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pn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7" rupBuild="19126"/>
  <workbookPr codeName="ThisWorkbook" defaultThemeVersion="166925" hidePivotFieldList="1"/>
  <bookViews>
    <workbookView xWindow="0" yWindow="0" windowWidth="13800" windowHeight="3852" tabRatio="754" activeTab="1"/>
  </bookViews>
  <sheets>
    <sheet name="Summary Table" sheetId="49" r:id="rId1"/>
    <sheet name="Fabric Survey" sheetId="16" r:id="rId2"/>
    <sheet name="Lookup - Fabric Int" sheetId="40" r:id="rId3"/>
    <sheet name="Lookup - Fabric Ext" sheetId="47" r:id="rId4"/>
    <sheet name="Element look up - M+E" sheetId="42" r:id="rId5"/>
    <sheet name="Master Sheet Summary" sheetId="52" r:id="rId6"/>
    <sheet name="Roofing" sheetId="50" r:id="rId7"/>
    <sheet name="Room refurbishment" sheetId="53" r:id="rId8"/>
    <sheet name="M&amp;E critical works" sheetId="54" r:id="rId9"/>
  </sheets>
  <externalReferences>
    <externalReference r:id="rId10"/>
    <externalReference r:id="rId11"/>
    <externalReference r:id="rId12"/>
  </externalReferences>
  <definedNames>
    <definedName name="_xlnm._FilterDatabase" comment="" localSheetId="1" hidden="1">'Fabric Survey'!$A$13:$AE$175</definedName>
    <definedName name="Action" comment="" localSheetId="8">'[1]Condition rota'!$N$2:$N$7</definedName>
    <definedName name="Action" comment="" localSheetId="5">'[1]Condition rota'!$N$2:$N$7</definedName>
    <definedName name="Action" comment="" localSheetId="6">'[1]Condition rota'!$N$2:$N$7</definedName>
    <definedName name="Action" comment="" localSheetId="7">'[1]Condition rota'!$N$2:$N$7</definedName>
    <definedName name="Action" comment="">'[2]Condition rota'!$N$2:$N$7</definedName>
    <definedName name="Block" comment="">'[3]Condition rota'!$E$2:$E$53</definedName>
    <definedName name="Condition" comment="" localSheetId="8">'[1]Condition rota'!$F$2:$F$5</definedName>
    <definedName name="Condition" comment="" localSheetId="5">'[1]Condition rota'!$F$2:$F$5</definedName>
    <definedName name="Condition" comment="" localSheetId="6">'[1]Condition rota'!$F$2:$F$5</definedName>
    <definedName name="Condition" comment="" localSheetId="7">'[1]Condition rota'!$F$2:$F$5</definedName>
    <definedName name="Condition" comment="">'[2]Condition rota'!$F$2:$F$5</definedName>
    <definedName name="Description" comment="" localSheetId="8">'[1]Condition rota'!$L$1:$L$600</definedName>
    <definedName name="Description" comment="" localSheetId="5">'[1]Condition rota'!$L$1:$L$600</definedName>
    <definedName name="Description" comment="" localSheetId="6">'[1]Condition rota'!$L$1:$L$600</definedName>
    <definedName name="Description" comment="" localSheetId="7">'[1]Condition rota'!$L$1:$L$600</definedName>
    <definedName name="Description" comment="">'[2]Condition rota'!$L$1:$L$600</definedName>
    <definedName name="ElementID" comment="" localSheetId="8">'[1]Condition rota'!$A$1:$A$70</definedName>
    <definedName name="ElementID" comment="" localSheetId="5">'[1]Condition rota'!$A$1:$A$70</definedName>
    <definedName name="ElementID" comment="" localSheetId="6">'[1]Condition rota'!$A$1:$A$70</definedName>
    <definedName name="ElementID" comment="" localSheetId="7">'[1]Condition rota'!$A$1:$A$70</definedName>
    <definedName name="ElementID" comment="">'[2]Condition rota'!$A$1:$A$70</definedName>
    <definedName name="Elevation" comment="" localSheetId="8">'[1]Condition rota'!$K:$K</definedName>
    <definedName name="Elevation" comment="" localSheetId="5">'[1]Condition rota'!$K:$K</definedName>
    <definedName name="Elevation" comment="" localSheetId="6">'[1]Condition rota'!$K:$K</definedName>
    <definedName name="Elevation" comment="" localSheetId="7">'[1]Condition rota'!$K:$K</definedName>
    <definedName name="Elevation" comment="">'[2]Condition rota'!$K:$K</definedName>
    <definedName name="FabricEffect" comment="" localSheetId="8">'[1]Condition rota'!$I$2:$I$4</definedName>
    <definedName name="FabricEffect" comment="" localSheetId="5">'[1]Condition rota'!$I$2:$I$4</definedName>
    <definedName name="FabricEffect" comment="" localSheetId="6">'[1]Condition rota'!$I$2:$I$4</definedName>
    <definedName name="FabricEffect" comment="" localSheetId="7">'[1]Condition rota'!$I$2:$I$4</definedName>
    <definedName name="FabricEffect" comment="">'[2]Condition rota'!$I$2:$I$4</definedName>
    <definedName name="PIP_SiteCode" comment="">" "</definedName>
    <definedName name="PIPSCODE" comment="">" "</definedName>
    <definedName name="_xlnm.Print_Area" comment="" localSheetId="1">'Fabric Survey'!$A$1:$AF$175</definedName>
    <definedName name="_xlnm.Print_Area" comment="" localSheetId="2">'Lookup - Fabric Int'!$A$1:$L$95</definedName>
    <definedName name="Priority" comment="" localSheetId="8">'[1]Condition rota'!$G$2:$G$5</definedName>
    <definedName name="Priority" comment="" localSheetId="5">'[1]Condition rota'!$G$2:$G$5</definedName>
    <definedName name="Priority" comment="" localSheetId="6">'[1]Condition rota'!$G$2:$G$5</definedName>
    <definedName name="Priority" comment="" localSheetId="7">'[1]Condition rota'!$G$2:$G$5</definedName>
    <definedName name="Priority" comment="">'[2]Condition rota'!$G$2:$G$5</definedName>
    <definedName name="Risk" comment="" localSheetId="8">'[1]Condition rota'!$J$2:$J$4</definedName>
    <definedName name="Risk" comment="" localSheetId="5">'[1]Condition rota'!$J$2:$J$4</definedName>
    <definedName name="Risk" comment="" localSheetId="6">'[1]Condition rota'!$J$2:$J$4</definedName>
    <definedName name="Risk" comment="" localSheetId="7">'[1]Condition rota'!$J$2:$J$4</definedName>
    <definedName name="Risk" comment="">'[2]Condition rota'!$J$2:$J$4</definedName>
    <definedName name="Slicer_CONDITION_RANK" comment="">#N/A</definedName>
    <definedName name="Slicer_Internal___External" comment="">#N/A</definedName>
    <definedName name="Slicer_Internal___External1" comment="">#N/A</definedName>
    <definedName name="Surveyor" comment="" localSheetId="8">'[1]Condition rota'!$S$2:$S$13</definedName>
    <definedName name="Surveyor" comment="" localSheetId="5">'[1]Condition rota'!$S$2:$S$13</definedName>
    <definedName name="Surveyor" comment="" localSheetId="6">'[1]Condition rota'!$S$2:$S$13</definedName>
    <definedName name="Surveyor" comment="" localSheetId="7">'[1]Condition rota'!$S$2:$S$13</definedName>
    <definedName name="Surveyor" comment="">'[2]Condition rota'!$S$2:$S$13</definedName>
    <definedName name="Unit" comment="" localSheetId="8">'[1]Condition rota'!$Q$2:$Q$7</definedName>
    <definedName name="Unit" comment="" localSheetId="5">'[1]Condition rota'!$Q$2:$Q$7</definedName>
    <definedName name="Unit" comment="" localSheetId="6">'[1]Condition rota'!$Q$2:$Q$7</definedName>
    <definedName name="Unit" comment="" localSheetId="7">'[1]Condition rota'!$Q$2:$Q$7</definedName>
    <definedName name="Unit" comment="">'[2]Condition rota'!$Q$2:$Q$7</definedName>
    <definedName name="UserEffect" comment="" localSheetId="8">'[1]Condition rota'!$H$2:$H$4</definedName>
    <definedName name="UserEffect" comment="" localSheetId="5">'[1]Condition rota'!$H$2:$H$4</definedName>
    <definedName name="UserEffect" comment="" localSheetId="6">'[1]Condition rota'!$H$2:$H$4</definedName>
    <definedName name="UserEffect" comment="" localSheetId="7">'[1]Condition rota'!$H$2:$H$4</definedName>
    <definedName name="UserEffect" comment="">'[2]Condition rota'!$H$2:$H$4</definedName>
  </definedNames>
  <calcPr fullPrecision="1" calcId="179017"/>
  <pivotCaches>
    <pivotCache cacheId="0" r:id="rId13"/>
  </pivotCaches>
  <extLst>
    <ext xmlns:x14="http://schemas.microsoft.com/office/spreadsheetml/2009/9/main" uri="{BBE1A952-AA13-448e-AADC-164F8A28A991}">
      <x14:slicerCaches>
        <x14:slicerCache xmlns:r="http://schemas.openxmlformats.org/officeDocument/2006/relationships" r:id="rId14"/>
        <x14:slicerCache xmlns:r="http://schemas.openxmlformats.org/officeDocument/2006/relationships" r:id="rId15"/>
        <x14:slicerCache xmlns:r="http://schemas.openxmlformats.org/officeDocument/2006/relationships"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<sst xmlns="http://schemas.openxmlformats.org/spreadsheetml/2006/main" uniqueCount="1035" count="3962">
  <si>
    <t>D</t>
  </si>
  <si>
    <t>B</t>
  </si>
  <si>
    <t>CONDITION SURVEY</t>
  </si>
  <si>
    <t>Typical Life from new (YEARS)</t>
  </si>
  <si>
    <t>Estimated Remaining Useful Design Life (YEARS)</t>
  </si>
  <si>
    <t>Current &amp; Impending Backlog Risk Assessment</t>
  </si>
  <si>
    <t>SCORE RANGE</t>
  </si>
  <si>
    <t>RISK RANKING</t>
  </si>
  <si>
    <t>Low</t>
  </si>
  <si>
    <t>Moderate</t>
  </si>
  <si>
    <t>ROOM DESCRIPTION</t>
  </si>
  <si>
    <t>Element</t>
  </si>
  <si>
    <t>Element group</t>
  </si>
  <si>
    <t>Sub element group</t>
  </si>
  <si>
    <t>C</t>
  </si>
  <si>
    <t>Cost</t>
  </si>
  <si>
    <t>Total</t>
  </si>
  <si>
    <t>Unit rate</t>
  </si>
  <si>
    <t>m2</t>
  </si>
  <si>
    <t>Element Ref:</t>
  </si>
  <si>
    <t xml:space="preserve">ELEMENT </t>
  </si>
  <si>
    <t xml:space="preserve">EG Ref: </t>
  </si>
  <si>
    <t xml:space="preserve"> ELEMENT GROUP</t>
  </si>
  <si>
    <t xml:space="preserve">SE Ref: </t>
  </si>
  <si>
    <t>SUB ELEMENT GROUP</t>
  </si>
  <si>
    <t>INDICATIVE LIFE / YEARS</t>
  </si>
  <si>
    <t xml:space="preserve">REDUCED LIFE DUE TO USAGE </t>
  </si>
  <si>
    <t>STANDARD RATE</t>
  </si>
  <si>
    <t>RATE TYPE/ Item, M2, Nr</t>
  </si>
  <si>
    <t>Nr</t>
  </si>
  <si>
    <t>Item</t>
  </si>
  <si>
    <t>Other</t>
  </si>
  <si>
    <t>Standard Rate</t>
  </si>
  <si>
    <t>Internal Finishes</t>
  </si>
  <si>
    <t>Ceiling Finishes</t>
  </si>
  <si>
    <t>Wall Finishes</t>
  </si>
  <si>
    <t>Floor Finishes</t>
  </si>
  <si>
    <t>Door</t>
  </si>
  <si>
    <t>Doors</t>
  </si>
  <si>
    <t>Sanitary ware</t>
  </si>
  <si>
    <t>WC</t>
  </si>
  <si>
    <t xml:space="preserve">Sink </t>
  </si>
  <si>
    <t>Urinal</t>
  </si>
  <si>
    <t>Heavy Duty Emulsion Paint Finish</t>
  </si>
  <si>
    <t>Sheet Vinyl</t>
  </si>
  <si>
    <t>Carpet Tile</t>
  </si>
  <si>
    <t>Plasterboard &amp; Skim finish</t>
  </si>
  <si>
    <t>Carpet Sheet</t>
  </si>
  <si>
    <t>Concrete</t>
  </si>
  <si>
    <t>Floor Paint</t>
  </si>
  <si>
    <t>Vanity Unit</t>
  </si>
  <si>
    <t>Ironmongery</t>
  </si>
  <si>
    <t>Joinery</t>
  </si>
  <si>
    <t>Windows</t>
  </si>
  <si>
    <t>Blockwork</t>
  </si>
  <si>
    <t>Brickwork</t>
  </si>
  <si>
    <t>Glazed partitions</t>
  </si>
  <si>
    <t>Powder Coated Aluminium</t>
  </si>
  <si>
    <t>Brushed Aluminium</t>
  </si>
  <si>
    <t xml:space="preserve">Softwood Timber </t>
  </si>
  <si>
    <t>PVCu Double Glazed Unit</t>
  </si>
  <si>
    <t>Glazed Single Leaf</t>
  </si>
  <si>
    <t>Glazed Double Leaf</t>
  </si>
  <si>
    <t xml:space="preserve">Vitreous China </t>
  </si>
  <si>
    <t>Stainless Steel</t>
  </si>
  <si>
    <t xml:space="preserve">Cubicles </t>
  </si>
  <si>
    <t>IPS</t>
  </si>
  <si>
    <t>Ceramic Wall Tiles</t>
  </si>
  <si>
    <t>Quarry Tiles</t>
  </si>
  <si>
    <t xml:space="preserve">Hard Landscaping </t>
  </si>
  <si>
    <t>Soft Landscaping</t>
  </si>
  <si>
    <t>Roads</t>
  </si>
  <si>
    <t>Car Parks</t>
  </si>
  <si>
    <t xml:space="preserve">Bollards </t>
  </si>
  <si>
    <t>Benches</t>
  </si>
  <si>
    <t>External Landscaping</t>
  </si>
  <si>
    <t>Street Furniture</t>
  </si>
  <si>
    <t>Roads and Car Parks</t>
  </si>
  <si>
    <t>Foundations</t>
  </si>
  <si>
    <t>Sub Structure</t>
  </si>
  <si>
    <t>Building Superstructure</t>
  </si>
  <si>
    <t>Upper Floors</t>
  </si>
  <si>
    <t>Timber</t>
  </si>
  <si>
    <t>Aluminium Cladding</t>
  </si>
  <si>
    <t>Single Ply Membrane</t>
  </si>
  <si>
    <t>Roofs - Pitched</t>
  </si>
  <si>
    <t>Roofs - Flat</t>
  </si>
  <si>
    <t>Concrete Tiles</t>
  </si>
  <si>
    <t>Tarmacadam</t>
  </si>
  <si>
    <t>Block Paving</t>
  </si>
  <si>
    <t>Paving Slabs</t>
  </si>
  <si>
    <t>Shrubs &amp; Bushes</t>
  </si>
  <si>
    <t>Grass</t>
  </si>
  <si>
    <t>GRP</t>
  </si>
  <si>
    <t>Metal</t>
  </si>
  <si>
    <t>Cast In-situ Concrete</t>
  </si>
  <si>
    <t>Block &amp; Beam</t>
  </si>
  <si>
    <t>Glazed Doors</t>
  </si>
  <si>
    <t>Metal Lourve Door</t>
  </si>
  <si>
    <t>High Speed Fabric Door</t>
  </si>
  <si>
    <t>Frame</t>
  </si>
  <si>
    <t xml:space="preserve">Concrete </t>
  </si>
  <si>
    <t>lm</t>
  </si>
  <si>
    <t>FF&amp;E</t>
  </si>
  <si>
    <t>Hand Rails</t>
  </si>
  <si>
    <t>Kitchen Units</t>
  </si>
  <si>
    <t>High Pressure Laminated Chipboard</t>
  </si>
  <si>
    <t>Fencing</t>
  </si>
  <si>
    <t xml:space="preserve">Concrete post &amp; wire </t>
  </si>
  <si>
    <t xml:space="preserve">Timber post &amp; wire </t>
  </si>
  <si>
    <t xml:space="preserve">Timber boards </t>
  </si>
  <si>
    <t xml:space="preserve">Concrete posts </t>
  </si>
  <si>
    <t xml:space="preserve">Chain link </t>
  </si>
  <si>
    <t xml:space="preserve">Mild steel railings </t>
  </si>
  <si>
    <t xml:space="preserve">Wrought iron railings </t>
  </si>
  <si>
    <t xml:space="preserve">Galvanised/painted </t>
  </si>
  <si>
    <t>Stairs</t>
  </si>
  <si>
    <t>Steel</t>
  </si>
  <si>
    <t>A</t>
  </si>
  <si>
    <t>Roof Drainage</t>
  </si>
  <si>
    <t>Pressed Metal Gutters &amp; Downpipes</t>
  </si>
  <si>
    <t>Cast Iron Gutters &amp; Downpipes</t>
  </si>
  <si>
    <t>PVCu Gutters &amp; Downpipes</t>
  </si>
  <si>
    <t>Aluminium Gutters &amp; Downpipes</t>
  </si>
  <si>
    <t>Roof Lights</t>
  </si>
  <si>
    <t>Aluminium Framed Glazing</t>
  </si>
  <si>
    <t>Proprietary Unit</t>
  </si>
  <si>
    <t>Velux Window</t>
  </si>
  <si>
    <t xml:space="preserve">PVCu </t>
  </si>
  <si>
    <t>Balustrades &amp; Handrails</t>
  </si>
  <si>
    <t>Wall Structure</t>
  </si>
  <si>
    <t>Ceramic Tiles</t>
  </si>
  <si>
    <t>Render Plaster</t>
  </si>
  <si>
    <t>Proprietary Cladding</t>
  </si>
  <si>
    <t>Glazing Curtain Wall</t>
  </si>
  <si>
    <t>Plaster</t>
  </si>
  <si>
    <t>Emulsion paint finish to walls</t>
  </si>
  <si>
    <t>Paper towel dispensers</t>
  </si>
  <si>
    <t xml:space="preserve">Grab Rails - Vertical </t>
  </si>
  <si>
    <t>Metal Roller Shutter</t>
  </si>
  <si>
    <t>Decoration of inside window frame</t>
  </si>
  <si>
    <t>Grab Rails - Drop down</t>
  </si>
  <si>
    <t>Other 2</t>
  </si>
  <si>
    <t>x</t>
  </si>
  <si>
    <t>Disrepair Narrative / General Comments</t>
  </si>
  <si>
    <t>Remedial Works</t>
  </si>
  <si>
    <t>Eggshell paint finish to walls</t>
  </si>
  <si>
    <t>Cost Notes</t>
  </si>
  <si>
    <t>General Comments</t>
  </si>
  <si>
    <t>1 Man houre and materials from BCIS</t>
  </si>
  <si>
    <t>Labour set at £23.82/hrs</t>
  </si>
  <si>
    <t>Prepare, 1st coat to previously painted walls. BCIS</t>
  </si>
  <si>
    <t>Prepare, 1st coat + additional coat to previously painted walls. BCIS</t>
  </si>
  <si>
    <t>Hack off and replace with new tiles 200 x 200 including pointing and labour.</t>
  </si>
  <si>
    <t>Labour and mat's from BCIS</t>
  </si>
  <si>
    <t>Spons page 439</t>
  </si>
  <si>
    <t>Spons page 444 (3000mm x 1000mmm)</t>
  </si>
  <si>
    <t>Remove and replace with new + labour BCIS</t>
  </si>
  <si>
    <t>cost per item  and labour at £23.82/hrs</t>
  </si>
  <si>
    <t>Commercial washrooms</t>
  </si>
  <si>
    <t>TBC</t>
  </si>
  <si>
    <t>Timber / MDF architraves</t>
  </si>
  <si>
    <t>http://www.washroomcubicles.co.uk/healthcare-ips-panel-system/</t>
  </si>
  <si>
    <t>Exposed Concrete</t>
  </si>
  <si>
    <t>Decoration to Steel Beams</t>
  </si>
  <si>
    <t>Metal Check Deck</t>
  </si>
  <si>
    <t>Metal Access Stairs</t>
  </si>
  <si>
    <t>Varies</t>
  </si>
  <si>
    <t>Floor</t>
  </si>
  <si>
    <t>A = Good - Performing as intended and operating efficiently</t>
  </si>
  <si>
    <t>B = Satisfactory - performing as intended, exhibiting minor deterioration.</t>
  </si>
  <si>
    <t>C = Poor - exhibiting major defects and/or not operating as intended.</t>
  </si>
  <si>
    <t>D = Failed - life expired and/or serious risk imminent failure</t>
  </si>
  <si>
    <t>1 - 5</t>
  </si>
  <si>
    <t>6 - 10</t>
  </si>
  <si>
    <t>Mechanical Services</t>
  </si>
  <si>
    <t>Heating Plant &amp; Auxiliaries</t>
  </si>
  <si>
    <t>Gas fired boiler &lt;100kw</t>
  </si>
  <si>
    <t>Gas fired boiler 100kw - 300kw</t>
  </si>
  <si>
    <t>Gas fired boiler 300kw - 500kw</t>
  </si>
  <si>
    <t xml:space="preserve">Gas fired boiler 500kw + </t>
  </si>
  <si>
    <t>Flue Systems (stainless steel 200 kw boiler)</t>
  </si>
  <si>
    <t xml:space="preserve">Fan Flues Systems. </t>
  </si>
  <si>
    <t>Commerical Circulating Pump (Single or dual type)</t>
  </si>
  <si>
    <t>Centrifugal pumps</t>
  </si>
  <si>
    <t>Heating pressurisation unit</t>
  </si>
  <si>
    <t>Combined heating / chilled water pressurisation unit</t>
  </si>
  <si>
    <t>Expansion vessel (unvented hot water)</t>
  </si>
  <si>
    <t xml:space="preserve">Gas fired warm air heaters. </t>
  </si>
  <si>
    <t>Dosing pots</t>
  </si>
  <si>
    <t>Sump and well pumps</t>
  </si>
  <si>
    <t>Air-to-air commercial Heat pumps</t>
  </si>
  <si>
    <t>Water-to-air commerical Heat pumps</t>
  </si>
  <si>
    <t>Water treatment equipment</t>
  </si>
  <si>
    <t xml:space="preserve">Heating Distribution </t>
  </si>
  <si>
    <t xml:space="preserve">Heating Distribution Pipework </t>
  </si>
  <si>
    <t xml:space="preserve">Heating Services thermal insulation </t>
  </si>
  <si>
    <t>Plant Manual Isolation Valves</t>
  </si>
  <si>
    <t xml:space="preserve">Radiators. </t>
  </si>
  <si>
    <t>Radiant Panels</t>
  </si>
  <si>
    <t>Fan Convectors</t>
  </si>
  <si>
    <t>Natural Convectors</t>
  </si>
  <si>
    <t>Underfloor heating steel pipes &amp; Manifolds</t>
  </si>
  <si>
    <t>LTHW Warm air heaters</t>
  </si>
  <si>
    <t>Electric Heaters.</t>
  </si>
  <si>
    <t>Expansion Bellow.</t>
  </si>
  <si>
    <t>Motorised Actuators</t>
  </si>
  <si>
    <t>Steam Pipework system</t>
  </si>
  <si>
    <t>Heating Controls</t>
  </si>
  <si>
    <t>Building Management Systems</t>
  </si>
  <si>
    <t>Control Panels</t>
  </si>
  <si>
    <t>Motorised Control Valves</t>
  </si>
  <si>
    <t>Fuel Services</t>
  </si>
  <si>
    <t xml:space="preserve">Gas distribution pipework </t>
  </si>
  <si>
    <t xml:space="preserve">Oil distribution pipework </t>
  </si>
  <si>
    <t>Fuel Booster Pumps</t>
  </si>
  <si>
    <t>Fuel shut-off valves</t>
  </si>
  <si>
    <t>Fuel storage tank.</t>
  </si>
  <si>
    <t>Medical Gases</t>
  </si>
  <si>
    <t>Fuel Meter &amp; Measurement</t>
  </si>
  <si>
    <t xml:space="preserve">Cold Water Plant &amp; Equipment </t>
  </si>
  <si>
    <t>Mains cold water booster</t>
  </si>
  <si>
    <t xml:space="preserve">Cold Water Storage Tanks </t>
  </si>
  <si>
    <t>Sprinkler</t>
  </si>
  <si>
    <t>Hot &amp; Cold Water Distribution Services</t>
  </si>
  <si>
    <t>Hot and Cold Water Pipework systems</t>
  </si>
  <si>
    <t xml:space="preserve">Hot &amp; Cold Water Services thermal insulation </t>
  </si>
  <si>
    <t>Hot water temperature mixing valve</t>
  </si>
  <si>
    <t>Shower mixer and head</t>
  </si>
  <si>
    <t>Water Meter &amp; Measurement</t>
  </si>
  <si>
    <t xml:space="preserve">Hot Water Plant &amp; Equipment </t>
  </si>
  <si>
    <t xml:space="preserve">Calorifiers (Copper/ Mild Steel) </t>
  </si>
  <si>
    <t xml:space="preserve">Circulating Pumps </t>
  </si>
  <si>
    <t xml:space="preserve">Electric hot water heaters </t>
  </si>
  <si>
    <t>Gas fired hot water heaters</t>
  </si>
  <si>
    <t xml:space="preserve">Heat Exchanger (Plate / Shell and tube) </t>
  </si>
  <si>
    <t xml:space="preserve">Water Boilers - (tea points) </t>
  </si>
  <si>
    <t>Mechanical Ventilation</t>
  </si>
  <si>
    <t>Packaged Air handling units</t>
  </si>
  <si>
    <t>Roof mounted units fans</t>
  </si>
  <si>
    <t>Axial fans (inline)</t>
  </si>
  <si>
    <t>Centrifugal fans</t>
  </si>
  <si>
    <t>Local extract fans</t>
  </si>
  <si>
    <t>Stair / lobby ventilation</t>
  </si>
  <si>
    <t>Galvanised Ductwork Systems</t>
  </si>
  <si>
    <t>Ductwork thermal insulation</t>
  </si>
  <si>
    <t>External louvres steel painted</t>
  </si>
  <si>
    <t xml:space="preserve">Fire Dampers  </t>
  </si>
  <si>
    <t xml:space="preserve">Grilles and diffusers </t>
  </si>
  <si>
    <t>Humidifier</t>
  </si>
  <si>
    <t xml:space="preserve">VAV terminal units </t>
  </si>
  <si>
    <t>Kitchen Extract canopies/ Hoods (average)</t>
  </si>
  <si>
    <t>Ductwork Heating/ cooiling coils</t>
  </si>
  <si>
    <t xml:space="preserve">Chilled Water Plant &amp; Equipment </t>
  </si>
  <si>
    <t>Absorption / Centrifugal Chiller 100kw - 300kw</t>
  </si>
  <si>
    <t>Absorption / Centrifugal Chiller 300kw - 500kw</t>
  </si>
  <si>
    <t>Absorption / Centrifugal Chiller 500kw +</t>
  </si>
  <si>
    <t>Circulating Commerical Pump (single or dual type)</t>
  </si>
  <si>
    <t>Refrigerant leak detector</t>
  </si>
  <si>
    <t>Trace heating</t>
  </si>
  <si>
    <t>Air cooled/ Evaporative condensers</t>
  </si>
  <si>
    <t>Chilled Water storage vessel</t>
  </si>
  <si>
    <t>Chilled Water pressurisation unit</t>
  </si>
  <si>
    <t>Chilled Water Pipework &amp; Valve</t>
  </si>
  <si>
    <t xml:space="preserve">Chilled Water Services thermal insulation </t>
  </si>
  <si>
    <t xml:space="preserve">Comfort Cooling </t>
  </si>
  <si>
    <t>Fan coil units (heating and cooling)</t>
  </si>
  <si>
    <t>Split systems</t>
  </si>
  <si>
    <t>Computer room air conditioning</t>
  </si>
  <si>
    <t>Air conditioning terminal units chilled beams</t>
  </si>
  <si>
    <t>Refrigerant pipework systems</t>
  </si>
  <si>
    <t>Condensate pipework system</t>
  </si>
  <si>
    <t>VRV units</t>
  </si>
  <si>
    <t>Miscellaneous Mechanical Equipment &amp; Plant</t>
  </si>
  <si>
    <t>Air compressor</t>
  </si>
  <si>
    <t>Compressed air reciever</t>
  </si>
  <si>
    <t>Pneumatic controls lampsom</t>
  </si>
  <si>
    <t xml:space="preserve">Other </t>
  </si>
  <si>
    <t>Electrical Services</t>
  </si>
  <si>
    <t>Mains Power Supplies</t>
  </si>
  <si>
    <t>HV switchgear (external)</t>
  </si>
  <si>
    <t>Transformers (dry type)</t>
  </si>
  <si>
    <t>LV switchgear (internal)</t>
  </si>
  <si>
    <t xml:space="preserve">Main supply switchgear </t>
  </si>
  <si>
    <t xml:space="preserve">SWA mains/sub distribution cables. </t>
  </si>
  <si>
    <t>Earth bonding (Primary)</t>
  </si>
  <si>
    <t>Electricity Meter &amp; Measurement</t>
  </si>
  <si>
    <t>Sub-Main Distribution</t>
  </si>
  <si>
    <t>Consumer units</t>
  </si>
  <si>
    <t xml:space="preserve">Distribution boards (critical) </t>
  </si>
  <si>
    <t>Distribution boards (Non critical)</t>
  </si>
  <si>
    <t>Feeder pillar</t>
  </si>
  <si>
    <t>Inverters</t>
  </si>
  <si>
    <t xml:space="preserve">Sub distribution wiring and containment systems </t>
  </si>
  <si>
    <t>Fixed appliance power supplies/ isolators (Spurs)</t>
  </si>
  <si>
    <t>Switched socket outlet (SSO)</t>
  </si>
  <si>
    <t>Lighting Systems</t>
  </si>
  <si>
    <t xml:space="preserve">Emergency lighting (inc key switch) </t>
  </si>
  <si>
    <t>Lighting and luminaires (external)</t>
  </si>
  <si>
    <t>Lighting and luminaires (internal)</t>
  </si>
  <si>
    <t>Lighting control and management systems</t>
  </si>
  <si>
    <t xml:space="preserve"> Protection Systems</t>
  </si>
  <si>
    <t>Access control</t>
  </si>
  <si>
    <t>Closed Circuit Television (CCTV)</t>
  </si>
  <si>
    <t xml:space="preserve">Nurse Call Alarm </t>
  </si>
  <si>
    <t xml:space="preserve">Distress Call Alarm </t>
  </si>
  <si>
    <t xml:space="preserve">Fire Alarm Installations (inc, call points, sounders and detection) </t>
  </si>
  <si>
    <t>Computer room fire extinguishing system</t>
  </si>
  <si>
    <t>Wet/ Dry Riser</t>
  </si>
  <si>
    <t>Smoke ventilation systems</t>
  </si>
  <si>
    <t>Intruder alarms and intercommunications</t>
  </si>
  <si>
    <t>Lightning protection</t>
  </si>
  <si>
    <t>Leak Detection</t>
  </si>
  <si>
    <t xml:space="preserve">Communication System </t>
  </si>
  <si>
    <t>Communication systems</t>
  </si>
  <si>
    <t>Public address systems</t>
  </si>
  <si>
    <t>Television and satelite systems</t>
  </si>
  <si>
    <t xml:space="preserve">Lifting Equipment </t>
  </si>
  <si>
    <t>Lift Plant &amp; Controls</t>
  </si>
  <si>
    <t>Lift Car refurbishment</t>
  </si>
  <si>
    <t>Stair Lifts</t>
  </si>
  <si>
    <t>Lifting Hoists</t>
  </si>
  <si>
    <t>Power Generation</t>
  </si>
  <si>
    <t>Combined heat and power (CHP) (gas fired)</t>
  </si>
  <si>
    <t>Standby genernator plus prime mover</t>
  </si>
  <si>
    <t>Uninterruptible power supply (UPS) systems</t>
  </si>
  <si>
    <t>Miscellaneous Electrical  Equipment &amp; Plant</t>
  </si>
  <si>
    <t>Hand dryer</t>
  </si>
  <si>
    <t>Incinerators</t>
  </si>
  <si>
    <t>Kitchen (cooking and support systems)</t>
  </si>
  <si>
    <t>Laundries (equipment and support systems)</t>
  </si>
  <si>
    <t>Photocoltaic panels</t>
  </si>
  <si>
    <t>Open door with obstacle detector</t>
  </si>
  <si>
    <t>Mechanical Roller Shutter Doors</t>
  </si>
  <si>
    <t>Theatre clocks</t>
  </si>
  <si>
    <t xml:space="preserve">Suspended Ceiling Tile - Metal </t>
  </si>
  <si>
    <t>Decorations</t>
  </si>
  <si>
    <t>Metal / timber stud with plasterboard</t>
  </si>
  <si>
    <t>Steel security door / cell door</t>
  </si>
  <si>
    <t>Timber skirting</t>
  </si>
  <si>
    <t xml:space="preserve">Stainless Steel </t>
  </si>
  <si>
    <t>Internal glazing</t>
  </si>
  <si>
    <t>Metal frame</t>
  </si>
  <si>
    <t>Joinery decorations (architraves, skirting)</t>
  </si>
  <si>
    <t xml:space="preserve">Mild Steel </t>
  </si>
  <si>
    <t>Slate tile</t>
  </si>
  <si>
    <t>Clay tiles</t>
  </si>
  <si>
    <t>Soffits / fascias</t>
  </si>
  <si>
    <t>Aluminium</t>
  </si>
  <si>
    <t>Suspended timber</t>
  </si>
  <si>
    <t>L/B brickwork</t>
  </si>
  <si>
    <t>Roof frame</t>
  </si>
  <si>
    <t>Internal / External</t>
  </si>
  <si>
    <t>Other 1</t>
  </si>
  <si>
    <t>Sheet Vinyl (slip resistant)</t>
  </si>
  <si>
    <t>Emulsion paint finish to Ceiling</t>
  </si>
  <si>
    <t>Door decorations (internal)</t>
  </si>
  <si>
    <t>Spons page 440</t>
  </si>
  <si>
    <r>
      <t xml:space="preserve">Hollow core door </t>
    </r>
    <r>
      <rPr>
        <b/>
        <sz val="11"/>
        <color theme="1"/>
        <rFont val="Calibri"/>
        <family val="2"/>
        <charset val="0"/>
        <scheme val="minor"/>
      </rPr>
      <t>(Single)</t>
    </r>
  </si>
  <si>
    <t>External block / brick</t>
  </si>
  <si>
    <t>Timber doors</t>
  </si>
  <si>
    <t>Timber windows</t>
  </si>
  <si>
    <t>Metal doors</t>
  </si>
  <si>
    <t>Metal windows</t>
  </si>
  <si>
    <t>Emulsion to render</t>
  </si>
  <si>
    <t>Timber generally (soffits/fascias)</t>
  </si>
  <si>
    <t>cast iron RWGs</t>
  </si>
  <si>
    <t>External canopies / structures</t>
  </si>
  <si>
    <t>Canopies fixed to block</t>
  </si>
  <si>
    <t>Freestading canopy</t>
  </si>
  <si>
    <t>Bike Shelter</t>
  </si>
  <si>
    <t>Smoking Shelter</t>
  </si>
  <si>
    <t>Windows (inc grilles/louvres)</t>
  </si>
  <si>
    <t>Alum. Louvres</t>
  </si>
  <si>
    <t>Alum. Grilles</t>
  </si>
  <si>
    <t>Fencing &amp; Security</t>
  </si>
  <si>
    <t>Galanised security gates</t>
  </si>
  <si>
    <t xml:space="preserve">Mineral fibre suspended ceiling tiles 600 x 1200 </t>
  </si>
  <si>
    <t xml:space="preserve">Mineral fibre suspended ceiling tiles 600 x 600 </t>
  </si>
  <si>
    <r>
      <t>Solid veneer faced timber door (</t>
    </r>
    <r>
      <rPr>
        <b/>
        <sz val="11"/>
        <color theme="1"/>
        <rFont val="Calibri"/>
        <family val="2"/>
        <charset val="0"/>
        <scheme val="minor"/>
      </rPr>
      <t>Single</t>
    </r>
    <r>
      <rPr>
        <sz val="11"/>
        <color theme="1"/>
        <rFont val="Calibri"/>
        <family val="2"/>
        <charset val="0"/>
        <scheme val="minor"/>
      </rPr>
      <t>)</t>
    </r>
  </si>
  <si>
    <r>
      <t>Solid veneer faced timber door (</t>
    </r>
    <r>
      <rPr>
        <b/>
        <sz val="11"/>
        <color theme="1"/>
        <rFont val="Calibri"/>
        <family val="2"/>
        <charset val="0"/>
        <scheme val="minor"/>
      </rPr>
      <t>Single</t>
    </r>
    <r>
      <rPr>
        <sz val="11"/>
        <color theme="1"/>
        <rFont val="Calibri"/>
        <family val="2"/>
        <charset val="0"/>
        <scheme val="minor"/>
      </rPr>
      <t xml:space="preserve">) with </t>
    </r>
    <r>
      <rPr>
        <b/>
        <sz val="11"/>
        <color theme="1"/>
        <rFont val="Calibri"/>
        <family val="2"/>
        <charset val="0"/>
        <scheme val="minor"/>
      </rPr>
      <t>vision panel</t>
    </r>
  </si>
  <si>
    <r>
      <t>Solid veneer faced timber door (</t>
    </r>
    <r>
      <rPr>
        <b/>
        <sz val="11"/>
        <color theme="1"/>
        <rFont val="Calibri"/>
        <family val="2"/>
        <charset val="0"/>
        <scheme val="minor"/>
      </rPr>
      <t>Single+Half</t>
    </r>
    <r>
      <rPr>
        <sz val="11"/>
        <color theme="1"/>
        <rFont val="Calibri"/>
        <family val="2"/>
        <charset val="0"/>
        <scheme val="minor"/>
      </rPr>
      <t>)</t>
    </r>
  </si>
  <si>
    <r>
      <t>Solid veneer faced timber door (</t>
    </r>
    <r>
      <rPr>
        <b/>
        <sz val="11"/>
        <color theme="1"/>
        <rFont val="Calibri"/>
        <family val="2"/>
        <charset val="0"/>
        <scheme val="minor"/>
      </rPr>
      <t>Single+Half</t>
    </r>
    <r>
      <rPr>
        <sz val="11"/>
        <color theme="1"/>
        <rFont val="Calibri"/>
        <family val="2"/>
        <charset val="0"/>
        <scheme val="minor"/>
      </rPr>
      <t xml:space="preserve">) with </t>
    </r>
    <r>
      <rPr>
        <b/>
        <sz val="11"/>
        <color theme="1"/>
        <rFont val="Calibri"/>
        <family val="2"/>
        <charset val="0"/>
        <scheme val="minor"/>
      </rPr>
      <t>vision panel</t>
    </r>
  </si>
  <si>
    <r>
      <t>Solid veneer faced timber door (</t>
    </r>
    <r>
      <rPr>
        <b/>
        <sz val="11"/>
        <color theme="1"/>
        <rFont val="Calibri"/>
        <family val="2"/>
        <charset val="0"/>
        <scheme val="minor"/>
      </rPr>
      <t>Double</t>
    </r>
    <r>
      <rPr>
        <sz val="11"/>
        <color theme="1"/>
        <rFont val="Calibri"/>
        <family val="2"/>
        <charset val="0"/>
        <scheme val="minor"/>
      </rPr>
      <t>)</t>
    </r>
  </si>
  <si>
    <r>
      <t>Solid veneer faced timber door (</t>
    </r>
    <r>
      <rPr>
        <b/>
        <sz val="11"/>
        <color theme="1"/>
        <rFont val="Calibri"/>
        <family val="2"/>
        <charset val="0"/>
        <scheme val="minor"/>
      </rPr>
      <t>Double</t>
    </r>
    <r>
      <rPr>
        <sz val="11"/>
        <color theme="1"/>
        <rFont val="Calibri"/>
        <family val="2"/>
        <charset val="0"/>
        <scheme val="minor"/>
      </rPr>
      <t xml:space="preserve">) with </t>
    </r>
    <r>
      <rPr>
        <b/>
        <sz val="11"/>
        <color theme="1"/>
        <rFont val="Calibri"/>
        <family val="2"/>
        <charset val="0"/>
        <scheme val="minor"/>
      </rPr>
      <t>vision panel</t>
    </r>
  </si>
  <si>
    <t>Aluminium door with factory applied powder coat finish</t>
  </si>
  <si>
    <t xml:space="preserve">Ironmongery (general item) </t>
  </si>
  <si>
    <t>Cleaners sink (Belfast etc)</t>
  </si>
  <si>
    <t>Toilet paper dispensers</t>
  </si>
  <si>
    <t>Soap dispensers</t>
  </si>
  <si>
    <t>Internal</t>
  </si>
  <si>
    <t>Room No. / Name</t>
  </si>
  <si>
    <t xml:space="preserve">Building </t>
  </si>
  <si>
    <t>Clearing of gutters</t>
  </si>
  <si>
    <t xml:space="preserve">Modular </t>
  </si>
  <si>
    <t>Built up Felt System</t>
  </si>
  <si>
    <t>Row Labels</t>
  </si>
  <si>
    <t>Grand Total</t>
  </si>
  <si>
    <t xml:space="preserve">Plaster </t>
  </si>
  <si>
    <t>Average of Estimated Remaining Useful Design Life (YEARS)</t>
  </si>
  <si>
    <t>Sum of Total</t>
  </si>
  <si>
    <t>Count of CONDITION RANK</t>
  </si>
  <si>
    <t>CODE</t>
  </si>
  <si>
    <t>Plaster on Brick/Block</t>
  </si>
  <si>
    <t xml:space="preserve">Photo ref: (Applied to "C" or "D" ratings i.e.. Cx or Dx) </t>
  </si>
  <si>
    <t>Sum of Year 1 - 2018/19</t>
  </si>
  <si>
    <t>Sum of Year 2 - 2019/20</t>
  </si>
  <si>
    <t>Sum of Year 3 - 2020/21</t>
  </si>
  <si>
    <t>Sum of Year 4 - 2021/22</t>
  </si>
  <si>
    <t>Sum of Year 5 - 2022/23</t>
  </si>
  <si>
    <t>Turn off all excluding C &amp; D grades</t>
  </si>
  <si>
    <t>MODERATE</t>
  </si>
  <si>
    <t>LOW</t>
  </si>
  <si>
    <t>Barrier Matting</t>
  </si>
  <si>
    <t>Door Lever</t>
  </si>
  <si>
    <t>Dumb waiter</t>
  </si>
  <si>
    <t>40103DS</t>
  </si>
  <si>
    <t>10309DS</t>
  </si>
  <si>
    <t>10308DS</t>
  </si>
  <si>
    <t>70109DS</t>
  </si>
  <si>
    <t>Laminate worktop on metal legs</t>
  </si>
  <si>
    <t>Vinyl tiles</t>
  </si>
  <si>
    <t>Lever handle</t>
  </si>
  <si>
    <t>Timber dado / picture rail</t>
  </si>
  <si>
    <t>70110DS</t>
  </si>
  <si>
    <t>Blinds</t>
  </si>
  <si>
    <t>40104DS</t>
  </si>
  <si>
    <t>40105DS</t>
  </si>
  <si>
    <t>Ply boxing</t>
  </si>
  <si>
    <t xml:space="preserve">m </t>
  </si>
  <si>
    <t>10108DS</t>
  </si>
  <si>
    <t>Exposed underside of stair</t>
  </si>
  <si>
    <t>70111DS</t>
  </si>
  <si>
    <t>Worktop &amp; units</t>
  </si>
  <si>
    <t>Metal handrail</t>
  </si>
  <si>
    <t>10310DS</t>
  </si>
  <si>
    <t>Raised access tiles</t>
  </si>
  <si>
    <t>10410DS</t>
  </si>
  <si>
    <t>Decoration of timber surfaces</t>
  </si>
  <si>
    <t>Showers</t>
  </si>
  <si>
    <t>70112DS</t>
  </si>
  <si>
    <t>70113DS</t>
  </si>
  <si>
    <t>Built in cupboards etc</t>
  </si>
  <si>
    <t>Roller racking</t>
  </si>
  <si>
    <t>70114DS</t>
  </si>
  <si>
    <t>70115DS</t>
  </si>
  <si>
    <t>70116DS</t>
  </si>
  <si>
    <t>Timber staircase</t>
  </si>
  <si>
    <t>20113DS</t>
  </si>
  <si>
    <t>Fire door furniture</t>
  </si>
  <si>
    <t>10208DS</t>
  </si>
  <si>
    <t>Pre-finished panels</t>
  </si>
  <si>
    <t>Door closer</t>
  </si>
  <si>
    <t>Timber deck</t>
  </si>
  <si>
    <t>Shelfing</t>
  </si>
  <si>
    <t>Laminated reception desk</t>
  </si>
  <si>
    <t>Reception glazing (aluminium framed)</t>
  </si>
  <si>
    <t>Pull handles</t>
  </si>
  <si>
    <t>Aluminium fully glazed door</t>
  </si>
  <si>
    <t>MDF / Ply panels above window</t>
  </si>
  <si>
    <t>Vinyl tile (blistered)</t>
  </si>
  <si>
    <t>Panelling to radiator</t>
  </si>
  <si>
    <t>Timber surround to rooflight</t>
  </si>
  <si>
    <t>Floor mounted fixed timber seating with metal frame</t>
  </si>
  <si>
    <t>Ceramic tiles</t>
  </si>
  <si>
    <t>Timber sub frame / sill / general surfaces</t>
  </si>
  <si>
    <t>Benching</t>
  </si>
  <si>
    <t>Fixed laminate Worktop / desking</t>
  </si>
  <si>
    <t>Kitchen units with laminate worktops</t>
  </si>
  <si>
    <t>Fixed base timber units</t>
  </si>
  <si>
    <t>Softwood timber (veneer)</t>
  </si>
  <si>
    <t>Floor mounted seat and counter</t>
  </si>
  <si>
    <t>Metal suspended ceiling tiles 600x1200</t>
  </si>
  <si>
    <t>Metal wall panels</t>
  </si>
  <si>
    <t>Timber cubicle door</t>
  </si>
  <si>
    <t>Metal shower</t>
  </si>
  <si>
    <t>Rooflight with metal frame</t>
  </si>
  <si>
    <t>Fixed wooden bed (vandalised wooden tops)</t>
  </si>
  <si>
    <t>Hollow Core door single (with vision panel)</t>
  </si>
  <si>
    <t>Metal joinery</t>
  </si>
  <si>
    <t>Dumbwaiter lift</t>
  </si>
  <si>
    <t>Exposed Soffit</t>
  </si>
  <si>
    <t>Timber boarding</t>
  </si>
  <si>
    <t>Timber boarding (raised floor)</t>
  </si>
  <si>
    <t>MDF Boards</t>
  </si>
  <si>
    <t>Bulkhead (tiles)</t>
  </si>
  <si>
    <t>Hessian wall panels</t>
  </si>
  <si>
    <t>Commercial Circulating Pump (Single or dual type)</t>
  </si>
  <si>
    <t>Standby generator plus prime mover</t>
  </si>
  <si>
    <t>Petrol &amp; Diesel Storage and Pumps</t>
  </si>
  <si>
    <t>Television and satellite systems</t>
  </si>
  <si>
    <t>SIGNIFICANT</t>
  </si>
  <si>
    <t>Metal handrail Total</t>
  </si>
  <si>
    <t>Brickwork Total</t>
  </si>
  <si>
    <t>Concrete Total</t>
  </si>
  <si>
    <t>Average of Likelihood Score (1-4)</t>
  </si>
  <si>
    <t>Average of Consequence Score (1-5)</t>
  </si>
  <si>
    <t>Decorations Total</t>
  </si>
  <si>
    <t>Mineral fibre suspended ceiling tiles 600 x 600  Total</t>
  </si>
  <si>
    <t>Suspended Ceiling Tile - Metal  Total</t>
  </si>
  <si>
    <t>Mineral fibre suspended ceiling tiles 600 x 1200  Total</t>
  </si>
  <si>
    <t>Bulkhead (tiles) Total</t>
  </si>
  <si>
    <t>Ceiling Finishes Total</t>
  </si>
  <si>
    <t>Computer room air conditioning Total</t>
  </si>
  <si>
    <t>Comfort Cooling  Total</t>
  </si>
  <si>
    <t>High Pressure Laminated Chipboard Total</t>
  </si>
  <si>
    <t>Cubicles  Total</t>
  </si>
  <si>
    <t>Emulsion paint finish to walls Total</t>
  </si>
  <si>
    <t>Emulsion paint finish to Ceiling Total</t>
  </si>
  <si>
    <t>Decoration of timber surfaces Total</t>
  </si>
  <si>
    <t>Joinery decorations (architraves, skirting) Total</t>
  </si>
  <si>
    <t>Timber surround to rooflight Total</t>
  </si>
  <si>
    <t>Door decorations (internal) Total</t>
  </si>
  <si>
    <t>Floor Paint Total</t>
  </si>
  <si>
    <t>Solid veneer faced timber door (Single) with vision panel</t>
  </si>
  <si>
    <t>Solid veneer faced timber door (Single) with vision panel Total</t>
  </si>
  <si>
    <t>Fire door furniture Total</t>
  </si>
  <si>
    <t>Door Total</t>
  </si>
  <si>
    <t>Blinds Total</t>
  </si>
  <si>
    <t>FF&amp;E Total</t>
  </si>
  <si>
    <t>Carpet Tile Total</t>
  </si>
  <si>
    <t>Barrier Matting Total</t>
  </si>
  <si>
    <t>Vinyl tiles Total</t>
  </si>
  <si>
    <t>Raised access tiles Total</t>
  </si>
  <si>
    <t>Sheet Vinyl (slip resistant) Total</t>
  </si>
  <si>
    <t>Carpet Sheet Total</t>
  </si>
  <si>
    <t>Vinyl tile (blistered) Total</t>
  </si>
  <si>
    <t>Sheet Vinyl Total</t>
  </si>
  <si>
    <t>Timber boarding (raised floor) Total</t>
  </si>
  <si>
    <t>Floor Finishes Total</t>
  </si>
  <si>
    <t>IPS Total</t>
  </si>
  <si>
    <t>Ironmongery (general item)  Total</t>
  </si>
  <si>
    <t>Door Lever Total</t>
  </si>
  <si>
    <t>Lever handle Total</t>
  </si>
  <si>
    <t>Door closer Total</t>
  </si>
  <si>
    <t>Pull handles Total</t>
  </si>
  <si>
    <t>Ironmongery Total</t>
  </si>
  <si>
    <t>Timber sub frame / sill / general surfaces Total</t>
  </si>
  <si>
    <t>Ply boxing Total</t>
  </si>
  <si>
    <t>Joinery Total</t>
  </si>
  <si>
    <t>Centrifugal fans Total</t>
  </si>
  <si>
    <t>Humidifier Total</t>
  </si>
  <si>
    <t>Mechanical Ventilation Total</t>
  </si>
  <si>
    <t>Vitreous China  Total</t>
  </si>
  <si>
    <t>Stainless Steel  Total</t>
  </si>
  <si>
    <t>Sink  Total</t>
  </si>
  <si>
    <t>Vanity Unit Total</t>
  </si>
  <si>
    <t>Plaster on Brick/Block Total</t>
  </si>
  <si>
    <t>Hessian wall panels Total</t>
  </si>
  <si>
    <t>Wall Finishes Total</t>
  </si>
  <si>
    <t>WC Total</t>
  </si>
  <si>
    <t>Fire Alarm Installations (inc, call points, sounders and detection)  Total</t>
  </si>
  <si>
    <t xml:space="preserve"> Protection Systems Total</t>
  </si>
  <si>
    <t>Exposed underside of stair Total</t>
  </si>
  <si>
    <t>Exposed Concrete Total</t>
  </si>
  <si>
    <t>Metal suspended ceiling tiles 600x1200 Total</t>
  </si>
  <si>
    <t>Plasterboard &amp; Skim finish Total</t>
  </si>
  <si>
    <t>Exposed Soffit Total</t>
  </si>
  <si>
    <t>Timber boarding Total</t>
  </si>
  <si>
    <t>MDF Boards Total</t>
  </si>
  <si>
    <t>Cold Water Storage Tanks  Total</t>
  </si>
  <si>
    <t>Cold Water Plant &amp; Equipment  Total</t>
  </si>
  <si>
    <t>Refrigerant pipework systems Total</t>
  </si>
  <si>
    <t>Condensate pipework system Total</t>
  </si>
  <si>
    <t>Television and satellite systems Total</t>
  </si>
  <si>
    <t>Communication systems Total</t>
  </si>
  <si>
    <t>Public address systems Total</t>
  </si>
  <si>
    <t>Communication System  Total</t>
  </si>
  <si>
    <t>Timber cubicle door Total</t>
  </si>
  <si>
    <t>Solid veneer faced timber door (Single)</t>
  </si>
  <si>
    <t>Solid veneer faced timber door (Single) Total</t>
  </si>
  <si>
    <t>Solid veneer faced timber door (Double) with vision panel</t>
  </si>
  <si>
    <t>Solid veneer faced timber door (Double) with vision panel Total</t>
  </si>
  <si>
    <t>Hollow core door (Single)</t>
  </si>
  <si>
    <t>Hollow core door (Single) Total</t>
  </si>
  <si>
    <t>Aluminium fully glazed door Total</t>
  </si>
  <si>
    <t>Glazed Double Leaf Total</t>
  </si>
  <si>
    <t>Solid veneer faced timber door (Single+Half) with vision panel</t>
  </si>
  <si>
    <t>Solid veneer faced timber door (Single+Half) with vision panel Total</t>
  </si>
  <si>
    <t>Steel security door / cell door Total</t>
  </si>
  <si>
    <t>Hollow Core door single (with vision panel) Total</t>
  </si>
  <si>
    <t>Dumb waiter Total</t>
  </si>
  <si>
    <t>Laminate worktop on metal legs Total</t>
  </si>
  <si>
    <t>Worktop &amp; units Total</t>
  </si>
  <si>
    <t>Benches Total</t>
  </si>
  <si>
    <t>Built in cupboards etc Total</t>
  </si>
  <si>
    <t>Timber staircase Total</t>
  </si>
  <si>
    <t>Shelfing Total</t>
  </si>
  <si>
    <t>Laminated reception desk Total</t>
  </si>
  <si>
    <t>Reception glazing (aluminium framed) Total</t>
  </si>
  <si>
    <t>Floor mounted fixed timber seating with metal frame Total</t>
  </si>
  <si>
    <t>Grab Rails - Vertical  Total</t>
  </si>
  <si>
    <t>Grab Rails - Drop down Total</t>
  </si>
  <si>
    <t>Hand Rails Total</t>
  </si>
  <si>
    <t>Kitchen Units Total</t>
  </si>
  <si>
    <t>Benching Total</t>
  </si>
  <si>
    <t>Fixed laminate Worktop / desking Total</t>
  </si>
  <si>
    <t>Kitchen units with laminate worktops Total</t>
  </si>
  <si>
    <t>Fixed base timber units Total</t>
  </si>
  <si>
    <t>Floor mounted seat and counter Total</t>
  </si>
  <si>
    <t>Fixed wooden bed (vandalised wooden tops) Total</t>
  </si>
  <si>
    <t>Dumbwaiter lift Total</t>
  </si>
  <si>
    <t>Quarry Tiles Total</t>
  </si>
  <si>
    <t>Ceramic tiles Total</t>
  </si>
  <si>
    <t>Gas distribution pipework  Total</t>
  </si>
  <si>
    <t>Fuel shut-off valves Total</t>
  </si>
  <si>
    <t>Fuel storage tank. Total</t>
  </si>
  <si>
    <t>Fuel Meter &amp; Measurement Total</t>
  </si>
  <si>
    <t>Fuel Services Total</t>
  </si>
  <si>
    <t>Control Panels Total</t>
  </si>
  <si>
    <t>Motorised Control Valves Total</t>
  </si>
  <si>
    <t>Heating Controls Total</t>
  </si>
  <si>
    <t>Heating Distribution Pipework  Total</t>
  </si>
  <si>
    <t>Heating Services thermal insulation  Total</t>
  </si>
  <si>
    <t>Plant Manual Isolation Valves Total</t>
  </si>
  <si>
    <t>Motorised Actuators Total</t>
  </si>
  <si>
    <t>Radiators.  Total</t>
  </si>
  <si>
    <t>Fan Convectors Total</t>
  </si>
  <si>
    <t>Natural Convectors Total</t>
  </si>
  <si>
    <t>LTHW Warm air heaters Total</t>
  </si>
  <si>
    <t>Electric Heaters. Total</t>
  </si>
  <si>
    <t>Heating Distribution  Total</t>
  </si>
  <si>
    <t>Gas fired boiler 100kw - 300kw Total</t>
  </si>
  <si>
    <t>Flue Systems (stainless steel 200 kw boiler) Total</t>
  </si>
  <si>
    <t>Commercial Circulating Pump (Single or dual type) Total</t>
  </si>
  <si>
    <t>Air-to-air commercial Heat pumps Total</t>
  </si>
  <si>
    <t>Heating Plant &amp; Auxiliaries Total</t>
  </si>
  <si>
    <t>Hot and Cold Water Pipework systems Total</t>
  </si>
  <si>
    <t>Hot &amp; Cold Water Services thermal insulation  Total</t>
  </si>
  <si>
    <t>Water Meter &amp; Measurement Total</t>
  </si>
  <si>
    <t>Shower mixer and head Total</t>
  </si>
  <si>
    <t>Hot &amp; Cold Water Distribution Services Total</t>
  </si>
  <si>
    <t>Circulating Pumps  Total</t>
  </si>
  <si>
    <t>Gas fired hot water heaters Total</t>
  </si>
  <si>
    <t>Water Boilers - (tea points)  Total</t>
  </si>
  <si>
    <t>Hot Water Plant &amp; Equipment  Total</t>
  </si>
  <si>
    <t>Softwood Timber  Total</t>
  </si>
  <si>
    <t>Metal frame Total</t>
  </si>
  <si>
    <t>Softwood timber (veneer) Total</t>
  </si>
  <si>
    <t>Rooflight with metal frame Total</t>
  </si>
  <si>
    <t xml:space="preserve">Softwood Timber (painted) </t>
  </si>
  <si>
    <t>Softwood Timber (painted)  Total</t>
  </si>
  <si>
    <t>Internal glazing Total</t>
  </si>
  <si>
    <t>Timber skirting Total</t>
  </si>
  <si>
    <t>Timber dado / picture rail Total</t>
  </si>
  <si>
    <t>Timber / MDF architraves Total</t>
  </si>
  <si>
    <t>Timber deck Total</t>
  </si>
  <si>
    <t>MDF / Ply panels above window Total</t>
  </si>
  <si>
    <t>Panelling to radiator Total</t>
  </si>
  <si>
    <t>Metal joinery Total</t>
  </si>
  <si>
    <t>Lift Plant &amp; Controls Total</t>
  </si>
  <si>
    <t>Lifting Equipment  Total</t>
  </si>
  <si>
    <t>Emergency lighting (inc key switch)  Total</t>
  </si>
  <si>
    <t>Lighting and luminaires (internal) Total</t>
  </si>
  <si>
    <t>Lighting and luminaires (external) Total</t>
  </si>
  <si>
    <t>Lighting Systems Total</t>
  </si>
  <si>
    <t>LV switchgear (internal) Total</t>
  </si>
  <si>
    <t>Main supply switchgear  Total</t>
  </si>
  <si>
    <t>SWA mains/sub distribution cables.  Total</t>
  </si>
  <si>
    <t>Earth bonding (Primary) Total</t>
  </si>
  <si>
    <t>Electricity Meter &amp; Measurement Total</t>
  </si>
  <si>
    <t>Mains Power Supplies Total</t>
  </si>
  <si>
    <t>Packaged Air handling units Total</t>
  </si>
  <si>
    <t>Galvanised Ductwork Systems Total</t>
  </si>
  <si>
    <t>Ductwork thermal insulation Total</t>
  </si>
  <si>
    <t>External louvres steel painted Total</t>
  </si>
  <si>
    <t>Kitchen Extract canopies/ Hoods (average) Total</t>
  </si>
  <si>
    <t>Local extract fans Total</t>
  </si>
  <si>
    <t>Fire Dampers   Total</t>
  </si>
  <si>
    <t>Grilles and diffusers  Total</t>
  </si>
  <si>
    <t>Kitchen (cooking and support systems) Total</t>
  </si>
  <si>
    <t>Miscellaneous Electrical  Equipment &amp; Plant Total</t>
  </si>
  <si>
    <t>Petrol &amp; Diesel Storage and Pumps Total</t>
  </si>
  <si>
    <t>Miscellaneous Mechanical Equipment &amp; Plant Total</t>
  </si>
  <si>
    <t>Showers Total</t>
  </si>
  <si>
    <t>Metal shower Total</t>
  </si>
  <si>
    <t>Other Total</t>
  </si>
  <si>
    <t>Standby generator plus prime mover Total</t>
  </si>
  <si>
    <t>Power Generation Total</t>
  </si>
  <si>
    <t>Cleaners sink (Belfast etc) Total</t>
  </si>
  <si>
    <t>Sub distribution wiring and containment systems  Total</t>
  </si>
  <si>
    <t>Fixed appliance power supplies/ isolators (Spurs) Total</t>
  </si>
  <si>
    <t>Distribution boards (critical)  Total</t>
  </si>
  <si>
    <t>Distribution boards (Non critical) Total</t>
  </si>
  <si>
    <t>Switched socket outlet (SSO) Total</t>
  </si>
  <si>
    <t>Sub-Main Distribution Total</t>
  </si>
  <si>
    <t>Urinal Total</t>
  </si>
  <si>
    <t>Ceramic Wall Tiles Total</t>
  </si>
  <si>
    <t>Metal / timber stud with plasterboard Total</t>
  </si>
  <si>
    <t>Pre-finished panels Total</t>
  </si>
  <si>
    <t>Glazed partitions Total</t>
  </si>
  <si>
    <t>Acoustic Wall Panels</t>
  </si>
  <si>
    <t>Acoustic Wall Panels Total</t>
  </si>
  <si>
    <t>Metal wall panels Total</t>
  </si>
  <si>
    <t>Blockwork Total</t>
  </si>
  <si>
    <t>#N/A</t>
  </si>
  <si>
    <t>(blank)</t>
  </si>
  <si>
    <t>#N/A Total</t>
  </si>
  <si>
    <t>Condition Ranking</t>
  </si>
  <si>
    <t>Priority</t>
  </si>
  <si>
    <t>Urgent</t>
  </si>
  <si>
    <t>within 2 years</t>
  </si>
  <si>
    <t>3 to 5 years</t>
  </si>
  <si>
    <t>5 to 10 years</t>
  </si>
  <si>
    <t>10 to 15 years</t>
  </si>
  <si>
    <t>15 to 25 years</t>
  </si>
  <si>
    <t>Type</t>
  </si>
  <si>
    <t>E</t>
  </si>
  <si>
    <t>F</t>
  </si>
  <si>
    <t>G</t>
  </si>
  <si>
    <t>H</t>
  </si>
  <si>
    <t>I</t>
  </si>
  <si>
    <t>L</t>
  </si>
  <si>
    <t>Q</t>
  </si>
  <si>
    <t>R</t>
  </si>
  <si>
    <t>S</t>
  </si>
  <si>
    <t>Environmental</t>
  </si>
  <si>
    <t>Fire Precaution</t>
  </si>
  <si>
    <t>Consequential risk</t>
  </si>
  <si>
    <t>Health and Safety</t>
  </si>
  <si>
    <t>Further Investigation</t>
  </si>
  <si>
    <t>Loss of Service</t>
  </si>
  <si>
    <t>Energy</t>
  </si>
  <si>
    <t>Recommendation</t>
  </si>
  <si>
    <t>Security</t>
  </si>
  <si>
    <t xml:space="preserve">Ceiling finishes </t>
  </si>
  <si>
    <t>Internal finishes</t>
  </si>
  <si>
    <t>Plastered ceilings to residential rooms are in good condition</t>
  </si>
  <si>
    <t>N/A</t>
  </si>
  <si>
    <t>Wall finishes</t>
  </si>
  <si>
    <t>Floor finishes</t>
  </si>
  <si>
    <t>Residential rooms have vinyl sheet flooring</t>
  </si>
  <si>
    <t xml:space="preserve">Sanitary ware </t>
  </si>
  <si>
    <t>Sink</t>
  </si>
  <si>
    <t>Timber fire doors to all residential rooms</t>
  </si>
  <si>
    <t>Each residential room has a Vitreous China WHB</t>
  </si>
  <si>
    <t>The vitreous WHB to each room ae in good condition. Due to their low usage they have been given a long estimated lifespan</t>
  </si>
  <si>
    <t>Due to the nature of the room the walls will need to be included as part of a cyclical maintenance plan.</t>
  </si>
  <si>
    <t>Each residential room has plastered walls decorated with emulsion</t>
  </si>
  <si>
    <t>Currently the ceilings are in an acceptable condition.</t>
  </si>
  <si>
    <t>Lounges have carpet sheet floor covering</t>
  </si>
  <si>
    <t>Currently the carpet sheet floor covering to the lounges are in good condition, however due to the nature of the rooms their condition will deteriorate.</t>
  </si>
  <si>
    <t>Plastered ceilings to circulation corridors are in good condition</t>
  </si>
  <si>
    <t>Each circulation room has plastered walls decorated with emulsion</t>
  </si>
  <si>
    <t>Timber fire doors to all circulation rooms</t>
  </si>
  <si>
    <t>Stainless steel</t>
  </si>
  <si>
    <t>The stainless-steel sinks will need replacing in due course</t>
  </si>
  <si>
    <t>FF+E</t>
  </si>
  <si>
    <t>Worktops and units</t>
  </si>
  <si>
    <t>The worktop and units (base and wall) will need replacing in due course</t>
  </si>
  <si>
    <t>Currently the vinyl sheet floor covering to the WC / bathrooms are in good condition, however due to the nature of the rooms their condition will deteriorate.</t>
  </si>
  <si>
    <t>WC / bathrooms have vinyl sheet flooring</t>
  </si>
  <si>
    <t>Plastered ceilings to WC / bathrooms corridors are in good condition</t>
  </si>
  <si>
    <t>Plastered walls to WC / bathrooms are in good condition</t>
  </si>
  <si>
    <t>Each WC / bathrooms have plastered walls decorated with emulsion</t>
  </si>
  <si>
    <t>Vitreous China</t>
  </si>
  <si>
    <t>Currently the vitreous china WHB is in good condition, however it need upgrading in due course.</t>
  </si>
  <si>
    <t>Each WC / bathrooms has vitreous china WHB</t>
  </si>
  <si>
    <t>Each WC / bathrooms has vitreous china WC</t>
  </si>
  <si>
    <t>Currently the vitreous china WC is in good condition, however it need upgrading in due course.</t>
  </si>
  <si>
    <t>Plastered walls to residential rooms are in good condition</t>
  </si>
  <si>
    <t>Complete decoration of room including ceilings, walls, joinery and internal face of doors</t>
  </si>
  <si>
    <t>Item quantity (m2)</t>
  </si>
  <si>
    <t>Each office / ancillary room, has plastered walls decorated with emulsion</t>
  </si>
  <si>
    <t>Timber fire doors to all offices / ancillary rooms</t>
  </si>
  <si>
    <t>Plastered ceilings to offices / ancillary rooms are in good condition</t>
  </si>
  <si>
    <t>Plastered walls to offices / ancillary rooms are in good condition</t>
  </si>
  <si>
    <t>External</t>
  </si>
  <si>
    <t>To  the nature of the room the walls will need to be included as part of a cyclical maintenance plan.</t>
  </si>
  <si>
    <t>Upon inspection, every room had a fire door which was in acceptable condition. The doors are likely to be effected by impact damage and so this could be considered when estimating its lifespan.</t>
  </si>
  <si>
    <t>Upon inspection, every room had a timber door which was in acceptable condition. The doors are likely to be effected by impact damage and so this could be considered when estimating its lifespan.</t>
  </si>
  <si>
    <t>Note: All costs to be read in conjunctions with the list of assumptions and clarifications as defined within the report, 
as well as the information detailed within the report wording.</t>
  </si>
  <si>
    <t>Total Construction Cost</t>
  </si>
  <si>
    <t>Scape Fee @ 0.95%</t>
  </si>
  <si>
    <t>Sub-total</t>
  </si>
  <si>
    <t>Client Contingency @10%</t>
  </si>
  <si>
    <t>Risk Allowance @ 10%</t>
  </si>
  <si>
    <t>Statutory and consultancy fees (includes Building Control, Building Surveyor, Building Services, surveys etc.) @ 15%</t>
  </si>
  <si>
    <t>Contractor Management Fee @ 3.25%</t>
  </si>
  <si>
    <t>Pre Construction costs:EMPA @ 3.25%</t>
  </si>
  <si>
    <t xml:space="preserve">Preliminaries Site Specific Costs </t>
  </si>
  <si>
    <t>.</t>
  </si>
  <si>
    <t>Preliminaries People and Equipment (Based on 15%)</t>
  </si>
  <si>
    <t>Note</t>
  </si>
  <si>
    <t>See full condition survey data and summary report for further cost break down.</t>
  </si>
  <si>
    <t>Replace existing light fitting with new LED and replace life expired fire alarm systems to A and B Block.</t>
  </si>
  <si>
    <t xml:space="preserve">Electrical Services </t>
  </si>
  <si>
    <t>Replacement of fan coiled units to A Block, undertake detailed review of heating controls to A Block and cleaning of mechanical extract in toilet areas in A Block and B Block.</t>
  </si>
  <si>
    <t xml:space="preserve">Mechanical Services </t>
  </si>
  <si>
    <t>Floors and Stairs</t>
  </si>
  <si>
    <t>Roofs</t>
  </si>
  <si>
    <t>Psum</t>
  </si>
  <si>
    <t>The contractor to allow for the removal and reinstatement of all external fixtures and fittings.</t>
  </si>
  <si>
    <t>The contractor to allow for the provision of skips for the removal of all waste materials.</t>
  </si>
  <si>
    <t>The contractor is to allow for cleaning ensuring all debris is removed from site, including making good of damaged surfaces.</t>
  </si>
  <si>
    <t>The contractor is to provide suitable and sufficient protection of property and people for the duration of the works.</t>
  </si>
  <si>
    <t>The contractor is to provide safe and sufficient scaffolding access with safety guardrails to enable full access to all areas of work.</t>
  </si>
  <si>
    <t>Preliminaries</t>
  </si>
  <si>
    <t>Total Cost</t>
  </si>
  <si>
    <t>Unit</t>
  </si>
  <si>
    <t>Quantity</t>
  </si>
  <si>
    <t>Description of Work</t>
  </si>
  <si>
    <t>DERBYSHIRE COUNTY COUNCIL</t>
  </si>
  <si>
    <t>Estimate Cost Plan -Ladycross House</t>
  </si>
  <si>
    <t>Ladycross House</t>
  </si>
  <si>
    <t>Sumarise required works</t>
  </si>
  <si>
    <t>Fixed furniture and fittings</t>
  </si>
  <si>
    <t>Internal Walls, Ceilings and Doors</t>
  </si>
  <si>
    <t xml:space="preserve">External Areas </t>
  </si>
  <si>
    <t>Fixed Furniture and Fittings</t>
  </si>
  <si>
    <t xml:space="preserve">Sanitary Services </t>
  </si>
  <si>
    <t>Redecorations</t>
  </si>
  <si>
    <t>Internal Walls &amp; Doors</t>
  </si>
  <si>
    <t xml:space="preserve">Floors and Stairs </t>
  </si>
  <si>
    <t xml:space="preserve">External walls, windows &amp; Doors </t>
  </si>
  <si>
    <t>Ceilings</t>
  </si>
  <si>
    <t>Preliminaries Site Specific Costs (scaffold etc,,,)</t>
  </si>
  <si>
    <t>Professional fees, surveys and stat fees (15%)</t>
  </si>
  <si>
    <t>Recovering the existing felt flat roof, including all insulation, flashings and rainwater goods.</t>
  </si>
  <si>
    <t>Roofing Project Works</t>
  </si>
  <si>
    <t>Room Refurbishment Project Works</t>
  </si>
  <si>
    <t>Include for all internal finishes that are life expired, unon-compliant or do not meet the suitability requirements</t>
  </si>
  <si>
    <t>Builders work in connection</t>
  </si>
  <si>
    <t>Take down ceilings, reinsate compartmentation etc…</t>
  </si>
  <si>
    <t>Mechanical and Electrial works package</t>
  </si>
  <si>
    <t>Plastered walls to circulation corridors are in good condition</t>
  </si>
  <si>
    <t>Circulation corridors have vinyl sheet  / carpet flooring</t>
  </si>
  <si>
    <t>Currently the vinyl sheet / carpet floor covering to the circulation rooms are in good condition, however due to the nature of the rooms their condition will deteriorate.</t>
  </si>
  <si>
    <t>Vinyl sheet</t>
  </si>
  <si>
    <t>Worktops / base units / wall units</t>
  </si>
  <si>
    <t>Each residential room has wallpapered walls, whilst in good condition will require re-papering or redecorating</t>
  </si>
  <si>
    <t>Plastered walls to lounges in good condition</t>
  </si>
  <si>
    <t>Serving / cooking kitchens have vinyl sheet flooring</t>
  </si>
  <si>
    <t>Each serving / cooking kitchen has a stainless-steel sink - which is in acceptable condition</t>
  </si>
  <si>
    <t>Plastered ceilings to serving / cooking kitchens are in good condition</t>
  </si>
  <si>
    <t>Offices / ancillary rooms have carpet sheet flooring</t>
  </si>
  <si>
    <t>Currently the carpet sheet floor covering is in good condition, however due to the nature of the rooms their condition will deteriorate.</t>
  </si>
  <si>
    <t>Plastered ceilings to Laundry are in good condition</t>
  </si>
  <si>
    <t>Plastered walls to Laundry are in good condition</t>
  </si>
  <si>
    <t>Vinyl sheet flooring to Laundry is in good condition</t>
  </si>
  <si>
    <t>Timber door to Laundry is in a good condition</t>
  </si>
  <si>
    <t>Roofs - pitched</t>
  </si>
  <si>
    <t>Wall structure</t>
  </si>
  <si>
    <t>Currently the ceilings are in an acceptable condition, but there may be a necessity to relater the surfaces in the coming years.</t>
  </si>
  <si>
    <t>Currently the walls are in an acceptable condition, but there may be a necessity to relater the surfaces in the coming years.</t>
  </si>
  <si>
    <t>Currently the vinyl sheet flooring to Laundry is in good condition, however due to the nature of the room its condition will deteriorate.</t>
  </si>
  <si>
    <t>Timber FD30</t>
  </si>
  <si>
    <t>Upon inspection, numerous circulation rooms had a fire door which was in acceptable condition. The doors are likely to be effected by impact damage and so this could be considered when estimating its lifespan.</t>
  </si>
  <si>
    <t>Exposed plasterboard</t>
  </si>
  <si>
    <t xml:space="preserve">Due to the nature of the room -there is no finish to the ceiling </t>
  </si>
  <si>
    <t>Exposed blockwork</t>
  </si>
  <si>
    <t>Due to the nature of the room -there is no finish to the walls</t>
  </si>
  <si>
    <t>The worktops / base units / wall units are in an acceptable condition</t>
  </si>
  <si>
    <t>The timber worktops are inacceptable condition</t>
  </si>
  <si>
    <t>The laundry has timber worktops, base and walls units</t>
  </si>
  <si>
    <t>The sluices have timber worktops</t>
  </si>
  <si>
    <t xml:space="preserve">Predicted replacement (£1s) 
</t>
  </si>
  <si>
    <t>Condition rank</t>
  </si>
  <si>
    <t>Within 2 years</t>
  </si>
  <si>
    <t>Currently the carpet floor covering to the residential rooms are in good condition, however due to the nature of the rooms their condition will deteriorate.</t>
  </si>
  <si>
    <t>Upon inspection, every room had a double fire door which was in acceptable condition. The doors are likely to be effected by impact damage and so this could be considered when estimating its lifespan.</t>
  </si>
  <si>
    <t>Carpet</t>
  </si>
  <si>
    <t>Altro Wiperock walls</t>
  </si>
  <si>
    <t>Altro wiperock walls to serving / cooking kitchens are in good condition</t>
  </si>
  <si>
    <t>Currently the finish to the walls are in acceptable condition, but will require replacement at the end of their lifespan</t>
  </si>
  <si>
    <t>Timber fire door to all serving / cooking kitchens</t>
  </si>
  <si>
    <t>Upon inspection, the kitchen had a fire door which was in acceptable condition. The doors are likely to be effected by impact damage and so this could be considered when estimating its lifespan.</t>
  </si>
  <si>
    <t>Stainless steel worktops and associated standing units</t>
  </si>
  <si>
    <t>Currently the ceilings are in an acceptable condition, but there may be a necessity to replaster the surfaces in the coming years.</t>
  </si>
  <si>
    <t>Timber doors to all communal WC / bathrooms</t>
  </si>
  <si>
    <t>Concrete tiles</t>
  </si>
  <si>
    <t>Steel worktops / base units / wall units</t>
  </si>
  <si>
    <t>Steelwork</t>
  </si>
  <si>
    <t>The kitchen has steel worktops, base and walls units</t>
  </si>
  <si>
    <t>External Areas</t>
  </si>
  <si>
    <t>Residential rooms (Ground)</t>
  </si>
  <si>
    <t>Circulation (Ground)</t>
  </si>
  <si>
    <t>Kitchens / Coffee Bars (Ground)</t>
  </si>
  <si>
    <t>WC / Bath (Ground)</t>
  </si>
  <si>
    <t>Offices / ancillary rooms (Ground)</t>
  </si>
  <si>
    <t>Kitchen (Ground)</t>
  </si>
  <si>
    <t>Laundry (Ground)</t>
  </si>
  <si>
    <t>Sluices (Ground)</t>
  </si>
  <si>
    <t>Medical Room (Ground)</t>
  </si>
  <si>
    <t>Suspended Ceiling</t>
  </si>
  <si>
    <t>Currently the vinyl sheet floor covering to the serving kitchens are in good condition, however due to the nature of the rooms their condition will deteriorate.</t>
  </si>
  <si>
    <t>Timber fire door to all serving kitchens</t>
  </si>
  <si>
    <t xml:space="preserve">Currently the carpet sheet floor covering is in a worn and neglected condition, however the room does not seem to be in use. </t>
  </si>
  <si>
    <t>Solid veneer faced timber door (single)</t>
  </si>
  <si>
    <t>Upon inspection, these rooms had solid veneer faced timber doors..The doors are likely to be effected by impact damage and so this could be considered when estimating its lifespan.</t>
  </si>
  <si>
    <t>Plastered Walls</t>
  </si>
  <si>
    <t>Solid veneer faced timber door (Single) to all serving / cooking kitchens</t>
  </si>
  <si>
    <t>Upon inspection, the kitchen had solid veneer doors in acceptable condition. The doors are likely to be effected by impact damage in the future and so this could be considered when estimating its lifespan.</t>
  </si>
  <si>
    <t>Timber worktops, wall and base units</t>
  </si>
  <si>
    <t>The kitchens have timber worktops, base and walls units</t>
  </si>
  <si>
    <t>Vinyl sheet flooring to first floor Kitchens are in a worn condition</t>
  </si>
  <si>
    <t>Kitchens (First)</t>
  </si>
  <si>
    <t>Ancillary Rooms
(First)</t>
  </si>
  <si>
    <t>Offices (First)</t>
  </si>
  <si>
    <t>Each ancillary room, has plastered walls decorated with emulsion</t>
  </si>
  <si>
    <t>WC / Bath (First)</t>
  </si>
  <si>
    <t>Upon inspection, the first floor bathrooms had a timber door which was in acceptable condition. The doors are likely to be effected by impact damage and so this could be considered when estimating its lifespan.</t>
  </si>
  <si>
    <t>Hard Landscaping</t>
  </si>
  <si>
    <t>15-25 years</t>
  </si>
  <si>
    <t>10-15 years</t>
  </si>
  <si>
    <t>Roofs - flat</t>
  </si>
  <si>
    <t xml:space="preserve">Mineral felt </t>
  </si>
  <si>
    <t xml:space="preserve">Roof Drainage </t>
  </si>
  <si>
    <t>PVCu Doors</t>
  </si>
  <si>
    <t>PVCu windows</t>
  </si>
  <si>
    <t>Tarmacadum hard standing driveway and paved walkways traversing the buildings perimeter</t>
  </si>
  <si>
    <t>Currently the hard standing tarmacadum pathways etc are in an acceptable condition.</t>
  </si>
  <si>
    <t>Concrete roof tiles to pitched roofs</t>
  </si>
  <si>
    <t>The roof tiles are likely to reach their estimated lifespan and require replacement</t>
  </si>
  <si>
    <t xml:space="preserve">Mineral-felt roof covering </t>
  </si>
  <si>
    <t>Section of mineral felt roof in excellent condition and likely to have been replaced in recent years</t>
  </si>
  <si>
    <t>3-5 years</t>
  </si>
  <si>
    <t>Section of mineral felt roof showing signs of deterioration and reaching the end of its shelf life</t>
  </si>
  <si>
    <t>Aluminium RWGs</t>
  </si>
  <si>
    <t>Aluminium rainwater goods in adequate condition, however will require upgrading when reaches the end of its lifespan</t>
  </si>
  <si>
    <t>No signs of spalled or deteriorating brickwork</t>
  </si>
  <si>
    <t>uPVC windows</t>
  </si>
  <si>
    <t>uPVC doors in adequate condition without defects</t>
  </si>
  <si>
    <t>Fascia</t>
  </si>
  <si>
    <t>Timber shiplap fascias</t>
  </si>
  <si>
    <t>Communal (Ground)</t>
  </si>
  <si>
    <t>Upon inspection, the serving kitchens had a fire door which was in acceptable condition. The doors are likely to be effected by impact damage and so this could be considered when estimating its lifespan.</t>
  </si>
  <si>
    <t>Currently the vinyl sheet flooring to the first floor Kitchens are in a worn condition, however the rooms look neglected and unlikely to be in use. If they were to become active rooms, it is advisable to refurbish the vinyl flooring.</t>
  </si>
  <si>
    <t>The worktops / base units / wall units are in a worn condition but the rooms look neglected and unlikely to be in use. If they were to become active rooms, it is advisable to refurbish the kitchen furniture.</t>
  </si>
  <si>
    <t>Upon inspection, these rooms had solid veneer faced timber doors. The doors are likely to be effected by impact damage and so this could be considered when estimating its lifespan.</t>
  </si>
  <si>
    <t>Currently the vinyl sheet floor covering to the WC / bathrooms are in a worn condition, however the bathrooms are dated and it is unclear whether they are in use</t>
  </si>
  <si>
    <t>Traditional brickwork</t>
  </si>
  <si>
    <t>uPVC windows in adequate condition without defects</t>
  </si>
  <si>
    <t>5-10 years</t>
  </si>
  <si>
    <t>Cyclical decorations</t>
  </si>
  <si>
    <t>Currently the walls are in an acceptable condition, but there may be a necessity to replater the surfaces in the coming years.</t>
  </si>
  <si>
    <t>Plaster and paint to walls in good condition</t>
  </si>
  <si>
    <t>Cylical redecorations</t>
  </si>
  <si>
    <t>Cyclical replacement</t>
  </si>
  <si>
    <t>Cyclical redecoration</t>
  </si>
  <si>
    <t>Generally good condition</t>
  </si>
  <si>
    <t xml:space="preserve">renew </t>
  </si>
  <si>
    <t>Cylical replacement</t>
  </si>
  <si>
    <t>Priority Totals</t>
  </si>
  <si>
    <t>Overall Total</t>
  </si>
  <si>
    <t>1-2</t>
  </si>
  <si>
    <t>3-5</t>
  </si>
  <si>
    <t>5-10</t>
  </si>
  <si>
    <t>10-15</t>
  </si>
  <si>
    <t>15-25</t>
  </si>
  <si>
    <t>1</t>
  </si>
  <si>
    <t>uPVC single doors</t>
  </si>
  <si>
    <t>uPVC double doors</t>
  </si>
  <si>
    <t>Kitchen Store</t>
  </si>
  <si>
    <t>Sub-mains switchgear</t>
  </si>
  <si>
    <t>Main Distribution Board</t>
  </si>
  <si>
    <t>Main board needs replacing with MCCB board to achieve downstrean discrimination</t>
  </si>
  <si>
    <t>Replace the  distribution board  with MCCB panel baord</t>
  </si>
  <si>
    <t>Bedrooms</t>
  </si>
  <si>
    <t>Distribution Boards</t>
  </si>
  <si>
    <t>Existing  distribution boards other than DB's 1 &amp; 2 are obsolete</t>
  </si>
  <si>
    <t>Replace the existing distribution boards  with moderen Schneider Acti9 distribution boards to match the ones already installed in other areas.</t>
  </si>
  <si>
    <t>Laundry</t>
  </si>
  <si>
    <t>Bedrooms should be provided with an emergency luminaire</t>
  </si>
  <si>
    <t>Install a recessed anti-panic emergency luminaire with a new ket test switch.</t>
  </si>
  <si>
    <t>The existing bedroom pendant luminaire should be provided with a dimmable LED lamp and the general lighting supplemented with additional LED recessed down lighers to provide good light levels</t>
  </si>
  <si>
    <t>Install new LED luminaires to allow for the residents to be able to read and for nursing staff/doctors to be able to carry out medical examinations in the bed rooms.</t>
  </si>
  <si>
    <t>Provision of table lamps in bedrooms</t>
  </si>
  <si>
    <t>Place a table lamp in each bedroom</t>
  </si>
  <si>
    <t>Light switches should be replaced with new switches with colour contrast colour plates  and new dimmer switches for the pendant luminaire should be installed.</t>
  </si>
  <si>
    <t>Replace the existing light switches with new switches.</t>
  </si>
  <si>
    <t>Fire alarms may not be heard by some residents</t>
  </si>
  <si>
    <t xml:space="preserve">VAD's should be installed in bedroom and communal </t>
  </si>
  <si>
    <t>Office &amp; communal areas</t>
  </si>
  <si>
    <t>Call Systems</t>
  </si>
  <si>
    <t>Induction Loop</t>
  </si>
  <si>
    <t xml:space="preserve">No hearing loops </t>
  </si>
  <si>
    <t xml:space="preserve">Install hearing loops </t>
  </si>
  <si>
    <t>Corridor</t>
  </si>
  <si>
    <t>The corridor lighting shoulds be provided with a photocell lighting controls to make use of natural daylight.</t>
  </si>
  <si>
    <t>all corridor lighting controls should be reviewed and where possible automatic lighting controls should be installed in the corridors.</t>
  </si>
  <si>
    <t>The corridors should be provided with illuminated emergency exit signs and installed at all turns and exits from internal rooms.</t>
  </si>
  <si>
    <t>A review of the current exit signage should be carried out and where the signs do not comply with BS5266, new signs dhould be installed.</t>
  </si>
  <si>
    <t>The existing corridor and amenity area luminaires should be replaced with new LED luminaires to improve energy efficiency.</t>
  </si>
  <si>
    <t>Install new LED luminaires.</t>
  </si>
  <si>
    <t>Throughout</t>
  </si>
  <si>
    <t>protection</t>
  </si>
  <si>
    <t>CCTV</t>
  </si>
  <si>
    <t xml:space="preserve">No CCTV </t>
  </si>
  <si>
    <t>Install CCTV</t>
  </si>
  <si>
    <t>Existing central battery units are coming to the end of useful life</t>
  </si>
  <si>
    <t>replacecentral battery units are coming to the end of useful life</t>
  </si>
  <si>
    <t>Magnetic Filters</t>
  </si>
  <si>
    <t>No magnetic filtration installed within the boiler houses</t>
  </si>
  <si>
    <t xml:space="preserve"> Magnetic filters should be installed to protect boilers/pumps, especially if new boilers are installed.</t>
  </si>
  <si>
    <t>Pressure relief discharges</t>
  </si>
  <si>
    <t>Many of the various pressure relief discharges do not discharge into tundishes but directly onto the floor. This is a health and safety hazard.</t>
  </si>
  <si>
    <t>All discharges to terminate within a tundish and and connected directly to a drain.</t>
  </si>
  <si>
    <t>Heating Services Thermal Insulation</t>
  </si>
  <si>
    <t>Small sections of heating pipework within boiler houses have no insualtion.</t>
  </si>
  <si>
    <t>Install thermal insulation on remaining heating pipework within boiler houses.</t>
  </si>
  <si>
    <t>Heating Distribution</t>
  </si>
  <si>
    <t>Gas Fired Boiler &lt;100kW</t>
  </si>
  <si>
    <t>Red, Yellow and Green Wing boilers approaching the end of life</t>
  </si>
  <si>
    <t>Replace boilers before they fail</t>
  </si>
  <si>
    <t>Local Extract Fans</t>
  </si>
  <si>
    <t>Certain small extract fans are damaged/faulty</t>
  </si>
  <si>
    <t>Replace extract fans</t>
  </si>
  <si>
    <t>Toilets</t>
  </si>
  <si>
    <t>Existing black toilet cisterns may contain asbestos, also the overflow discharges onto the floor.</t>
  </si>
  <si>
    <t>Replace black toilet cistern and toilets with new close coupled toilets with built in overflows.</t>
  </si>
  <si>
    <t>Radiator pipework</t>
  </si>
  <si>
    <t>Small sections of pipework not boxed in</t>
  </si>
  <si>
    <t>Box in pipework</t>
  </si>
  <si>
    <t>Expansion Vessels</t>
  </si>
  <si>
    <t>Expansion vessels do not appear to have correct number of valves and drain off points. To be reviewed.</t>
  </si>
  <si>
    <t>Expansion vessels need to be reviewed and valves drain off points installed if required.</t>
  </si>
  <si>
    <t>No evidence of the 3 older Broag boilers being recently serviced</t>
  </si>
  <si>
    <t>Service the 3 Broag boilers</t>
  </si>
  <si>
    <t>Comfort Cooling</t>
  </si>
  <si>
    <t>Split Systems</t>
  </si>
  <si>
    <t>Service records indicate a problem with the compressor running hot</t>
  </si>
  <si>
    <t>Manufacturer to examine installation (possible replacement under warranty)</t>
  </si>
  <si>
    <t>m</t>
  </si>
  <si>
    <t>Provisional Uplift for Sectional Works @ 25%</t>
  </si>
  <si>
    <r>
      <t xml:space="preserve">Note: </t>
    </r>
    <r>
      <rPr>
        <b/>
        <i/>
        <sz val="10"/>
        <rFont val="Arial"/>
        <family val="2"/>
        <charset val="0"/>
      </rPr>
      <t>All costs to be read in conjunctions with the list of assumptions and clarifications as defined within the report, as well as the information detailed within the report wording.</t>
    </r>
  </si>
  <si>
    <r>
      <t xml:space="preserve">Note: </t>
    </r>
    <r>
      <rPr>
        <b/>
        <i/>
        <sz val="10"/>
        <rFont val="Arial"/>
        <family val="2"/>
        <charset val="0"/>
      </rPr>
      <t>Provisional uplift of 25% for sectional works included. Actual uplift would need to be established on a site by site basis based on the site layout, extent of works required and the practicalities of undertaking that works with minimal disrupion.</t>
    </r>
  </si>
  <si>
    <t>The Spinney HOP - 25 Yr Master Cost Plan</t>
  </si>
  <si>
    <t>Priority 1
2019</t>
  </si>
  <si>
    <t>Priority 2
2019-20</t>
  </si>
  <si>
    <t>Priority 3
2021-23</t>
  </si>
  <si>
    <t>Priority 4
2023-27</t>
  </si>
  <si>
    <t>Priority 5
2027-31</t>
  </si>
  <si>
    <t>Priority 6
2031-41</t>
  </si>
  <si>
    <t>Rotten and defective shiplap fascia boards rotten and reaching end of servicable life</t>
  </si>
</sst>
</file>

<file path=xl/styles.xml><?xml version="1.0" encoding="utf-8"?>
<styleSheet xmlns:mc="http://schemas.openxmlformats.org/markup-compatibility/2006" xmlns:x14ac="http://schemas.microsoft.com/office/spreadsheetml/2009/9/ac" xmlns="http://schemas.openxmlformats.org/spreadsheetml/2006/main" mc:Ignorable="x14ac">
  <numFmts count="7">
    <numFmt numFmtId="44" formatCode="_-&quot;£&quot;* #,##0.00_-;\-&quot;£&quot;* #,##0.00_-;_-&quot;£&quot;* &quot;-&quot;??_-;_-@_-"/>
    <numFmt numFmtId="43" formatCode="_-* #,##0.00_-;\-* #,##0.00_-;_-* &quot;-&quot;??_-;_-@_-"/>
    <numFmt numFmtId="164" formatCode="0.0"/>
    <numFmt numFmtId="165" formatCode="&quot;£&quot;#,##0.00"/>
    <numFmt numFmtId="166" formatCode="General;General;;@"/>
    <numFmt numFmtId="167" formatCode="_-* #,##0_-;\-* #,##0_-;_-* &quot;-&quot;??_-;_-@_-"/>
    <numFmt numFmtId="168" formatCode="&quot;£&quot;#,##0"/>
  </numFmts>
  <fonts count="23">
    <font>
      <sz val="11"/>
      <color theme="1"/>
      <name val="Calibri"/>
      <family val="2"/>
      <charset val="0"/>
      <scheme val="minor"/>
    </font>
    <font>
      <sz val="10"/>
      <name val="Arial"/>
      <family val="2"/>
      <charset val="0"/>
    </font>
    <font>
      <b/>
      <sz val="10"/>
      <name val="Arial"/>
      <family val="2"/>
      <charset val="0"/>
    </font>
    <font>
      <b/>
      <sz val="11"/>
      <color theme="1"/>
      <name val="Calibri"/>
      <family val="2"/>
      <charset val="0"/>
      <scheme val="minor"/>
    </font>
    <font>
      <sz val="11"/>
      <color theme="1"/>
      <name val="Calibri"/>
      <family val="2"/>
      <charset val="0"/>
      <scheme val="minor"/>
    </font>
    <font>
      <b/>
      <sz val="12"/>
      <color theme="1"/>
      <name val="Calibri"/>
      <family val="2"/>
      <charset val="0"/>
      <scheme val="minor"/>
    </font>
    <font>
      <sz val="10"/>
      <color theme="1"/>
      <name val="Arial"/>
      <family val="2"/>
      <charset val="0"/>
    </font>
    <font>
      <sz val="11"/>
      <color rgb="FF000000"/>
      <name val="Calibri"/>
      <family val="2"/>
      <charset val="204"/>
    </font>
    <font>
      <u val="single"/>
      <sz val="11"/>
      <color theme="10"/>
      <name val="Calibri"/>
      <family val="2"/>
      <charset val="0"/>
      <scheme val="minor"/>
    </font>
    <font>
      <sz val="11"/>
      <name val="Calibri"/>
      <family val="2"/>
      <charset val="0"/>
      <scheme val="minor"/>
    </font>
    <font>
      <b/>
      <sz val="12"/>
      <name val="Arial"/>
      <family val="2"/>
      <charset val="0"/>
    </font>
    <font>
      <sz val="12"/>
      <color theme="1"/>
      <name val="Calibri"/>
      <family val="2"/>
      <charset val="0"/>
      <scheme val="minor"/>
    </font>
    <font>
      <b/>
      <sz val="11"/>
      <name val="Calibri"/>
      <family val="2"/>
      <charset val="0"/>
      <scheme val="minor"/>
    </font>
    <font>
      <sz val="12"/>
      <name val="Calibri"/>
      <family val="2"/>
      <charset val="0"/>
      <scheme val="minor"/>
    </font>
    <font>
      <sz val="10"/>
      <color theme="1"/>
      <name val="Calibri"/>
      <family val="2"/>
      <charset val="0"/>
      <scheme val="minor"/>
    </font>
    <font>
      <sz val="10"/>
      <name val="MS Sans Serif"/>
      <family val="2"/>
      <charset val="0"/>
    </font>
    <font>
      <b/>
      <sz val="10"/>
      <color theme="1"/>
      <name val="Arial"/>
      <family val="2"/>
      <charset val="0"/>
    </font>
    <font>
      <sz val="10"/>
      <color rgb="FF004494"/>
      <name val="FandG Display Bank Gothic"/>
      <charset val="0"/>
    </font>
    <font>
      <b/>
      <sz val="10"/>
      <color rgb="FF004494"/>
      <name val="FandG Display Bank Gothic"/>
      <charset val="0"/>
    </font>
    <font>
      <b/>
      <sz val="10"/>
      <color theme="1"/>
      <name val="Calibri"/>
      <family val="2"/>
      <charset val="0"/>
      <scheme val="minor"/>
    </font>
    <font>
      <b/>
      <i/>
      <sz val="10"/>
      <name val="Arial"/>
      <family val="2"/>
      <charset val="0"/>
    </font>
    <font>
      <b/>
      <sz val="12"/>
      <color theme="1"/>
      <name val="Arial"/>
      <family val="2"/>
      <charset val="0"/>
    </font>
    <font>
      <sz val="12"/>
      <color theme="1"/>
      <name val="Arial"/>
      <family val="2"/>
      <charset val="0"/>
    </font>
  </fonts>
  <fills count="22">
    <fill>
      <patternFill patternType="none">
        <fgColor indexed="64"/>
        <bgColor indexed="65"/>
      </patternFill>
    </fill>
    <fill>
      <patternFill patternType="gray125">
        <fgColor indexed="64"/>
        <bgColor indexed="65"/>
      </patternFill>
    </fill>
    <fill>
      <patternFill patternType="solid">
        <fgColor indexed="17"/>
        <bgColor indexed="64"/>
      </patternFill>
    </fill>
    <fill>
      <patternFill patternType="solid">
        <fgColor indexed="40"/>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tint="-0.0499893185216834"/>
        <bgColor indexed="64"/>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indexed="11"/>
        <bgColor indexed="64"/>
      </patternFill>
    </fill>
    <fill>
      <patternFill patternType="solid">
        <fgColor rgb="FF99CCFF"/>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4" tint="0.39997558519241921"/>
        <bgColor indexed="64"/>
      </patternFill>
    </fill>
    <fill>
      <patternFill patternType="solid">
        <fgColor theme="4" tint="0.79998168889431442"/>
        <bgColor indexed="64"/>
      </patternFill>
    </fill>
  </fills>
  <borders count="51">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439">
    <xf numFmtId="0" fontId="0" fillId="0" borderId="0"/>
    <xf numFmtId="0" fontId="1" fillId="0" borderId="0"/>
    <xf numFmtId="0" fontId="1" fillId="0" borderId="0"/>
    <xf numFmtId="44" fontId="0" fillId="0" borderId="0" applyAlignment="0" applyBorder="0" applyFont="0" applyProtection="0"/>
    <xf numFmtId="0" fontId="6" fillId="0" borderId="0"/>
    <xf numFmtId="0" fontId="1" fillId="0" borderId="0"/>
    <xf numFmtId="0" fontId="6" fillId="0" borderId="0"/>
    <xf numFmtId="0" fontId="1" fillId="0" borderId="0"/>
    <xf numFmtId="0" fontId="1" fillId="0" borderId="0"/>
    <xf numFmtId="44" fontId="0" fillId="0" borderId="0" applyAlignment="0" applyBorder="0" applyFont="0" applyProtection="0"/>
    <xf numFmtId="0" fontId="1" fillId="0" borderId="0">
      <alignment wrapText="1"/>
    </xf>
    <xf numFmtId="0" fontId="7" fillId="0" borderId="0"/>
    <xf numFmtId="0" fontId="8" fillId="0" borderId="0" applyAlignment="0" applyBorder="0" applyNumberFormat="0" applyProtection="0"/>
    <xf numFmtId="44" fontId="0" fillId="0" borderId="0" applyAlignment="0" applyBorder="0" applyFont="0" applyProtection="0"/>
    <xf numFmtId="44" fontId="0" fillId="0" borderId="0" applyAlignment="0" applyBorder="0" applyFont="0" applyProtection="0"/>
    <xf numFmtId="0" fontId="1" fillId="0" borderId="0"/>
    <xf numFmtId="0" fontId="1" fillId="0" borderId="0"/>
    <xf numFmtId="0" fontId="1" fillId="0" borderId="0"/>
  </cellStyleXfs>
  <cellXfs>
    <xf numFmtId="0" fontId="0" fillId="0" borderId="0" xfId="0"/>
    <xf numFmtId="44" fontId="5" fillId="0" borderId="1" xfId="3" applyAlignment="1" applyBorder="1" applyFont="1" applyNumberFormat="1" applyFill="1">
      <alignment horizontal="center" vertical="center" wrapText="1"/>
    </xf>
    <xf numFmtId="0" fontId="0" fillId="0" borderId="0" xfId="0" applyAlignment="1">
      <alignment wrapText="1"/>
    </xf>
    <xf numFmtId="165" fontId="0" fillId="0" borderId="0" xfId="0" applyAlignment="1" applyNumberFormat="1">
      <alignment wrapText="1"/>
    </xf>
    <xf numFmtId="0" fontId="0" fillId="0" borderId="0" xfId="0" applyAlignment="1">
      <alignment horizontal="center"/>
    </xf>
    <xf numFmtId="165" fontId="0" fillId="0" borderId="0" xfId="0" applyAlignment="1" applyNumberFormat="1">
      <alignment horizontal="center"/>
    </xf>
    <xf numFmtId="165" fontId="5" fillId="0" borderId="2" xfId="3" applyAlignment="1" applyBorder="1" applyFont="1" applyNumberFormat="1" applyFill="1">
      <alignment horizontal="center" vertical="center" wrapText="1"/>
    </xf>
    <xf numFmtId="0" fontId="8" fillId="0" borderId="0" xfId="12" applyFont="1"/>
    <xf numFmtId="0" fontId="0" fillId="0" borderId="0" xfId="0" applyAlignment="1">
      <alignment horizontal="center" vertical="center"/>
    </xf>
    <xf numFmtId="165" fontId="0" fillId="0" borderId="2" xfId="0" applyAlignment="1" applyBorder="1" applyNumberFormat="1">
      <alignment horizontal="center" vertical="center"/>
    </xf>
    <xf numFmtId="0" fontId="0" fillId="0" borderId="2" xfId="0" applyAlignment="1" applyBorder="1">
      <alignment horizontal="left" vertical="center" wrapText="1"/>
    </xf>
    <xf numFmtId="0" fontId="0" fillId="0" borderId="2" xfId="0" applyAlignment="1" applyBorder="1" applyFill="1">
      <alignment horizontal="left" vertical="center" wrapText="1"/>
    </xf>
    <xf numFmtId="0" fontId="3" fillId="0" borderId="2" xfId="0" applyAlignment="1" applyBorder="1" applyFont="1" applyFill="1">
      <alignment horizontal="center" vertical="center"/>
    </xf>
    <xf numFmtId="0" fontId="0" fillId="0" borderId="3" xfId="0" applyAlignment="1" applyBorder="1" applyFill="1">
      <alignment horizontal="center" vertical="center"/>
    </xf>
    <xf numFmtId="0" fontId="3" fillId="0" borderId="4" xfId="0" applyAlignment="1" applyBorder="1" applyFont="1" applyFill="1">
      <alignment horizontal="center" vertical="center"/>
    </xf>
    <xf numFmtId="0" fontId="0" fillId="0" borderId="5" xfId="0" applyBorder="1"/>
    <xf numFmtId="0" fontId="0" fillId="0" borderId="6" xfId="0" applyAlignment="1" applyBorder="1">
      <alignment horizontal="center" vertical="center"/>
    </xf>
    <xf numFmtId="0" fontId="3" fillId="0" borderId="2" xfId="0" applyAlignment="1" applyBorder="1" applyFont="1">
      <alignment horizontal="center" vertical="center"/>
    </xf>
    <xf numFmtId="0" fontId="3" fillId="0" borderId="7" xfId="0" applyAlignment="1" applyBorder="1" applyFont="1" applyFill="1">
      <alignment horizontal="center" vertical="center"/>
    </xf>
    <xf numFmtId="0" fontId="3" fillId="0" borderId="8" xfId="0" applyAlignment="1" applyBorder="1" applyFont="1" applyFill="1">
      <alignment horizontal="center" vertical="center"/>
    </xf>
    <xf numFmtId="0" fontId="5" fillId="0" borderId="9" xfId="0" applyAlignment="1" applyBorder="1" applyFont="1">
      <alignment horizontal="center" vertical="center" wrapText="1"/>
    </xf>
    <xf numFmtId="0" fontId="5" fillId="0" borderId="1" xfId="0" applyAlignment="1" applyBorder="1" applyFont="1">
      <alignment horizontal="center" vertical="center" wrapText="1"/>
    </xf>
    <xf numFmtId="1" fontId="5" fillId="0" borderId="1" xfId="0" applyAlignment="1" applyBorder="1" applyFont="1" applyNumberFormat="1">
      <alignment horizontal="center" vertical="center" wrapText="1"/>
    </xf>
    <xf numFmtId="0" fontId="5" fillId="0" borderId="10" xfId="0" applyAlignment="1" applyBorder="1" applyFont="1" applyFill="1">
      <alignment horizontal="center" vertical="center" wrapText="1"/>
    </xf>
    <xf numFmtId="0" fontId="3" fillId="0" borderId="11" xfId="0" applyAlignment="1" applyBorder="1" applyFont="1" applyFill="1">
      <alignment horizontal="center" vertical="center"/>
    </xf>
    <xf numFmtId="0" fontId="0" fillId="0" borderId="12" xfId="0" applyAlignment="1" applyBorder="1">
      <alignment horizontal="center" vertical="center"/>
    </xf>
    <xf numFmtId="0" fontId="0" fillId="0" borderId="13" xfId="0" applyAlignment="1" applyBorder="1" applyFill="1">
      <alignment horizontal="center" vertical="center"/>
    </xf>
    <xf numFmtId="0" fontId="3" fillId="0" borderId="13" xfId="0" applyAlignment="1" applyBorder="1" applyFont="1" applyFill="1">
      <alignment horizontal="center" vertical="center"/>
    </xf>
    <xf numFmtId="0" fontId="0" fillId="0" borderId="14" xfId="0" applyAlignment="1" applyBorder="1">
      <alignment horizontal="center" vertical="center"/>
    </xf>
    <xf numFmtId="0" fontId="0" fillId="0" borderId="0" xfId="0" applyAlignment="1">
      <alignment horizontal="center" vertical="center" wrapText="1"/>
    </xf>
    <xf numFmtId="0" fontId="0" fillId="0" borderId="2" xfId="0" applyAlignment="1" applyBorder="1">
      <alignment horizontal="center" vertical="center" wrapText="1"/>
    </xf>
    <xf numFmtId="0" fontId="0" fillId="0" borderId="2" xfId="0" applyAlignment="1" applyBorder="1">
      <alignment wrapText="1"/>
    </xf>
    <xf numFmtId="165" fontId="0" fillId="0" borderId="0" xfId="0" applyAlignment="1" applyNumberFormat="1">
      <alignment horizontal="center" vertical="center"/>
    </xf>
    <xf numFmtId="0" fontId="0" fillId="0" borderId="2" xfId="0" applyAlignment="1" applyBorder="1">
      <alignment horizontal="center" vertical="center"/>
    </xf>
    <xf numFmtId="0" fontId="0" fillId="0" borderId="2" xfId="0" applyAlignment="1" applyBorder="1" applyFill="1">
      <alignment horizontal="center" vertical="center"/>
    </xf>
    <xf numFmtId="0" fontId="0" fillId="0" borderId="3" xfId="0" applyAlignment="1" applyBorder="1">
      <alignment horizontal="center" vertical="center"/>
    </xf>
    <xf numFmtId="0" fontId="0" fillId="0" borderId="15" xfId="0" applyAlignment="1" applyBorder="1">
      <alignment horizontal="center" vertical="center"/>
    </xf>
    <xf numFmtId="0" fontId="0" fillId="0" borderId="16" xfId="0" applyAlignment="1" applyBorder="1">
      <alignment horizontal="center" vertical="center"/>
    </xf>
    <xf numFmtId="0" fontId="5" fillId="0" borderId="2" xfId="0" applyAlignment="1" applyBorder="1" applyFont="1">
      <alignment horizontal="center" vertical="center" wrapText="1"/>
    </xf>
    <xf numFmtId="1" fontId="5" fillId="0" borderId="2" xfId="0" applyAlignment="1" applyBorder="1" applyFont="1" applyNumberFormat="1">
      <alignment horizontal="center" vertical="center" wrapText="1"/>
    </xf>
    <xf numFmtId="0" fontId="5" fillId="0" borderId="2" xfId="0" applyAlignment="1" applyBorder="1" applyFont="1" applyFill="1">
      <alignment horizontal="center" vertical="center" wrapText="1"/>
    </xf>
    <xf numFmtId="0" fontId="0" fillId="0" borderId="2" xfId="0" applyAlignment="1" applyBorder="1" applyFill="1">
      <alignment wrapText="1"/>
    </xf>
    <xf numFmtId="165" fontId="0" fillId="0" borderId="2" xfId="0" applyAlignment="1" applyBorder="1" applyNumberFormat="1" applyFill="1">
      <alignment horizontal="center" vertical="center"/>
    </xf>
    <xf numFmtId="0" fontId="0" fillId="0" borderId="7" xfId="0" applyAlignment="1" applyBorder="1" applyFill="1">
      <alignment horizontal="center" vertical="center" wrapText="1"/>
    </xf>
    <xf numFmtId="0" fontId="0" fillId="0" borderId="2" xfId="0" applyAlignment="1" applyBorder="1" applyFill="1">
      <alignment horizontal="center" vertical="center" wrapText="1"/>
    </xf>
    <xf numFmtId="0" fontId="0" fillId="0" borderId="4" xfId="0" applyAlignment="1" applyBorder="1" applyFill="1">
      <alignment horizontal="center" vertical="center" wrapText="1"/>
    </xf>
    <xf numFmtId="0" fontId="0" fillId="0" borderId="0" xfId="0" applyFill="1"/>
    <xf numFmtId="0" fontId="10" fillId="2" borderId="2" xfId="1" applyAlignment="1" applyBorder="1" applyFont="1" applyFill="1">
      <alignment horizontal="center" vertical="center"/>
    </xf>
    <xf numFmtId="0" fontId="10" fillId="3" borderId="2" xfId="1" applyAlignment="1" applyBorder="1" applyFont="1" applyFill="1">
      <alignment horizontal="center" vertical="center"/>
    </xf>
    <xf numFmtId="0" fontId="10" fillId="4" borderId="2" xfId="1" applyAlignment="1" applyBorder="1" applyFont="1" applyFill="1">
      <alignment horizontal="center" vertical="center"/>
    </xf>
    <xf numFmtId="0" fontId="10" fillId="5" borderId="2" xfId="1" applyAlignment="1" applyBorder="1" applyFont="1" applyFill="1">
      <alignment horizontal="center" vertical="center"/>
    </xf>
    <xf numFmtId="0" fontId="0" fillId="0" borderId="0" xfId="0" applyBorder="1" applyFill="1"/>
    <xf numFmtId="165" fontId="2" fillId="6" borderId="2" xfId="2" applyAlignment="1" applyBorder="1" applyFont="1" applyNumberFormat="1" applyFill="1">
      <alignment horizontal="center" vertical="center"/>
    </xf>
    <xf numFmtId="0" fontId="5" fillId="0" borderId="17" xfId="0" applyAlignment="1" applyBorder="1" applyFont="1" applyFill="1">
      <alignment horizontal="center" wrapText="1"/>
    </xf>
    <xf numFmtId="1" fontId="5" fillId="0" borderId="17" xfId="0" applyAlignment="1" applyBorder="1" applyFont="1" applyNumberFormat="1" applyFill="1">
      <alignment horizontal="center" wrapText="1"/>
    </xf>
    <xf numFmtId="0" fontId="5" fillId="0" borderId="17" xfId="0" applyAlignment="1" applyBorder="1" applyFont="1" applyFill="1">
      <alignment horizontal="center" vertical="center" wrapText="1"/>
    </xf>
    <xf numFmtId="0" fontId="5" fillId="0" borderId="18" xfId="0" applyAlignment="1" applyBorder="1" applyFont="1" applyFill="1">
      <alignment horizontal="center" wrapText="1"/>
    </xf>
    <xf numFmtId="44" fontId="5" fillId="0" borderId="17" xfId="3" applyAlignment="1" applyBorder="1" applyFont="1" applyNumberFormat="1" applyFill="1">
      <alignment horizontal="center" wrapText="1"/>
    </xf>
    <xf numFmtId="0" fontId="3" fillId="0" borderId="18" xfId="0" applyAlignment="1" applyBorder="1" applyFont="1" applyFill="1">
      <alignment horizontal="center" vertical="center"/>
    </xf>
    <xf numFmtId="0" fontId="3" fillId="0" borderId="19" xfId="0" applyAlignment="1" applyBorder="1" applyFont="1" applyFill="1">
      <alignment horizontal="center" vertical="center"/>
    </xf>
    <xf numFmtId="0" fontId="3" fillId="0" borderId="20" xfId="0" applyAlignment="1" applyBorder="1" applyFont="1" applyFill="1">
      <alignment horizontal="center" vertical="center"/>
    </xf>
    <xf numFmtId="0" fontId="0" fillId="0" borderId="0" xfId="0" applyAlignment="1" applyBorder="1" applyFill="1"/>
    <xf numFmtId="0" fontId="5" fillId="0" borderId="0" xfId="0" applyAlignment="1" applyBorder="1" applyFont="1" applyFill="1">
      <alignment horizontal="center" vertical="center"/>
    </xf>
    <xf numFmtId="1" fontId="0" fillId="0" borderId="0" xfId="0" applyAlignment="1" applyBorder="1" applyNumberFormat="1" applyFill="1"/>
    <xf numFmtId="0" fontId="11" fillId="0" borderId="0" xfId="0" applyAlignment="1" applyBorder="1" applyFont="1" applyFill="1">
      <alignment vertical="center" wrapText="1"/>
    </xf>
    <xf numFmtId="0" fontId="11" fillId="0" borderId="0" xfId="0" applyAlignment="1" applyBorder="1" applyFont="1" applyFill="1">
      <alignment horizontal="center" vertical="center" wrapText="1"/>
    </xf>
    <xf numFmtId="0" fontId="0" fillId="0" borderId="0" xfId="0" applyAlignment="1" applyBorder="1" applyFill="1">
      <alignment horizontal="center"/>
    </xf>
    <xf numFmtId="44" fontId="0" fillId="0" borderId="0" xfId="3" applyFont="1" applyNumberFormat="1" applyFill="1"/>
    <xf numFmtId="1" fontId="0" fillId="0" borderId="0" xfId="0" applyNumberFormat="1" applyFill="1"/>
    <xf numFmtId="0" fontId="0" fillId="0" borderId="0" xfId="0" applyAlignment="1" applyFill="1">
      <alignment horizontal="center" vertical="center"/>
    </xf>
    <xf numFmtId="0" fontId="0" fillId="0" borderId="0" xfId="0" applyAlignment="1" applyFill="1">
      <alignment horizontal="center"/>
    </xf>
    <xf numFmtId="0" fontId="12" fillId="0" borderId="18" xfId="0" applyAlignment="1" applyBorder="1" applyFont="1" applyFill="1">
      <alignment horizontal="center" vertical="center"/>
    </xf>
    <xf numFmtId="0" fontId="13" fillId="0" borderId="21" xfId="0" applyAlignment="1" applyBorder="1" applyFont="1" applyFill="1">
      <alignment vertical="center" wrapText="1"/>
    </xf>
    <xf numFmtId="0" fontId="13" fillId="0" borderId="22" xfId="0" applyAlignment="1" applyBorder="1" applyFont="1" applyFill="1">
      <alignment horizontal="center" vertical="center" wrapText="1"/>
    </xf>
    <xf numFmtId="0" fontId="9" fillId="0" borderId="7" xfId="0" applyAlignment="1" applyBorder="1" applyFont="1" applyFill="1">
      <alignment horizontal="center"/>
    </xf>
    <xf numFmtId="44" fontId="9" fillId="0" borderId="7" xfId="3" applyBorder="1" applyFont="1" applyNumberFormat="1" applyFill="1"/>
    <xf numFmtId="0" fontId="9" fillId="0" borderId="16" xfId="0" applyBorder="1" applyFont="1" applyFill="1"/>
    <xf numFmtId="0" fontId="12" fillId="0" borderId="19" xfId="0" applyAlignment="1" applyBorder="1" applyFont="1" applyFill="1">
      <alignment horizontal="center" vertical="center"/>
    </xf>
    <xf numFmtId="0" fontId="13" fillId="0" borderId="23" xfId="0" applyAlignment="1" applyBorder="1" applyFont="1" applyFill="1">
      <alignment vertical="center" wrapText="1"/>
    </xf>
    <xf numFmtId="0" fontId="13" fillId="0" borderId="24" xfId="0" applyAlignment="1" applyBorder="1" applyFont="1" applyFill="1">
      <alignment horizontal="center" vertical="center" wrapText="1"/>
    </xf>
    <xf numFmtId="0" fontId="9" fillId="0" borderId="2" xfId="0" applyAlignment="1" applyBorder="1" applyFont="1" applyFill="1">
      <alignment horizontal="center"/>
    </xf>
    <xf numFmtId="44" fontId="9" fillId="0" borderId="2" xfId="3" applyBorder="1" applyFont="1" applyNumberFormat="1" applyFill="1"/>
    <xf numFmtId="0" fontId="9" fillId="0" borderId="3" xfId="0" applyBorder="1" applyFont="1" applyFill="1"/>
    <xf numFmtId="0" fontId="13" fillId="0" borderId="25" xfId="0" applyAlignment="1" applyBorder="1" applyFont="1" applyFill="1">
      <alignment vertical="center" wrapText="1"/>
    </xf>
    <xf numFmtId="0" fontId="13" fillId="0" borderId="26" xfId="0" applyAlignment="1" applyBorder="1" applyFont="1" applyFill="1">
      <alignment horizontal="center" vertical="center" wrapText="1"/>
    </xf>
    <xf numFmtId="0" fontId="9" fillId="0" borderId="4" xfId="0" applyAlignment="1" applyBorder="1" applyFont="1" applyFill="1">
      <alignment horizontal="center"/>
    </xf>
    <xf numFmtId="44" fontId="9" fillId="0" borderId="4" xfId="3" applyBorder="1" applyFont="1" applyNumberFormat="1" applyFill="1"/>
    <xf numFmtId="0" fontId="9" fillId="0" borderId="15" xfId="0" applyBorder="1" applyFont="1" applyFill="1"/>
    <xf numFmtId="0" fontId="13" fillId="0" borderId="27" xfId="0" applyAlignment="1" applyBorder="1" applyFont="1" applyFill="1">
      <alignment vertical="center" wrapText="1"/>
    </xf>
    <xf numFmtId="0" fontId="13" fillId="0" borderId="28" xfId="0" applyAlignment="1" applyBorder="1" applyFont="1" applyFill="1">
      <alignment horizontal="center" vertical="center" wrapText="1"/>
    </xf>
    <xf numFmtId="0" fontId="9" fillId="0" borderId="8" xfId="0" applyAlignment="1" applyBorder="1" applyFont="1" applyFill="1">
      <alignment horizontal="center"/>
    </xf>
    <xf numFmtId="44" fontId="9" fillId="0" borderId="8" xfId="3" applyBorder="1" applyFont="1" applyNumberFormat="1" applyFill="1"/>
    <xf numFmtId="0" fontId="9" fillId="0" borderId="6" xfId="0" applyBorder="1" applyFont="1" applyFill="1"/>
    <xf numFmtId="0" fontId="12" fillId="0" borderId="20" xfId="0" applyAlignment="1" applyBorder="1" applyFont="1" applyFill="1">
      <alignment horizontal="center" vertical="center"/>
    </xf>
    <xf numFmtId="0" fontId="13" fillId="0" borderId="29" xfId="0" applyAlignment="1" applyBorder="1" applyFont="1" applyFill="1">
      <alignment vertical="center" wrapText="1"/>
    </xf>
    <xf numFmtId="0" fontId="13" fillId="0" borderId="30" xfId="0" applyAlignment="1" applyBorder="1" applyFont="1" applyFill="1">
      <alignment vertical="center" wrapText="1"/>
    </xf>
    <xf numFmtId="0" fontId="13" fillId="0" borderId="31" xfId="0" applyAlignment="1" applyBorder="1" applyFont="1" applyFill="1">
      <alignment vertical="center" wrapText="1"/>
    </xf>
    <xf numFmtId="0" fontId="13" fillId="0" borderId="2" xfId="0" applyAlignment="1" applyBorder="1" applyFont="1" applyFill="1">
      <alignment horizontal="center" vertical="center" wrapText="1"/>
    </xf>
    <xf numFmtId="0" fontId="13" fillId="0" borderId="32" xfId="0" applyAlignment="1" applyBorder="1" applyFont="1" applyFill="1">
      <alignment horizontal="center" vertical="center" wrapText="1"/>
    </xf>
    <xf numFmtId="0" fontId="13" fillId="0" borderId="0" xfId="0" applyAlignment="1" applyBorder="1" applyFont="1" applyFill="1">
      <alignment horizontal="center" vertical="center" wrapText="1"/>
    </xf>
    <xf numFmtId="0" fontId="13" fillId="0" borderId="33" xfId="0" applyAlignment="1" applyBorder="1" applyFont="1" applyFill="1">
      <alignment vertical="center" wrapText="1"/>
    </xf>
    <xf numFmtId="0" fontId="13" fillId="0" borderId="0" xfId="0" applyAlignment="1" applyBorder="1" applyFont="1" applyFill="1">
      <alignment vertical="center" wrapText="1"/>
    </xf>
    <xf numFmtId="0" fontId="0" fillId="7" borderId="2" xfId="0" applyAlignment="1" applyBorder="1" applyFill="1">
      <alignment horizontal="center" vertical="center"/>
    </xf>
    <xf numFmtId="0" fontId="10" fillId="2" borderId="0" xfId="1" applyAlignment="1" applyBorder="1" applyFont="1" applyFill="1">
      <alignment horizontal="center" vertical="center"/>
    </xf>
    <xf numFmtId="0" fontId="10" fillId="3" borderId="0" xfId="1" applyAlignment="1" applyBorder="1" applyFont="1" applyFill="1">
      <alignment horizontal="center" vertical="center"/>
    </xf>
    <xf numFmtId="0" fontId="10" fillId="4" borderId="0" xfId="1" applyAlignment="1" applyBorder="1" applyFont="1" applyFill="1">
      <alignment horizontal="center" vertical="center"/>
    </xf>
    <xf numFmtId="0" fontId="10" fillId="5" borderId="0" xfId="1" applyAlignment="1" applyBorder="1" applyFont="1" applyFill="1">
      <alignment horizontal="center" vertical="center"/>
    </xf>
    <xf numFmtId="0" fontId="0" fillId="0" borderId="13" xfId="0" applyAlignment="1" applyBorder="1" applyFill="1">
      <alignment horizontal="center" vertical="center" wrapText="1"/>
    </xf>
    <xf numFmtId="0" fontId="3" fillId="0" borderId="34" xfId="0" applyAlignment="1" applyBorder="1" applyFont="1">
      <alignment horizontal="center" vertical="center"/>
    </xf>
    <xf numFmtId="0" fontId="0" fillId="0" borderId="13" xfId="0" applyAlignment="1" applyBorder="1">
      <alignment horizontal="center" vertical="center"/>
    </xf>
    <xf numFmtId="0" fontId="3" fillId="0" borderId="8" xfId="0" applyAlignment="1" applyBorder="1" applyFont="1">
      <alignment horizontal="center" vertical="center"/>
    </xf>
    <xf numFmtId="0" fontId="0" fillId="0" borderId="8" xfId="0" applyAlignment="1" applyBorder="1">
      <alignment horizontal="center" vertical="center"/>
    </xf>
    <xf numFmtId="0" fontId="0" fillId="0" borderId="11" xfId="0" applyAlignment="1" applyBorder="1">
      <alignment horizontal="center" vertical="center"/>
    </xf>
    <xf numFmtId="0" fontId="0" fillId="0" borderId="13" xfId="0" applyAlignment="1" applyBorder="1">
      <alignment horizontal="center" vertical="center" wrapText="1"/>
    </xf>
    <xf numFmtId="0" fontId="0" fillId="0" borderId="7" xfId="0" applyAlignment="1" applyBorder="1">
      <alignment horizontal="center" vertical="center" wrapText="1"/>
    </xf>
    <xf numFmtId="0" fontId="3" fillId="0" borderId="7" xfId="0" applyAlignment="1" applyBorder="1" applyFont="1">
      <alignment horizontal="center" vertical="center"/>
    </xf>
    <xf numFmtId="0" fontId="0" fillId="0" borderId="7" xfId="0" applyAlignment="1" applyBorder="1">
      <alignment horizontal="center" vertical="center"/>
    </xf>
    <xf numFmtId="0" fontId="0" fillId="0" borderId="8" xfId="0" applyAlignment="1" applyBorder="1" applyFill="1">
      <alignment horizontal="center" vertical="center"/>
    </xf>
    <xf numFmtId="0" fontId="3" fillId="0" borderId="8" xfId="0" applyAlignment="1" applyBorder="1" applyFont="1">
      <alignment horizontal="center" vertical="center" wrapText="1"/>
    </xf>
    <xf numFmtId="0" fontId="3" fillId="0" borderId="0" xfId="0" applyAlignment="1" applyFont="1">
      <alignment horizontal="center" vertical="center"/>
    </xf>
    <xf numFmtId="0" fontId="0" fillId="0" borderId="4" xfId="0" applyAlignment="1" applyBorder="1">
      <alignment horizontal="center" vertical="center"/>
    </xf>
    <xf numFmtId="0" fontId="3" fillId="0" borderId="4" xfId="0" applyAlignment="1" applyBorder="1" applyFont="1">
      <alignment horizontal="center" vertical="center"/>
    </xf>
    <xf numFmtId="0" fontId="0" fillId="0" borderId="7" xfId="0" applyAlignment="1" applyBorder="1" applyFill="1">
      <alignment horizontal="center" vertical="center"/>
    </xf>
    <xf numFmtId="0" fontId="0" fillId="0" borderId="4" xfId="0" applyAlignment="1" applyBorder="1" applyFill="1">
      <alignment horizontal="center" vertical="center"/>
    </xf>
    <xf numFmtId="0" fontId="0" fillId="0" borderId="11" xfId="0" applyAlignment="1" applyBorder="1" applyFill="1">
      <alignment horizontal="center" vertical="center"/>
    </xf>
    <xf numFmtId="0" fontId="3" fillId="0" borderId="13" xfId="0" applyAlignment="1" applyBorder="1" applyFont="1">
      <alignment horizontal="center" vertical="center"/>
    </xf>
    <xf numFmtId="0" fontId="0" fillId="0" borderId="8" xfId="0" applyAlignment="1" applyBorder="1" applyFill="1">
      <alignment horizontal="center" vertical="center" wrapText="1"/>
    </xf>
    <xf numFmtId="0" fontId="0" fillId="0" borderId="11" xfId="0" applyAlignment="1" applyBorder="1" applyFill="1">
      <alignment horizontal="center" vertical="center" wrapText="1"/>
    </xf>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8" xfId="0" applyAlignment="1" applyBorder="1">
      <alignment vertical="center"/>
    </xf>
    <xf numFmtId="0" fontId="0" fillId="0" borderId="2" xfId="0" applyAlignment="1" applyBorder="1">
      <alignment vertical="center"/>
    </xf>
    <xf numFmtId="0" fontId="0" fillId="0" borderId="8" xfId="0" applyAlignment="1" applyBorder="1" applyFill="1">
      <alignment vertical="center"/>
    </xf>
    <xf numFmtId="0" fontId="0" fillId="0" borderId="0" pivotButton="1" xfId="0" applyAlignment="1">
      <alignment wrapText="1"/>
    </xf>
    <xf numFmtId="0" fontId="0" fillId="0" borderId="0" pivotButton="1" xfId="0"/>
    <xf numFmtId="0" fontId="3" fillId="0" borderId="0" xfId="0" applyFont="1"/>
    <xf numFmtId="0" fontId="0" fillId="8" borderId="0" xfId="0" applyFill="1"/>
    <xf numFmtId="0" fontId="0" fillId="0" borderId="0" xfId="0" applyAlignment="1">
      <alignment horizontal="left" indent="2"/>
    </xf>
    <xf numFmtId="0" fontId="0" fillId="8" borderId="0" xfId="0" applyAlignment="1" applyFill="1">
      <alignment horizontal="left" indent="1"/>
    </xf>
    <xf numFmtId="0" fontId="0" fillId="8" borderId="0" xfId="0" applyAlignment="1" applyFill="1">
      <alignment horizontal="left" indent="2"/>
    </xf>
    <xf numFmtId="0" fontId="0" fillId="0" borderId="0" xfId="0" applyAlignment="1" applyFill="1">
      <alignment horizontal="left"/>
    </xf>
    <xf numFmtId="0" fontId="0" fillId="0" borderId="0" xfId="0" applyNumberFormat="1" applyFill="1"/>
    <xf numFmtId="0" fontId="0" fillId="9" borderId="0" xfId="0" applyAlignment="1" applyFill="1">
      <alignment horizontal="left"/>
    </xf>
    <xf numFmtId="0" fontId="0" fillId="9" borderId="0" xfId="0" applyNumberFormat="1" applyFill="1"/>
    <xf numFmtId="0" fontId="0" fillId="9" borderId="0" xfId="0" applyFill="1"/>
    <xf numFmtId="0" fontId="0" fillId="0" borderId="0" xfId="0" applyAlignment="1" applyFill="1">
      <alignment horizontal="left" indent="2"/>
    </xf>
    <xf numFmtId="0" fontId="0" fillId="9" borderId="0" xfId="0" applyAlignment="1" applyFill="1">
      <alignment horizontal="left" indent="1"/>
    </xf>
    <xf numFmtId="0" fontId="0" fillId="8" borderId="0" xfId="0" applyNumberFormat="1" applyFill="1"/>
    <xf numFmtId="0" fontId="0" fillId="8" borderId="0" xfId="0" applyAlignment="1" applyFill="1">
      <alignment horizontal="left"/>
    </xf>
    <xf numFmtId="0" fontId="0" fillId="10" borderId="0" xfId="0" applyAlignment="1" applyFill="1">
      <alignment horizontal="center" vertical="center"/>
    </xf>
    <xf numFmtId="0" fontId="0" fillId="11" borderId="0" xfId="0" applyAlignment="1" applyFill="1">
      <alignment horizontal="center" vertical="center"/>
    </xf>
    <xf numFmtId="0" fontId="6" fillId="0" borderId="2" xfId="0" applyAlignment="1" applyBorder="1" applyFont="1" applyFill="1">
      <alignment horizontal="center" vertical="center"/>
    </xf>
    <xf numFmtId="0" fontId="15" fillId="0" borderId="0" xfId="16" applyAlignment="1" applyBorder="1" applyFont="1" applyNumberFormat="1" applyFill="1" applyProtection="1"/>
    <xf numFmtId="0" fontId="1" fillId="0" borderId="0" xfId="16" applyAlignment="1" applyBorder="1" applyFont="1">
      <alignment horizontal="right" vertical="center"/>
    </xf>
    <xf numFmtId="165" fontId="1" fillId="0" borderId="0" xfId="16" applyAlignment="1" applyBorder="1" applyFont="1" applyNumberFormat="1">
      <alignment vertical="center"/>
    </xf>
    <xf numFmtId="164" fontId="1" fillId="0" borderId="0" xfId="16" applyAlignment="1" applyBorder="1" applyFont="1" applyNumberFormat="1">
      <alignment horizontal="center" vertical="center"/>
    </xf>
    <xf numFmtId="0" fontId="1" fillId="0" borderId="0" xfId="16" applyAlignment="1" applyBorder="1" applyFont="1">
      <alignment horizontal="center" vertical="center"/>
    </xf>
    <xf numFmtId="0" fontId="1" fillId="0" borderId="0" xfId="16" applyAlignment="1" applyBorder="1" applyFont="1">
      <alignment vertical="center"/>
    </xf>
    <xf numFmtId="164" fontId="1" fillId="0" borderId="0" xfId="16" applyAlignment="1" applyFont="1" applyNumberFormat="1">
      <alignment horizontal="center" vertical="center"/>
    </xf>
    <xf numFmtId="165" fontId="1" fillId="0" borderId="35" xfId="16" applyAlignment="1" applyBorder="1" applyFont="1" applyNumberFormat="1">
      <alignment vertical="center"/>
    </xf>
    <xf numFmtId="0" fontId="1" fillId="0" borderId="35" xfId="16" applyAlignment="1" applyBorder="1" applyFont="1">
      <alignment horizontal="center" vertical="center"/>
    </xf>
    <xf numFmtId="0" fontId="1" fillId="0" borderId="36" xfId="16" applyAlignment="1" applyBorder="1" applyFont="1" applyFill="1">
      <alignment horizontal="left" vertical="center" wrapText="1"/>
    </xf>
    <xf numFmtId="2" fontId="16" fillId="0" borderId="35" xfId="16" applyAlignment="1" applyBorder="1" applyFont="1" applyNumberFormat="1">
      <alignment horizontal="center" vertical="center"/>
    </xf>
    <xf numFmtId="165" fontId="16" fillId="0" borderId="4" xfId="16" applyAlignment="1" applyBorder="1" applyFont="1" applyNumberFormat="1">
      <alignment vertical="center"/>
    </xf>
    <xf numFmtId="165" fontId="1" fillId="0" borderId="36" xfId="16" applyAlignment="1" applyBorder="1" applyFont="1" applyNumberFormat="1">
      <alignment vertical="center"/>
    </xf>
    <xf numFmtId="0" fontId="1" fillId="0" borderId="36" xfId="16" applyAlignment="1" applyBorder="1" applyFont="1">
      <alignment horizontal="center" vertical="center"/>
    </xf>
    <xf numFmtId="0" fontId="2" fillId="0" borderId="36" xfId="16" applyAlignment="1" applyBorder="1" applyFont="1" applyFill="1">
      <alignment horizontal="left" vertical="center" wrapText="1"/>
    </xf>
    <xf numFmtId="2" fontId="16" fillId="0" borderId="36" xfId="16" applyAlignment="1" applyBorder="1" applyFont="1" applyNumberFormat="1">
      <alignment horizontal="center" vertical="center"/>
    </xf>
    <xf numFmtId="167" fontId="0" fillId="0" borderId="36" xfId="17" applyAlignment="1" applyBorder="1" applyFont="1" applyNumberFormat="1" applyFill="1">
      <alignment horizontal="center" vertical="center"/>
    </xf>
    <xf numFmtId="2" fontId="1" fillId="0" borderId="36" xfId="16" applyAlignment="1" applyBorder="1" applyFont="1" applyNumberFormat="1">
      <alignment horizontal="center" vertical="center"/>
    </xf>
    <xf numFmtId="165" fontId="16" fillId="0" borderId="37" xfId="16" applyAlignment="1" applyBorder="1" applyFont="1" applyNumberFormat="1">
      <alignment vertical="center"/>
    </xf>
    <xf numFmtId="2" fontId="16" fillId="0" borderId="36" xfId="16" applyAlignment="1" applyBorder="1" applyFont="1" applyNumberFormat="1" applyFill="1">
      <alignment horizontal="center" vertical="center"/>
    </xf>
    <xf numFmtId="165" fontId="16" fillId="0" borderId="2" xfId="16" applyAlignment="1" applyBorder="1" applyFont="1" applyNumberFormat="1">
      <alignment vertical="center"/>
    </xf>
    <xf numFmtId="165" fontId="1" fillId="0" borderId="37" xfId="16" applyAlignment="1" applyBorder="1" applyFont="1" applyNumberFormat="1">
      <alignment vertical="center"/>
    </xf>
    <xf numFmtId="165" fontId="16" fillId="0" borderId="36" xfId="16" applyAlignment="1" applyBorder="1" applyFont="1" applyNumberFormat="1">
      <alignment vertical="center"/>
    </xf>
    <xf numFmtId="165" fontId="1" fillId="0" borderId="38" xfId="16" applyAlignment="1" applyBorder="1" applyFont="1" applyNumberFormat="1">
      <alignment vertical="center"/>
    </xf>
    <xf numFmtId="2" fontId="1" fillId="0" borderId="36" xfId="16" applyAlignment="1" applyBorder="1" applyFont="1" applyNumberFormat="1" applyFill="1">
      <alignment horizontal="center" vertical="center"/>
    </xf>
    <xf numFmtId="165" fontId="1" fillId="0" borderId="36" xfId="16" applyAlignment="1" applyBorder="1" applyFont="1" applyNumberFormat="1" applyFill="1">
      <alignment vertical="center"/>
    </xf>
    <xf numFmtId="0" fontId="1" fillId="0" borderId="36" xfId="16" applyAlignment="1" applyBorder="1" applyFont="1">
      <alignment horizontal="left" vertical="center"/>
    </xf>
    <xf numFmtId="43" fontId="1" fillId="0" borderId="36" xfId="16" applyAlignment="1" applyBorder="1" applyFont="1" applyNumberFormat="1">
      <alignment horizontal="left" vertical="center"/>
    </xf>
    <xf numFmtId="0" fontId="1" fillId="0" borderId="36" xfId="16" applyAlignment="1" applyBorder="1" applyFont="1">
      <alignment horizontal="left" vertical="center" wrapText="1"/>
    </xf>
    <xf numFmtId="165" fontId="2" fillId="0" borderId="2" xfId="16" applyAlignment="1" applyBorder="1" applyFont="1" applyNumberFormat="1">
      <alignment vertical="center"/>
    </xf>
    <xf numFmtId="0" fontId="1" fillId="0" borderId="36" xfId="16" applyAlignment="1" applyBorder="1" applyFont="1" applyFill="1">
      <alignment horizontal="left" vertical="center"/>
    </xf>
    <xf numFmtId="167" fontId="1" fillId="0" borderId="36" xfId="17" applyAlignment="1" applyBorder="1" applyFont="1" applyNumberFormat="1" applyFill="1">
      <alignment horizontal="center" vertical="center"/>
    </xf>
    <xf numFmtId="0" fontId="1" fillId="0" borderId="36" xfId="16" applyAlignment="1" applyBorder="1" applyFont="1" applyFill="1">
      <alignment horizontal="justify" vertical="center" wrapText="1"/>
    </xf>
    <xf numFmtId="0" fontId="1" fillId="0" borderId="39" xfId="16" applyAlignment="1" applyBorder="1" applyFont="1" applyFill="1">
      <alignment horizontal="left" vertical="center" wrapText="1"/>
    </xf>
    <xf numFmtId="165" fontId="2" fillId="0" borderId="36" xfId="16" applyAlignment="1" applyBorder="1" applyFont="1" applyNumberFormat="1" applyFill="1">
      <alignment vertical="center"/>
    </xf>
    <xf numFmtId="165" fontId="2" fillId="0" borderId="36" xfId="16" applyAlignment="1" applyBorder="1" applyFont="1" applyNumberFormat="1" applyFill="1">
      <alignment horizontal="right" vertical="center"/>
    </xf>
    <xf numFmtId="167" fontId="2" fillId="0" borderId="36" xfId="17" applyAlignment="1" applyBorder="1" applyFont="1" applyNumberFormat="1" applyFill="1">
      <alignment horizontal="center" vertical="center"/>
    </xf>
    <xf numFmtId="0" fontId="1" fillId="0" borderId="39" xfId="16" applyAlignment="1" applyBorder="1" applyFont="1" applyFill="1">
      <alignment horizontal="justify" vertical="center" wrapText="1"/>
    </xf>
    <xf numFmtId="0" fontId="2" fillId="0" borderId="36" xfId="16" applyAlignment="1" applyBorder="1" applyFont="1" applyFill="1">
      <alignment horizontal="left" vertical="center"/>
    </xf>
    <xf numFmtId="0" fontId="2" fillId="0" borderId="39" xfId="16" applyAlignment="1" applyBorder="1" applyFont="1" applyFill="1">
      <alignment horizontal="justify" vertical="center" wrapText="1"/>
    </xf>
    <xf numFmtId="2" fontId="2" fillId="0" borderId="36" xfId="16" applyAlignment="1" applyBorder="1" applyFont="1" applyNumberFormat="1" applyFill="1">
      <alignment horizontal="center" vertical="center"/>
    </xf>
    <xf numFmtId="165" fontId="1" fillId="0" borderId="36" xfId="16" applyAlignment="1" applyBorder="1" applyFont="1" applyNumberFormat="1" applyFill="1">
      <alignment horizontal="right" vertical="center"/>
    </xf>
    <xf numFmtId="0" fontId="1" fillId="0" borderId="36" xfId="16" applyAlignment="1" applyBorder="1" applyFont="1" applyFill="1">
      <alignment horizontal="center" vertical="center"/>
    </xf>
    <xf numFmtId="0" fontId="2" fillId="0" borderId="36" xfId="16" applyAlignment="1" applyBorder="1" applyFont="1" applyFill="1">
      <alignment horizontal="right" vertical="center"/>
    </xf>
    <xf numFmtId="0" fontId="2" fillId="0" borderId="36" xfId="16" applyAlignment="1" applyBorder="1" applyFont="1" applyFill="1">
      <alignment horizontal="center" vertical="center"/>
    </xf>
    <xf numFmtId="0" fontId="2" fillId="0" borderId="39" xfId="16" applyAlignment="1" applyBorder="1" applyFont="1" applyFill="1">
      <alignment horizontal="left" vertical="center" wrapText="1"/>
    </xf>
    <xf numFmtId="0" fontId="1" fillId="0" borderId="36" xfId="16" applyAlignment="1" applyBorder="1" applyFont="1" applyFill="1">
      <alignment horizontal="right" vertical="center"/>
    </xf>
    <xf numFmtId="165" fontId="2" fillId="0" borderId="40" xfId="16" applyAlignment="1" applyBorder="1" applyFont="1" applyNumberFormat="1">
      <alignment horizontal="center" vertical="center"/>
    </xf>
    <xf numFmtId="0" fontId="2" fillId="0" borderId="40" xfId="16" applyAlignment="1" applyBorder="1" applyFont="1">
      <alignment horizontal="center" vertical="center"/>
    </xf>
    <xf numFmtId="2" fontId="2" fillId="0" borderId="40" xfId="16" applyAlignment="1" applyBorder="1" applyFont="1" applyNumberFormat="1">
      <alignment horizontal="center" vertical="center"/>
    </xf>
    <xf numFmtId="165" fontId="16" fillId="0" borderId="2" xfId="16" applyAlignment="1" applyBorder="1" applyFont="1" applyNumberFormat="1">
      <alignment horizontal="center" vertical="center"/>
    </xf>
    <xf numFmtId="0" fontId="16" fillId="0" borderId="2" xfId="16" applyAlignment="1" applyBorder="1" applyFont="1">
      <alignment horizontal="center" vertical="center"/>
    </xf>
    <xf numFmtId="2" fontId="16" fillId="0" borderId="2" xfId="16" applyAlignment="1" applyBorder="1" applyFont="1" applyNumberFormat="1">
      <alignment horizontal="center" vertical="center"/>
    </xf>
    <xf numFmtId="17" fontId="15" fillId="0" borderId="0" xfId="16" applyAlignment="1" applyBorder="1" applyFont="1" applyNumberFormat="1" applyFill="1" applyProtection="1"/>
    <xf numFmtId="0" fontId="1" fillId="7" borderId="39" xfId="16" applyAlignment="1" applyBorder="1" applyFont="1" applyFill="1">
      <alignment horizontal="justify" vertical="center" wrapText="1"/>
    </xf>
    <xf numFmtId="0" fontId="1" fillId="7" borderId="36" xfId="16" applyAlignment="1" applyBorder="1" applyFont="1" applyFill="1">
      <alignment horizontal="right" vertical="center"/>
    </xf>
    <xf numFmtId="0" fontId="1" fillId="7" borderId="36" xfId="16" applyAlignment="1" applyBorder="1" applyFont="1" applyFill="1">
      <alignment horizontal="center" vertical="center"/>
    </xf>
    <xf numFmtId="165" fontId="1" fillId="7" borderId="36" xfId="16" applyAlignment="1" applyBorder="1" applyFont="1" applyNumberFormat="1" applyFill="1">
      <alignment vertical="center"/>
    </xf>
    <xf numFmtId="167" fontId="1" fillId="7" borderId="36" xfId="17" applyAlignment="1" applyBorder="1" applyFont="1" applyNumberFormat="1" applyFill="1">
      <alignment horizontal="center" vertical="center"/>
    </xf>
    <xf numFmtId="0" fontId="1" fillId="7" borderId="36" xfId="16" applyAlignment="1" applyBorder="1" applyFont="1" applyFill="1">
      <alignment horizontal="left" vertical="center"/>
    </xf>
    <xf numFmtId="165" fontId="1" fillId="0" borderId="37" xfId="16" applyAlignment="1" applyBorder="1" applyFont="1" applyNumberFormat="1" applyFill="1">
      <alignment vertical="center"/>
    </xf>
    <xf numFmtId="167" fontId="2" fillId="0" borderId="36" xfId="17" applyAlignment="1" applyBorder="1" applyFont="1" applyNumberFormat="1" applyFill="1">
      <alignment horizontal="right" vertical="center"/>
    </xf>
    <xf numFmtId="167" fontId="1" fillId="0" borderId="36" xfId="17" applyAlignment="1" applyBorder="1" applyFont="1" applyNumberFormat="1" applyFill="1">
      <alignment horizontal="right" vertical="center"/>
    </xf>
    <xf numFmtId="0" fontId="1" fillId="11" borderId="39" xfId="16" applyAlignment="1" applyBorder="1" applyFont="1" applyFill="1">
      <alignment horizontal="justify" vertical="center" wrapText="1"/>
    </xf>
    <xf numFmtId="0" fontId="1" fillId="11" borderId="36" xfId="16" applyAlignment="1" applyBorder="1" applyFont="1" applyFill="1">
      <alignment horizontal="right" vertical="center"/>
    </xf>
    <xf numFmtId="0" fontId="1" fillId="11" borderId="36" xfId="16" applyAlignment="1" applyBorder="1" applyFont="1" applyFill="1">
      <alignment horizontal="center" vertical="center"/>
    </xf>
    <xf numFmtId="165" fontId="1" fillId="11" borderId="36" xfId="16" applyAlignment="1" applyBorder="1" applyFont="1" applyNumberFormat="1" applyFill="1">
      <alignment vertical="center"/>
    </xf>
    <xf numFmtId="167" fontId="1" fillId="11" borderId="36" xfId="17" applyAlignment="1" applyBorder="1" applyFont="1" applyNumberFormat="1" applyFill="1">
      <alignment horizontal="center" vertical="center"/>
    </xf>
    <xf numFmtId="0" fontId="1" fillId="11" borderId="36" xfId="16" applyAlignment="1" applyBorder="1" applyFont="1" applyFill="1">
      <alignment horizontal="left" vertical="center"/>
    </xf>
    <xf numFmtId="0" fontId="1" fillId="0" borderId="2" xfId="1" applyAlignment="1" applyBorder="1" applyFont="1" applyFill="1">
      <alignment horizontal="center" vertical="center" wrapText="1"/>
    </xf>
    <xf numFmtId="49" fontId="1" fillId="0" borderId="2" xfId="1" applyAlignment="1" applyBorder="1" applyFont="1" applyNumberFormat="1" applyFill="1">
      <alignment horizontal="center" vertical="center" wrapText="1"/>
    </xf>
    <xf numFmtId="1" fontId="1" fillId="0" borderId="2" xfId="1" applyAlignment="1" applyBorder="1" applyFont="1" applyNumberFormat="1" applyFill="1">
      <alignment horizontal="center" vertical="center"/>
    </xf>
    <xf numFmtId="165" fontId="1" fillId="0" borderId="2" xfId="1" applyAlignment="1" applyBorder="1" applyFont="1" applyNumberFormat="1" applyFill="1">
      <alignment horizontal="center" vertical="center"/>
    </xf>
    <xf numFmtId="165" fontId="6" fillId="0" borderId="2" xfId="0" applyAlignment="1" applyBorder="1" applyFont="1" applyNumberFormat="1" applyFill="1">
      <alignment horizontal="center" vertical="center" wrapText="1"/>
    </xf>
    <xf numFmtId="0" fontId="1" fillId="11" borderId="0" xfId="1" applyAlignment="1" applyBorder="1" applyFont="1" applyFill="1">
      <alignment horizontal="center" vertical="center" wrapText="1"/>
    </xf>
    <xf numFmtId="164" fontId="1" fillId="11" borderId="0" xfId="1" applyAlignment="1" applyBorder="1" applyFont="1" applyNumberFormat="1" applyFill="1">
      <alignment horizontal="left" vertical="center"/>
    </xf>
    <xf numFmtId="165" fontId="1" fillId="11" borderId="0" xfId="1" applyAlignment="1" applyBorder="1" applyFont="1" applyNumberFormat="1" applyFill="1">
      <alignment horizontal="left" vertical="center"/>
    </xf>
    <xf numFmtId="49" fontId="1" fillId="11" borderId="0" xfId="1" applyAlignment="1" applyBorder="1" applyFont="1" applyNumberFormat="1" applyFill="1">
      <alignment horizontal="left" vertical="center"/>
    </xf>
    <xf numFmtId="165" fontId="14" fillId="11" borderId="0" xfId="0" applyAlignment="1" applyBorder="1" applyFont="1" applyNumberFormat="1" applyFill="1">
      <alignment horizontal="right"/>
    </xf>
    <xf numFmtId="165" fontId="6" fillId="0" borderId="0" xfId="0" applyAlignment="1" applyBorder="1" applyFont="1" applyNumberFormat="1" applyFill="1">
      <alignment horizontal="left" wrapText="1"/>
    </xf>
    <xf numFmtId="0" fontId="6" fillId="0" borderId="0" xfId="0" applyAlignment="1" applyBorder="1" applyFont="1" applyFill="1">
      <alignment horizontal="left"/>
    </xf>
    <xf numFmtId="0" fontId="1" fillId="11" borderId="0" xfId="1" applyAlignment="1" applyBorder="1" applyFont="1" applyNumberFormat="1" applyFill="1">
      <alignment vertical="center" wrapText="1"/>
    </xf>
    <xf numFmtId="0" fontId="0" fillId="0" borderId="0" xfId="0" applyAlignment="1" applyBorder="1">
      <alignment wrapText="1"/>
    </xf>
    <xf numFmtId="0" fontId="0" fillId="0" borderId="0" xfId="0" applyBorder="1"/>
    <xf numFmtId="0" fontId="1" fillId="0" borderId="2" xfId="0" applyAlignment="1" applyBorder="1" applyFont="1" applyFill="1">
      <alignment horizontal="center" vertical="center" wrapText="1"/>
    </xf>
    <xf numFmtId="0" fontId="0" fillId="11" borderId="0" xfId="0" applyAlignment="1" applyBorder="1" applyFill="1">
      <alignment horizontal="center"/>
    </xf>
    <xf numFmtId="0" fontId="0" fillId="10" borderId="0" xfId="0" applyAlignment="1" applyFont="1" applyFill="1">
      <alignment horizontal="center" vertical="center"/>
    </xf>
    <xf numFmtId="0" fontId="0" fillId="11" borderId="0" xfId="0" applyAlignment="1" applyFont="1" applyFill="1">
      <alignment horizontal="center" vertical="center"/>
    </xf>
    <xf numFmtId="2" fontId="1" fillId="0" borderId="2" xfId="1" applyAlignment="1" applyBorder="1" applyFont="1" applyNumberFormat="1" applyFill="1">
      <alignment horizontal="center" vertical="center" wrapText="1"/>
    </xf>
    <xf numFmtId="0" fontId="0" fillId="12" borderId="0" xfId="0" applyAlignment="1" applyFill="1">
      <alignment horizontal="center" vertical="center"/>
    </xf>
    <xf numFmtId="0" fontId="0" fillId="12" borderId="0" xfId="0" applyAlignment="1" applyBorder="1" applyFill="1">
      <alignment horizontal="center" vertical="center"/>
    </xf>
    <xf numFmtId="0" fontId="6" fillId="0" borderId="2" xfId="0" applyAlignment="1" applyBorder="1" applyFont="1" applyFill="1">
      <alignment horizontal="center" vertical="center" wrapText="1"/>
    </xf>
    <xf numFmtId="168" fontId="6" fillId="0" borderId="2" xfId="0" applyAlignment="1" applyBorder="1" applyFont="1" applyNumberFormat="1" applyFill="1">
      <alignment horizontal="center" vertical="center" wrapText="1"/>
    </xf>
    <xf numFmtId="0" fontId="6" fillId="0" borderId="2" xfId="0" applyAlignment="1" applyBorder="1" applyFont="1" applyFill="1">
      <alignment horizontal="left" vertical="center" wrapText="1"/>
    </xf>
    <xf numFmtId="0" fontId="6" fillId="6" borderId="2" xfId="0" applyAlignment="1" applyBorder="1" applyFont="1" applyFill="1">
      <alignment horizontal="center" vertical="center" wrapText="1"/>
    </xf>
    <xf numFmtId="0" fontId="6" fillId="13" borderId="2" xfId="0" applyAlignment="1" applyBorder="1" applyFont="1" applyFill="1">
      <alignment horizontal="center" vertical="center" wrapText="1"/>
    </xf>
    <xf numFmtId="0" fontId="6" fillId="7" borderId="2" xfId="0" applyAlignment="1" applyBorder="1" applyFont="1" applyFill="1">
      <alignment horizontal="center" vertical="center" wrapText="1"/>
    </xf>
    <xf numFmtId="168" fontId="1" fillId="0" borderId="24" xfId="1" applyAlignment="1" applyBorder="1" applyFont="1" applyNumberFormat="1" applyFill="1">
      <alignment horizontal="center" vertical="center" wrapText="1"/>
    </xf>
    <xf numFmtId="168" fontId="1" fillId="0" borderId="0" xfId="1" applyAlignment="1" applyBorder="1" applyFont="1" applyNumberFormat="1" applyFill="1">
      <alignment horizontal="center" vertical="center" wrapText="1"/>
    </xf>
    <xf numFmtId="168" fontId="6" fillId="0" borderId="0" xfId="0" applyAlignment="1" applyBorder="1" applyFont="1" applyNumberFormat="1" applyFill="1">
      <alignment horizontal="center" vertical="center" wrapText="1"/>
    </xf>
    <xf numFmtId="165" fontId="6" fillId="0" borderId="0" xfId="0" applyAlignment="1" applyBorder="1" applyFont="1" applyNumberFormat="1" applyFill="1">
      <alignment horizontal="center" vertical="center" wrapText="1"/>
    </xf>
    <xf numFmtId="165" fontId="0" fillId="0" borderId="0" xfId="0" applyBorder="1" applyNumberFormat="1" applyFill="1"/>
    <xf numFmtId="0" fontId="14" fillId="0" borderId="0" xfId="0" applyAlignment="1" applyFont="1">
      <alignment horizontal="center"/>
    </xf>
    <xf numFmtId="0" fontId="2" fillId="0" borderId="0" xfId="1" applyBorder="1" applyFont="1"/>
    <xf numFmtId="0" fontId="19" fillId="0" borderId="0" xfId="0" applyFont="1"/>
    <xf numFmtId="0" fontId="19" fillId="0" borderId="0" xfId="0" applyAlignment="1" applyFont="1">
      <alignment wrapText="1"/>
    </xf>
    <xf numFmtId="0" fontId="19" fillId="0" borderId="0" xfId="0" applyAlignment="1" applyFont="1">
      <alignment horizontal="center"/>
    </xf>
    <xf numFmtId="165" fontId="19" fillId="0" borderId="0" xfId="0" applyAlignment="1" applyFont="1" applyNumberFormat="1">
      <alignment wrapText="1"/>
    </xf>
    <xf numFmtId="164" fontId="1" fillId="0" borderId="2" xfId="1" applyAlignment="1" applyBorder="1" applyFont="1" applyNumberFormat="1" applyFill="1">
      <alignment horizontal="center" vertical="center"/>
    </xf>
    <xf numFmtId="164" fontId="1" fillId="0" borderId="2" xfId="1" applyAlignment="1" applyBorder="1" applyFont="1" applyNumberFormat="1" applyFill="1">
      <alignment horizontal="center" vertical="center" wrapText="1"/>
    </xf>
    <xf numFmtId="0" fontId="6" fillId="0" borderId="2" xfId="1" applyAlignment="1" applyBorder="1" applyFont="1" applyFill="1">
      <alignment horizontal="center" vertical="center" wrapText="1"/>
    </xf>
    <xf numFmtId="49" fontId="6" fillId="0" borderId="2" xfId="1" applyAlignment="1" applyBorder="1" applyFont="1" applyNumberFormat="1" applyFill="1">
      <alignment horizontal="center" vertical="center" wrapText="1"/>
    </xf>
    <xf numFmtId="164" fontId="6" fillId="0" borderId="2" xfId="1" applyAlignment="1" applyBorder="1" applyFont="1" applyNumberFormat="1" applyFill="1">
      <alignment horizontal="center" vertical="center"/>
    </xf>
    <xf numFmtId="1" fontId="6" fillId="0" borderId="2" xfId="1" applyAlignment="1" applyBorder="1" applyFont="1" applyNumberFormat="1" applyFill="1">
      <alignment horizontal="center" vertical="center"/>
    </xf>
    <xf numFmtId="165" fontId="6" fillId="0" borderId="2" xfId="1" applyAlignment="1" applyBorder="1" applyFont="1" applyNumberFormat="1" applyFill="1">
      <alignment horizontal="center" vertical="center"/>
    </xf>
    <xf numFmtId="164" fontId="6" fillId="0" borderId="2" xfId="1" applyAlignment="1" applyBorder="1" applyFont="1" applyNumberFormat="1" applyFill="1">
      <alignment horizontal="center" vertical="center" wrapText="1"/>
    </xf>
    <xf numFmtId="16" fontId="16" fillId="14" borderId="2" xfId="0" applyAlignment="1" applyBorder="1" applyFont="1" applyNumberFormat="1" applyFill="1" quotePrefix="1">
      <alignment wrapText="1"/>
    </xf>
    <xf numFmtId="0" fontId="16" fillId="14" borderId="2" xfId="0" applyAlignment="1" applyBorder="1" applyFont="1" applyFill="1">
      <alignment wrapText="1"/>
    </xf>
    <xf numFmtId="16" fontId="16" fillId="7" borderId="2" xfId="0" applyAlignment="1" applyBorder="1" applyFont="1" applyNumberFormat="1" applyFill="1" quotePrefix="1">
      <alignment wrapText="1"/>
    </xf>
    <xf numFmtId="0" fontId="16" fillId="7" borderId="2" xfId="0" applyAlignment="1" applyBorder="1" applyFont="1" applyFill="1">
      <alignment wrapText="1"/>
    </xf>
    <xf numFmtId="0" fontId="1" fillId="0" borderId="11" xfId="1" applyAlignment="1" applyBorder="1" applyFont="1" applyFill="1">
      <alignment horizontal="center" vertical="center" wrapText="1"/>
    </xf>
    <xf numFmtId="49" fontId="1" fillId="0" borderId="11" xfId="1" applyAlignment="1" applyBorder="1" applyFont="1" applyNumberFormat="1" applyFill="1">
      <alignment horizontal="center" vertical="center" wrapText="1"/>
    </xf>
    <xf numFmtId="164" fontId="1" fillId="0" borderId="11" xfId="1" applyAlignment="1" applyBorder="1" applyFont="1" applyNumberFormat="1" applyFill="1">
      <alignment horizontal="center" vertical="center"/>
    </xf>
    <xf numFmtId="1" fontId="1" fillId="0" borderId="11" xfId="1" applyAlignment="1" applyBorder="1" applyFont="1" applyNumberFormat="1" applyFill="1">
      <alignment horizontal="center" vertical="center"/>
    </xf>
    <xf numFmtId="165" fontId="1" fillId="0" borderId="11" xfId="1" applyAlignment="1" applyBorder="1" applyFont="1" applyNumberFormat="1" applyFill="1">
      <alignment horizontal="center" vertical="center"/>
    </xf>
    <xf numFmtId="165" fontId="6" fillId="0" borderId="11" xfId="0" applyAlignment="1" applyBorder="1" applyFont="1" applyNumberFormat="1" applyFill="1">
      <alignment horizontal="center" vertical="center" wrapText="1"/>
    </xf>
    <xf numFmtId="0" fontId="6" fillId="0" borderId="11" xfId="0" applyAlignment="1" applyBorder="1" applyFont="1" applyFill="1">
      <alignment horizontal="center" vertical="center"/>
    </xf>
    <xf numFmtId="0" fontId="2" fillId="15" borderId="2" xfId="0" applyAlignment="1" applyBorder="1" applyFont="1" applyFill="1">
      <alignment wrapText="1"/>
    </xf>
    <xf numFmtId="165" fontId="14" fillId="0" borderId="0" xfId="0" applyAlignment="1" applyBorder="1" applyFont="1" applyNumberFormat="1" applyFill="1">
      <alignment horizontal="center" vertical="center"/>
    </xf>
    <xf numFmtId="0" fontId="14" fillId="0" borderId="0" xfId="0" applyAlignment="1" applyBorder="1" applyFont="1" applyFill="1">
      <alignment horizontal="center"/>
    </xf>
    <xf numFmtId="166" fontId="14" fillId="0" borderId="0" xfId="0" applyAlignment="1" applyBorder="1" applyFont="1" applyNumberFormat="1" applyFill="1">
      <alignment horizontal="center" vertical="center"/>
    </xf>
    <xf numFmtId="0" fontId="14" fillId="0" borderId="0" xfId="0" applyAlignment="1" applyBorder="1" applyFont="1" applyFill="1">
      <alignment horizontal="center" vertical="center"/>
    </xf>
    <xf numFmtId="0" fontId="2" fillId="16" borderId="2" xfId="1" applyAlignment="1" applyBorder="1" applyFont="1" applyFill="1">
      <alignment horizontal="center" vertical="center" wrapText="1"/>
    </xf>
    <xf numFmtId="0" fontId="2" fillId="7" borderId="2" xfId="1" applyAlignment="1" applyBorder="1" applyFont="1" applyFill="1">
      <alignment horizontal="center" vertical="center" wrapText="1"/>
    </xf>
    <xf numFmtId="0" fontId="2" fillId="8" borderId="2" xfId="1" applyAlignment="1" applyBorder="1" applyFont="1" applyFill="1">
      <alignment horizontal="center" vertical="center" wrapText="1"/>
    </xf>
    <xf numFmtId="49" fontId="2" fillId="16" borderId="2" xfId="1" applyAlignment="1" applyBorder="1" applyFont="1" applyNumberFormat="1" applyFill="1">
      <alignment horizontal="center" vertical="center" wrapText="1"/>
    </xf>
    <xf numFmtId="49" fontId="2" fillId="7" borderId="2" xfId="1" applyAlignment="1" applyBorder="1" applyFont="1" applyNumberFormat="1" applyFill="1">
      <alignment horizontal="center" vertical="center" wrapText="1"/>
    </xf>
    <xf numFmtId="49" fontId="2" fillId="8" borderId="2" xfId="1" applyAlignment="1" applyBorder="1" applyFont="1" applyNumberFormat="1" applyFill="1">
      <alignment horizontal="center" vertical="center" wrapText="1"/>
    </xf>
    <xf numFmtId="0" fontId="6" fillId="10" borderId="2" xfId="0" applyAlignment="1" applyBorder="1" applyFont="1" applyFill="1">
      <alignment horizontal="center" vertical="center"/>
    </xf>
    <xf numFmtId="165" fontId="6" fillId="10" borderId="2" xfId="0" applyAlignment="1" applyBorder="1" applyFont="1" applyNumberFormat="1" applyFill="1">
      <alignment horizontal="center" vertical="center" wrapText="1"/>
    </xf>
    <xf numFmtId="0" fontId="6" fillId="11" borderId="2" xfId="0" applyAlignment="1" applyBorder="1" applyFont="1" applyFill="1">
      <alignment horizontal="center" vertical="center"/>
    </xf>
    <xf numFmtId="165" fontId="6" fillId="0" borderId="2" xfId="0" applyAlignment="1" applyBorder="1" applyFont="1" applyNumberFormat="1" applyFill="1">
      <alignment horizontal="left" vertical="center" wrapText="1"/>
    </xf>
    <xf numFmtId="165" fontId="6" fillId="0" borderId="2" xfId="0" applyAlignment="1" applyBorder="1" applyFont="1" applyNumberFormat="1" applyFill="1">
      <alignment horizontal="center" vertical="center"/>
    </xf>
    <xf numFmtId="166" fontId="6" fillId="0" borderId="2" xfId="0" applyAlignment="1" applyBorder="1" applyFont="1" applyNumberFormat="1" applyFill="1">
      <alignment horizontal="center" vertical="center"/>
    </xf>
    <xf numFmtId="0" fontId="6" fillId="0" borderId="0" xfId="0" applyAlignment="1" applyFont="1" applyFill="1">
      <alignment horizontal="center" vertical="center"/>
    </xf>
    <xf numFmtId="0" fontId="1" fillId="0" borderId="2" xfId="1" applyAlignment="1" applyBorder="1" applyFont="1" applyNumberFormat="1" applyFill="1">
      <alignment horizontal="center" vertical="center"/>
    </xf>
    <xf numFmtId="165" fontId="16" fillId="0" borderId="2" xfId="0" applyAlignment="1" applyBorder="1" applyFont="1" applyNumberFormat="1" applyFill="1">
      <alignment horizontal="center" vertical="center"/>
    </xf>
    <xf numFmtId="0" fontId="6" fillId="12" borderId="2" xfId="0" applyAlignment="1" applyBorder="1" applyFont="1" applyFill="1">
      <alignment horizontal="center" vertical="center"/>
    </xf>
    <xf numFmtId="165" fontId="3" fillId="0" borderId="0" xfId="0" applyAlignment="1" applyFont="1" applyNumberFormat="1">
      <alignment horizontal="center"/>
    </xf>
    <xf numFmtId="0" fontId="6" fillId="10" borderId="11" xfId="0" applyAlignment="1" applyBorder="1" applyFont="1" applyFill="1">
      <alignment horizontal="center" vertical="center"/>
    </xf>
    <xf numFmtId="165" fontId="6" fillId="0" borderId="11" xfId="0" applyAlignment="1" applyBorder="1" applyFont="1" applyNumberFormat="1" applyFill="1">
      <alignment horizontal="center" vertical="center"/>
    </xf>
    <xf numFmtId="166" fontId="6" fillId="0" borderId="11" xfId="0" applyAlignment="1" applyBorder="1" applyFont="1" applyNumberFormat="1" applyFill="1">
      <alignment horizontal="center" vertical="center"/>
    </xf>
    <xf numFmtId="165" fontId="16" fillId="0" borderId="11" xfId="0" applyAlignment="1" applyBorder="1" applyFont="1" applyNumberFormat="1" applyFill="1">
      <alignment horizontal="center" vertical="center"/>
    </xf>
    <xf numFmtId="165" fontId="6" fillId="11" borderId="2" xfId="0" applyAlignment="1" applyBorder="1" applyFont="1" applyNumberFormat="1" applyFill="1">
      <alignment horizontal="center" vertical="center" wrapText="1"/>
    </xf>
    <xf numFmtId="165" fontId="6" fillId="12" borderId="2" xfId="0" applyAlignment="1" applyBorder="1" applyFont="1" applyNumberFormat="1" applyFill="1">
      <alignment horizontal="center" vertical="center" wrapText="1"/>
    </xf>
    <xf numFmtId="165" fontId="6" fillId="12" borderId="24" xfId="0" applyAlignment="1" applyBorder="1" applyFont="1" applyNumberFormat="1" applyFill="1">
      <alignment horizontal="center" vertical="center" wrapText="1"/>
    </xf>
    <xf numFmtId="165" fontId="2" fillId="0" borderId="2" xfId="0" applyAlignment="1" applyBorder="1" applyFont="1" applyNumberFormat="1" applyFill="1">
      <alignment horizontal="center" vertical="center"/>
    </xf>
    <xf numFmtId="0" fontId="6" fillId="0" borderId="24" xfId="0" applyAlignment="1" applyBorder="1" applyFont="1" applyFill="1">
      <alignment horizontal="center" vertical="center"/>
    </xf>
    <xf numFmtId="0" fontId="6" fillId="0" borderId="0" xfId="0" applyAlignment="1" applyBorder="1" applyFont="1">
      <alignment wrapText="1"/>
    </xf>
    <xf numFmtId="0" fontId="6" fillId="11" borderId="0" xfId="0" applyAlignment="1" applyFont="1" applyFill="1">
      <alignment horizontal="center" vertical="center"/>
    </xf>
    <xf numFmtId="2" fontId="16" fillId="0" borderId="2" xfId="16" applyAlignment="1" applyBorder="1" applyFont="1" applyNumberFormat="1" applyFill="1">
      <alignment horizontal="center" vertical="center"/>
    </xf>
    <xf numFmtId="0" fontId="16" fillId="0" borderId="2" xfId="16" applyAlignment="1" applyBorder="1" applyFont="1" applyFill="1">
      <alignment horizontal="center" vertical="center"/>
    </xf>
    <xf numFmtId="165" fontId="16" fillId="0" borderId="2" xfId="16" applyAlignment="1" applyBorder="1" applyFont="1" applyNumberFormat="1" applyFill="1">
      <alignment horizontal="center" vertical="center"/>
    </xf>
    <xf numFmtId="2" fontId="2" fillId="0" borderId="40" xfId="16" applyAlignment="1" applyBorder="1" applyFont="1" applyNumberFormat="1" applyFill="1">
      <alignment horizontal="center" vertical="center"/>
    </xf>
    <xf numFmtId="0" fontId="2" fillId="0" borderId="40" xfId="16" applyAlignment="1" applyBorder="1" applyFont="1" applyFill="1">
      <alignment horizontal="center" vertical="center"/>
    </xf>
    <xf numFmtId="165" fontId="2" fillId="0" borderId="40" xfId="16" applyAlignment="1" applyBorder="1" applyFont="1" applyNumberFormat="1" applyFill="1">
      <alignment horizontal="right" vertical="center"/>
    </xf>
    <xf numFmtId="165" fontId="2" fillId="0" borderId="2" xfId="16" applyAlignment="1" applyBorder="1" applyFont="1" applyNumberFormat="1" applyFill="1">
      <alignment horizontal="right" vertical="center"/>
    </xf>
    <xf numFmtId="165" fontId="1" fillId="0" borderId="38" xfId="16" applyAlignment="1" applyBorder="1" applyFont="1" applyNumberFormat="1" applyFill="1">
      <alignment horizontal="right" vertical="center"/>
    </xf>
    <xf numFmtId="43" fontId="1" fillId="0" borderId="36" xfId="16" applyAlignment="1" applyBorder="1" applyFont="1" applyNumberFormat="1" applyFill="1">
      <alignment horizontal="left" vertical="center"/>
    </xf>
    <xf numFmtId="165" fontId="15" fillId="0" borderId="0" xfId="16" applyAlignment="1" applyBorder="1" applyFont="1" applyNumberFormat="1" applyFill="1" applyProtection="1"/>
    <xf numFmtId="165" fontId="16" fillId="0" borderId="2" xfId="16" applyAlignment="1" applyBorder="1" applyFont="1" applyNumberFormat="1" applyFill="1">
      <alignment horizontal="right" vertical="center"/>
    </xf>
    <xf numFmtId="165" fontId="16" fillId="0" borderId="36" xfId="16" applyAlignment="1" applyBorder="1" applyFont="1" applyNumberFormat="1" applyFill="1">
      <alignment horizontal="right" vertical="center"/>
    </xf>
    <xf numFmtId="165" fontId="16" fillId="0" borderId="37" xfId="16" applyAlignment="1" applyBorder="1" applyFont="1" applyNumberFormat="1" applyFill="1">
      <alignment horizontal="right" vertical="center"/>
    </xf>
    <xf numFmtId="165" fontId="1" fillId="0" borderId="37" xfId="16" applyAlignment="1" applyBorder="1" applyFont="1" applyNumberFormat="1" applyFill="1">
      <alignment horizontal="right" vertical="center"/>
    </xf>
    <xf numFmtId="165" fontId="16" fillId="0" borderId="4" xfId="16" applyAlignment="1" applyBorder="1" applyFont="1" applyNumberFormat="1" applyFill="1">
      <alignment horizontal="right" vertical="center"/>
    </xf>
    <xf numFmtId="2" fontId="16" fillId="0" borderId="35" xfId="16" applyAlignment="1" applyBorder="1" applyFont="1" applyNumberFormat="1" applyFill="1">
      <alignment horizontal="center" vertical="center"/>
    </xf>
    <xf numFmtId="0" fontId="1" fillId="0" borderId="35" xfId="16" applyAlignment="1" applyBorder="1" applyFont="1" applyFill="1">
      <alignment horizontal="left" vertical="center" wrapText="1"/>
    </xf>
    <xf numFmtId="0" fontId="1" fillId="0" borderId="35" xfId="16" applyAlignment="1" applyBorder="1" applyFont="1" applyFill="1">
      <alignment horizontal="center" vertical="center"/>
    </xf>
    <xf numFmtId="165" fontId="1" fillId="0" borderId="35" xfId="16" applyAlignment="1" applyBorder="1" applyFont="1" applyNumberFormat="1" applyFill="1">
      <alignment vertical="center"/>
    </xf>
    <xf numFmtId="165" fontId="1" fillId="0" borderId="35" xfId="16" applyAlignment="1" applyBorder="1" applyFont="1" applyNumberFormat="1" applyFill="1">
      <alignment horizontal="right" vertical="center"/>
    </xf>
    <xf numFmtId="0" fontId="2" fillId="0" borderId="0" xfId="16" applyAlignment="1" applyBorder="1" applyFont="1">
      <alignment horizontal="left" vertical="top" wrapText="1"/>
    </xf>
    <xf numFmtId="165" fontId="21" fillId="9" borderId="4" xfId="0" applyAlignment="1" applyBorder="1" applyFont="1" applyNumberFormat="1" applyFill="1">
      <alignment horizontal="center" vertical="center"/>
    </xf>
    <xf numFmtId="0" fontId="22" fillId="0" borderId="2" xfId="0" applyAlignment="1" applyBorder="1" applyFont="1" applyFill="1">
      <alignment horizontal="left"/>
    </xf>
    <xf numFmtId="0" fontId="11" fillId="0" borderId="2" xfId="0" applyAlignment="1" applyBorder="1" applyFont="1" applyFill="1">
      <alignment horizontal="center"/>
    </xf>
    <xf numFmtId="166" fontId="11" fillId="0" borderId="2" xfId="0" applyAlignment="1" applyBorder="1" applyFont="1" applyNumberFormat="1" applyFill="1">
      <alignment horizontal="center" vertical="center"/>
    </xf>
    <xf numFmtId="0" fontId="11" fillId="0" borderId="2" xfId="0" applyAlignment="1" applyBorder="1" applyFont="1" applyFill="1">
      <alignment horizontal="center" vertical="center"/>
    </xf>
    <xf numFmtId="165" fontId="5" fillId="16" borderId="2" xfId="0" applyAlignment="1" applyBorder="1" applyFont="1" applyNumberFormat="1" applyFill="1">
      <alignment horizontal="center" vertical="center"/>
    </xf>
    <xf numFmtId="165" fontId="5" fillId="7" borderId="2" xfId="0" applyAlignment="1" applyBorder="1" applyFont="1" applyNumberFormat="1" applyFill="1">
      <alignment horizontal="center" vertical="center"/>
    </xf>
    <xf numFmtId="165" fontId="5" fillId="8" borderId="2" xfId="0" applyAlignment="1" applyBorder="1" applyFont="1" applyNumberFormat="1" applyFill="1">
      <alignment horizontal="center" vertical="center"/>
    </xf>
    <xf numFmtId="0" fontId="15" fillId="9" borderId="0" xfId="16" applyAlignment="1" applyBorder="1" applyFont="1" applyNumberFormat="1" applyFill="1" applyProtection="1"/>
    <xf numFmtId="0" fontId="15" fillId="8" borderId="0" xfId="16" applyAlignment="1" applyBorder="1" applyFont="1" applyNumberFormat="1" applyFill="1" applyProtection="1"/>
    <xf numFmtId="165" fontId="21" fillId="12" borderId="2" xfId="0" applyAlignment="1" applyBorder="1" applyFont="1" applyNumberFormat="1" applyFill="1">
      <alignment horizontal="right" vertical="center" wrapText="1"/>
    </xf>
    <xf numFmtId="165" fontId="19" fillId="12" borderId="2" xfId="0" applyAlignment="1" applyBorder="1" applyFont="1" applyNumberFormat="1" applyFill="1">
      <alignment horizontal="center" vertical="center"/>
    </xf>
    <xf numFmtId="165" fontId="21" fillId="9" borderId="41" xfId="0" applyAlignment="1" applyBorder="1" applyFont="1" applyNumberFormat="1" applyFill="1">
      <alignment horizontal="center" vertical="center"/>
    </xf>
    <xf numFmtId="165" fontId="21" fillId="9" borderId="42" xfId="0" applyAlignment="1" applyBorder="1" applyFont="1" applyNumberFormat="1" applyFill="1">
      <alignment horizontal="center" vertical="center"/>
    </xf>
    <xf numFmtId="0" fontId="2" fillId="17" borderId="2" xfId="1" applyAlignment="1" applyBorder="1" applyFont="1" applyFill="1">
      <alignment horizontal="center" vertical="center" wrapText="1"/>
    </xf>
    <xf numFmtId="0" fontId="2" fillId="18" borderId="9" xfId="1" applyAlignment="1" applyBorder="1" applyFont="1" applyFill="1">
      <alignment horizontal="center" vertical="center"/>
    </xf>
    <xf numFmtId="0" fontId="2" fillId="18" borderId="43" xfId="1" applyAlignment="1" applyBorder="1" applyFont="1" applyFill="1">
      <alignment horizontal="center" vertical="center"/>
    </xf>
    <xf numFmtId="0" fontId="2" fillId="18" borderId="1" xfId="1" applyAlignment="1" applyBorder="1" applyFont="1" applyFill="1">
      <alignment horizontal="center" vertical="center"/>
    </xf>
    <xf numFmtId="0" fontId="6" fillId="6" borderId="1" xfId="0" applyAlignment="1" applyBorder="1" applyFont="1" applyFill="1">
      <alignment horizontal="center"/>
    </xf>
    <xf numFmtId="0" fontId="6" fillId="6" borderId="10" xfId="0" applyAlignment="1" applyBorder="1" applyFont="1" applyFill="1">
      <alignment horizontal="center"/>
    </xf>
    <xf numFmtId="0" fontId="2" fillId="8" borderId="44" xfId="2" applyAlignment="1" applyBorder="1" applyFont="1" applyFill="1">
      <alignment horizontal="center" vertical="center"/>
    </xf>
    <xf numFmtId="0" fontId="2" fillId="8" borderId="45" xfId="2" applyAlignment="1" applyBorder="1" applyFont="1" applyFill="1">
      <alignment horizontal="center" vertical="center"/>
    </xf>
    <xf numFmtId="0" fontId="16" fillId="9" borderId="2" xfId="0" applyAlignment="1" applyBorder="1" applyFont="1" applyFill="1">
      <alignment horizontal="center" vertical="center" wrapText="1"/>
    </xf>
    <xf numFmtId="0" fontId="2" fillId="19" borderId="2" xfId="2" applyAlignment="1" applyBorder="1" applyFont="1" applyFill="1">
      <alignment horizontal="center" vertical="center" wrapText="1"/>
    </xf>
    <xf numFmtId="0" fontId="16" fillId="18" borderId="2" xfId="0" applyAlignment="1" applyBorder="1" applyFont="1" applyFill="1">
      <alignment horizontal="center" vertical="center" wrapText="1"/>
    </xf>
    <xf numFmtId="2" fontId="2" fillId="20" borderId="2" xfId="1" applyAlignment="1" applyBorder="1" applyFont="1" applyNumberFormat="1" applyFill="1">
      <alignment horizontal="center" vertical="center" wrapText="1"/>
    </xf>
    <xf numFmtId="0" fontId="16" fillId="6" borderId="2" xfId="0" applyAlignment="1" applyBorder="1" applyFont="1" applyFill="1">
      <alignment horizontal="center" vertical="center" wrapText="1"/>
    </xf>
    <xf numFmtId="165" fontId="2" fillId="6" borderId="45" xfId="2" applyAlignment="1" applyBorder="1" applyFont="1" applyNumberFormat="1" applyFill="1">
      <alignment horizontal="center" vertical="center"/>
    </xf>
    <xf numFmtId="165" fontId="16" fillId="12" borderId="2" xfId="0" applyAlignment="1" applyBorder="1" applyFont="1" applyNumberFormat="1" applyFill="1">
      <alignment horizontal="center" vertical="center" wrapText="1"/>
    </xf>
    <xf numFmtId="165" fontId="2" fillId="15" borderId="2" xfId="2" applyAlignment="1" applyBorder="1" applyFont="1" applyNumberFormat="1" applyFill="1">
      <alignment horizontal="center" wrapText="1"/>
    </xf>
    <xf numFmtId="0" fontId="6" fillId="18" borderId="2" xfId="0" applyAlignment="1" applyBorder="1" applyFont="1" applyFill="1">
      <alignment horizontal="center" textRotation="90" wrapText="1"/>
    </xf>
    <xf numFmtId="2" fontId="2" fillId="21" borderId="2" xfId="1" applyAlignment="1" applyBorder="1" applyFont="1" applyNumberFormat="1" applyFill="1">
      <alignment horizontal="center" vertical="center" wrapText="1"/>
    </xf>
    <xf numFmtId="165" fontId="2" fillId="21" borderId="2" xfId="1" applyAlignment="1" applyBorder="1" applyFont="1" applyNumberFormat="1" applyFill="1">
      <alignment horizontal="center" vertical="center" wrapText="1"/>
    </xf>
    <xf numFmtId="0" fontId="16" fillId="18" borderId="2" xfId="0" applyAlignment="1" applyBorder="1" applyFont="1" applyFill="1">
      <alignment horizontal="center" wrapText="1"/>
    </xf>
    <xf numFmtId="0" fontId="3" fillId="0" borderId="46" xfId="0" applyAlignment="1" applyBorder="1" applyFont="1">
      <alignment horizontal="center" vertical="center" wrapText="1"/>
    </xf>
    <xf numFmtId="0" fontId="3" fillId="0" borderId="9" xfId="0" applyAlignment="1" applyBorder="1" applyFont="1">
      <alignment horizontal="center" vertical="center"/>
    </xf>
    <xf numFmtId="0" fontId="3" fillId="0" borderId="47" xfId="0" applyAlignment="1" applyBorder="1" applyFont="1">
      <alignment horizontal="center" vertical="center"/>
    </xf>
    <xf numFmtId="0" fontId="0" fillId="0" borderId="1" xfId="0" applyAlignment="1" applyBorder="1">
      <alignment horizontal="center" vertical="center" wrapText="1"/>
    </xf>
    <xf numFmtId="0" fontId="0" fillId="0" borderId="37" xfId="0" applyAlignment="1" applyBorder="1">
      <alignment horizontal="center" vertical="center" wrapText="1"/>
    </xf>
    <xf numFmtId="0" fontId="3" fillId="0" borderId="1" xfId="0" applyAlignment="1" applyBorder="1" applyFont="1">
      <alignment horizontal="center" vertical="center" wrapText="1"/>
    </xf>
    <xf numFmtId="0" fontId="3" fillId="0" borderId="37" xfId="0" applyAlignment="1" applyBorder="1" applyFont="1">
      <alignment horizontal="center" vertical="center" wrapText="1"/>
    </xf>
    <xf numFmtId="0" fontId="3" fillId="0" borderId="13" xfId="0" applyAlignment="1" applyBorder="1" applyFont="1">
      <alignment horizontal="center" vertical="center" wrapText="1"/>
    </xf>
    <xf numFmtId="0" fontId="0" fillId="0" borderId="1" xfId="0" applyAlignment="1" applyBorder="1">
      <alignment horizontal="center" vertical="center"/>
    </xf>
    <xf numFmtId="0" fontId="0" fillId="0" borderId="37" xfId="0" applyAlignment="1" applyBorder="1">
      <alignment horizontal="center" vertical="center"/>
    </xf>
    <xf numFmtId="0" fontId="3" fillId="0" borderId="11" xfId="0" applyAlignment="1" applyBorder="1" applyFont="1">
      <alignment horizontal="center" vertical="center"/>
    </xf>
    <xf numFmtId="0" fontId="3" fillId="0" borderId="37" xfId="0" applyAlignment="1" applyBorder="1" applyFont="1">
      <alignment horizontal="center" vertical="center"/>
    </xf>
    <xf numFmtId="0" fontId="0" fillId="0" borderId="8" xfId="0" applyAlignment="1" applyBorder="1">
      <alignment horizontal="center" vertical="center" wrapText="1"/>
    </xf>
    <xf numFmtId="0" fontId="0" fillId="0" borderId="11" xfId="0" applyAlignment="1" applyBorder="1">
      <alignment horizontal="center" vertical="center" wrapText="1"/>
    </xf>
    <xf numFmtId="0" fontId="3" fillId="0" borderId="1" xfId="0" applyAlignment="1" applyBorder="1" applyFont="1">
      <alignment horizontal="center" vertical="center"/>
    </xf>
    <xf numFmtId="0" fontId="0" fillId="0" borderId="1" xfId="0" applyAlignment="1" applyBorder="1" applyFill="1">
      <alignment horizontal="center" vertical="center"/>
    </xf>
    <xf numFmtId="0" fontId="0" fillId="0" borderId="37" xfId="0" applyAlignment="1" applyBorder="1" applyFill="1">
      <alignment horizontal="center" vertical="center"/>
    </xf>
    <xf numFmtId="0" fontId="0" fillId="0" borderId="37" xfId="0" applyAlignment="1" applyBorder="1" applyFill="1">
      <alignment horizontal="center" vertical="center" wrapText="1"/>
    </xf>
    <xf numFmtId="0" fontId="3" fillId="0" borderId="29" xfId="0" applyAlignment="1" applyBorder="1" applyFont="1">
      <alignment horizontal="center" vertical="center"/>
    </xf>
    <xf numFmtId="0" fontId="3" fillId="0" borderId="31" xfId="0" applyAlignment="1" applyBorder="1" applyFont="1">
      <alignment horizontal="center" vertical="center"/>
    </xf>
    <xf numFmtId="0" fontId="0" fillId="0" borderId="4" xfId="0" applyAlignment="1" applyBorder="1">
      <alignment horizontal="center" vertical="center" wrapText="1"/>
    </xf>
    <xf numFmtId="0" fontId="3" fillId="0" borderId="30" xfId="0" applyAlignment="1" applyBorder="1" applyFont="1">
      <alignment horizontal="center" vertical="center"/>
    </xf>
    <xf numFmtId="0" fontId="5" fillId="0" borderId="18" xfId="0" applyAlignment="1" applyBorder="1" applyFont="1" applyFill="1">
      <alignment horizontal="center" vertical="center"/>
    </xf>
    <xf numFmtId="0" fontId="0" fillId="0" borderId="19" xfId="0" applyAlignment="1" applyBorder="1" applyFill="1">
      <alignment horizontal="center" vertical="center"/>
    </xf>
    <xf numFmtId="0" fontId="0" fillId="0" borderId="20" xfId="0" applyAlignment="1" applyBorder="1" applyFill="1">
      <alignment horizontal="center" vertical="center"/>
    </xf>
    <xf numFmtId="1" fontId="3" fillId="0" borderId="18" xfId="0" applyAlignment="1" applyBorder="1" applyFont="1" applyNumberFormat="1" applyFill="1">
      <alignment horizontal="center" vertical="center"/>
    </xf>
    <xf numFmtId="1" fontId="3" fillId="0" borderId="19" xfId="0" applyAlignment="1" applyBorder="1" applyFont="1" applyNumberFormat="1" applyFill="1">
      <alignment horizontal="center" vertical="center"/>
    </xf>
    <xf numFmtId="1" fontId="3" fillId="0" borderId="20" xfId="0" applyAlignment="1" applyBorder="1" applyFont="1" applyNumberFormat="1" applyFill="1">
      <alignment horizontal="center" vertical="center"/>
    </xf>
    <xf numFmtId="0" fontId="5" fillId="0" borderId="44" xfId="0" applyAlignment="1" applyBorder="1" applyFont="1" applyFill="1">
      <alignment horizontal="center" vertical="center" wrapText="1"/>
    </xf>
    <xf numFmtId="0" fontId="0" fillId="0" borderId="48" xfId="0" applyAlignment="1" applyBorder="1" applyFill="1">
      <alignment horizontal="center" vertical="center" wrapText="1"/>
    </xf>
    <xf numFmtId="0" fontId="0" fillId="0" borderId="49" xfId="0" applyAlignment="1" applyBorder="1" applyFill="1">
      <alignment horizontal="center" vertical="center" wrapText="1"/>
    </xf>
    <xf numFmtId="1" fontId="3" fillId="0" borderId="44" xfId="0" applyAlignment="1" applyBorder="1" applyFont="1" applyNumberFormat="1" applyFill="1">
      <alignment horizontal="center" vertical="center"/>
    </xf>
    <xf numFmtId="1" fontId="3" fillId="0" borderId="48" xfId="0" applyAlignment="1" applyBorder="1" applyFont="1" applyNumberFormat="1" applyFill="1">
      <alignment horizontal="center" vertical="center"/>
    </xf>
    <xf numFmtId="1" fontId="3" fillId="0" borderId="49" xfId="0" applyAlignment="1" applyBorder="1" applyFont="1" applyNumberFormat="1" applyFill="1">
      <alignment horizontal="center" vertical="center"/>
    </xf>
    <xf numFmtId="0" fontId="5" fillId="0" borderId="48" xfId="0" applyAlignment="1" applyBorder="1" applyFont="1" applyFill="1">
      <alignment horizontal="center" vertical="center" wrapText="1"/>
    </xf>
    <xf numFmtId="0" fontId="5" fillId="0" borderId="49" xfId="0" applyAlignment="1" applyBorder="1" applyFont="1" applyFill="1">
      <alignment horizontal="center" vertical="center" wrapText="1"/>
    </xf>
    <xf numFmtId="0" fontId="5" fillId="0" borderId="44" xfId="0" applyAlignment="1" applyBorder="1" applyFont="1" applyFill="1">
      <alignment horizontal="center" vertical="center"/>
    </xf>
    <xf numFmtId="0" fontId="5" fillId="0" borderId="48" xfId="0" applyAlignment="1" applyBorder="1" applyFont="1" applyFill="1">
      <alignment horizontal="center" vertical="center"/>
    </xf>
    <xf numFmtId="0" fontId="5" fillId="0" borderId="49" xfId="0" applyAlignment="1" applyBorder="1" applyFont="1" applyFill="1">
      <alignment horizontal="center" vertical="center"/>
    </xf>
    <xf numFmtId="0" fontId="5" fillId="0" borderId="20" xfId="0" applyAlignment="1" applyBorder="1" applyFont="1" applyFill="1">
      <alignment horizontal="center" vertical="center"/>
    </xf>
    <xf numFmtId="0" fontId="0" fillId="0" borderId="48" xfId="0" applyAlignment="1" applyBorder="1" applyFill="1">
      <alignment horizontal="center" vertical="center"/>
    </xf>
    <xf numFmtId="0" fontId="0" fillId="0" borderId="49" xfId="0" applyAlignment="1" applyBorder="1" applyFill="1">
      <alignment horizontal="center" vertical="center"/>
    </xf>
    <xf numFmtId="0" fontId="5" fillId="0" borderId="19" xfId="0" applyAlignment="1" applyBorder="1" applyFont="1" applyFill="1">
      <alignment horizontal="center" vertical="center"/>
    </xf>
    <xf numFmtId="0" fontId="5" fillId="0" borderId="0" xfId="0" applyAlignment="1" applyBorder="1" applyFont="1" applyFill="1">
      <alignment horizontal="center" vertical="center" wrapText="1"/>
    </xf>
    <xf numFmtId="0" fontId="0" fillId="0" borderId="0" xfId="0" applyAlignment="1" applyBorder="1" applyFill="1">
      <alignment horizontal="center" vertical="center" wrapText="1"/>
    </xf>
    <xf numFmtId="0" fontId="0" fillId="0" borderId="50" xfId="0" applyAlignment="1" applyBorder="1" applyFill="1">
      <alignment horizontal="center" vertical="center" wrapText="1"/>
    </xf>
    <xf numFmtId="0" fontId="5" fillId="0" borderId="18" xfId="0" applyAlignment="1" applyBorder="1" applyFont="1" applyFill="1">
      <alignment horizontal="center" vertical="center" wrapText="1"/>
    </xf>
    <xf numFmtId="0" fontId="5" fillId="0" borderId="19" xfId="0" applyAlignment="1" applyBorder="1" applyFont="1" applyFill="1">
      <alignment horizontal="center" vertical="center" wrapText="1"/>
    </xf>
    <xf numFmtId="0" fontId="5" fillId="0" borderId="20" xfId="0" applyAlignment="1" applyBorder="1" applyFont="1" applyFill="1">
      <alignment horizontal="center" vertical="center" wrapText="1"/>
    </xf>
    <xf numFmtId="164" fontId="2" fillId="0" borderId="0" xfId="16" applyAlignment="1" applyBorder="1" applyFont="1" applyNumberFormat="1">
      <alignment horizontal="left" vertical="top" wrapText="1"/>
    </xf>
    <xf numFmtId="0" fontId="18" fillId="0" borderId="0" xfId="16" applyAlignment="1" applyFont="1">
      <alignment horizontal="left" vertical="center"/>
    </xf>
    <xf numFmtId="0" fontId="17" fillId="0" borderId="0" xfId="16" applyAlignment="1" applyFont="1">
      <alignment horizontal="left" vertical="center"/>
    </xf>
    <xf numFmtId="0" fontId="2" fillId="0" borderId="0" xfId="16" applyAlignment="1" applyBorder="1" applyFont="1">
      <alignment horizontal="center" wrapText="1"/>
    </xf>
  </cellXfs>
  <cellStyles count="18">
    <cellStyle name="Comma 2" xfId="17"/>
    <cellStyle name="Currency" xfId="3" builtinId="4"/>
    <cellStyle name="Currency 2" xfId="9"/>
    <cellStyle name="Currency 2 2" xfId="14"/>
    <cellStyle name="Currency 3" xfId="13"/>
    <cellStyle name="Hyperlink" xfId="12" builtinId="8"/>
    <cellStyle name="Normal" xfId="0" builtinId="0"/>
    <cellStyle name="Normal 19" xfId="1"/>
    <cellStyle name="Normal 19 2" xfId="7"/>
    <cellStyle name="Normal 2" xfId="2"/>
    <cellStyle name="Normal 2 2" xfId="10"/>
    <cellStyle name="Normal 2 2 2" xfId="15"/>
    <cellStyle name="Normal 3" xfId="8"/>
    <cellStyle name="Normal 4" xfId="16"/>
    <cellStyle name="Normal 4 2" xfId="4"/>
    <cellStyle name="Normal 4 2 2" xfId="6"/>
    <cellStyle name="Normal 6" xfId="11"/>
    <cellStyle name="Normal 7" xfId="5"/>
  </cellStyles>
  <dxfs xmlns="http://schemas.openxmlformats.org/spreadsheetml/2006/main" count="2137">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bgColor rgb="FFFFC00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none">
          <bgColor auto="1"/>
        </patternFill>
      </fill>
    </dxf>
    <dxf>
      <fill>
        <patternFill patternType="solid">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92D050"/>
        </patternFill>
      </fill>
    </dxf>
    <dxf>
      <fill>
        <patternFill patternType="solid">
          <bgColor rgb="FF92D050"/>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alignment wrapText="1"/>
    </dxf>
    <dxf>
      <alignment wrapText="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alignment wrapText="1"/>
    </dxf>
    <dxf>
      <alignment wrapText="1"/>
    </dxf>
  </dxfs>
  <tableStyles xmlns="http://schemas.openxmlformats.org/spreadsheetml/2006/main" count="0" defaultTableStyle="TableStyleMedium2" defaultPivotStyle="PivotStyleLight16"/>
</styleSheet>
</file>

<file path=xl/_rels/workbook.xml.rels><?xml version="1.0" encoding="utf-8" standalone="yes"?><Relationships xmlns="http://schemas.openxmlformats.org/package/2006/relationships"><Relationship Id="rId7" Type="http://schemas.openxmlformats.org/officeDocument/2006/relationships/worksheet" Target="worksheets/sheet7.xml" /><Relationship Id="rId2" Type="http://schemas.openxmlformats.org/officeDocument/2006/relationships/worksheet" Target="worksheets/sheet2.xml" /><Relationship Id="rId18" Type="http://schemas.openxmlformats.org/officeDocument/2006/relationships/styles" Target="styles.xml" /><Relationship Id="rId12" Type="http://schemas.openxmlformats.org/officeDocument/2006/relationships/externalLink" Target="/xl/externalLinks/externalLink3.xml" /><Relationship Id="rId8" Type="http://schemas.openxmlformats.org/officeDocument/2006/relationships/worksheet" Target="worksheets/sheet8.xml" /><Relationship Id="rId3" Type="http://schemas.openxmlformats.org/officeDocument/2006/relationships/worksheet" Target="worksheets/sheet3.xml" /><Relationship Id="rId17" Type="http://schemas.openxmlformats.org/officeDocument/2006/relationships/theme" Target="theme/theme1.xml" /><Relationship Id="rId13" Type="http://schemas.openxmlformats.org/officeDocument/2006/relationships/pivotCacheDefinition" Target="/xl/pivotCache/pivotCacheDefinition1.xml" /><Relationship Id="rId16" Type="http://schemas.microsoft.com/office/2007/relationships/slicerCache" Target="slicerCaches/slicerCache3.xml" /><Relationship Id="rId1" Type="http://schemas.openxmlformats.org/officeDocument/2006/relationships/worksheet" Target="worksheets/sheet1.xml" /><Relationship Id="rId9" Type="http://schemas.openxmlformats.org/officeDocument/2006/relationships/worksheet" Target="worksheets/sheet9.xml" /><Relationship Id="rId4" Type="http://schemas.openxmlformats.org/officeDocument/2006/relationships/worksheet" Target="worksheets/sheet4.xml" /><Relationship Id="rId10" Type="http://schemas.openxmlformats.org/officeDocument/2006/relationships/externalLink" Target="/xl/externalLinks/externalLink1.xml" /><Relationship Id="rId15" Type="http://schemas.microsoft.com/office/2007/relationships/slicerCache" Target="slicerCaches/slicerCache2.xml" /><Relationship Id="rId5" Type="http://schemas.openxmlformats.org/officeDocument/2006/relationships/worksheet" Target="worksheets/sheet5.xml" /><Relationship Id="rId19" Type="http://schemas.openxmlformats.org/officeDocument/2006/relationships/sharedStrings" Target="sharedStrings.xml" /><Relationship Id="rId11" Type="http://schemas.openxmlformats.org/officeDocument/2006/relationships/externalLink" Target="/xl/externalLinks/externalLink2.xml" /><Relationship Id="rId6" Type="http://schemas.openxmlformats.org/officeDocument/2006/relationships/worksheet" Target="worksheets/sheet6.xml" /><Relationship Id="rId14" Type="http://schemas.microsoft.com/office/2007/relationships/slicerCache" Target="slicerCaches/slicerCache1.xml" /></Relationships>
</file>

<file path=xl/drawings/_rels/vmlDrawing1.vml.rels><?xml version="1.0" encoding="utf-8" standalone="yes"?><Relationships xmlns="http://schemas.openxmlformats.org/package/2006/relationships"><Relationship Id="rId1" Type="http://schemas.openxmlformats.org/officeDocument/2006/relationships/image" Target="/xl/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xl/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xl/media/image1.png" /></Relationships>
</file>

<file path=xl/drawings/drawing1.xml><?xml version="1.0" encoding="utf-8"?>
<xdr:wsDr xmlns:xdr="http://schemas.openxmlformats.org/drawingml/2006/spreadsheetDrawing" xmlns:a="http://schemas.openxmlformats.org/drawingml/2006/main">
  <xdr:twoCellAnchor>
    <xdr:from>
      <xdr:col>9</xdr:col>
      <xdr:colOff>28575</xdr:colOff>
      <xdr:row>2</xdr:row>
      <xdr:rowOff>19050</xdr:rowOff>
    </xdr:from>
    <xdr:to>
      <xdr:col>12</xdr:col>
      <xdr:colOff>28575</xdr:colOff>
      <xdr:row>16</xdr:row>
      <xdr:rowOff>56197</xdr:rowOff>
    </xdr:to>
    <mc:AlternateContent xmlns:mc="http://schemas.openxmlformats.org/markup-compatibility/2006" xmlns:a14="http://schemas.microsoft.com/office/drawing/2010/main">
      <mc:Choice Requires="a14">
        <xdr:graphicFrame xmlns:xdr="http://schemas.openxmlformats.org/drawingml/2006/spreadsheetDrawing" macro="">
          <xdr:nvGraphicFramePr>
            <xdr:cNvPr id="2" name="Internal / External">
              <a:extLst xmlns:a="http://schemas.openxmlformats.org/drawingml/2006/main">
                <a:ext uri="{FF2B5EF4-FFF2-40B4-BE49-F238E27FC236}">
                  <a16:creationId xmlns:a16="http://schemas.microsoft.com/office/drawing/2014/main" id="{5F28CF04-9D7F-4957-897A-F8AD12A51A45}"/>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microsoft.com/office/drawing/2010/slicer">
              <sle:slicer xmlns:sle="http://schemas.microsoft.com/office/drawing/2010/slicer" name="Internal / External"/>
            </a:graphicData>
          </a:graphic>
        </xdr:graphicFrame>
      </mc:Choice>
      <mc:Fallback xmlns="">
        <xdr:sp xmlns:xdr="http://schemas.openxmlformats.org/drawingml/2006/spreadsheetDrawing" macro="" textlink="">
          <xdr:nvSpPr>
            <xdr:cNvPr id="0" name=""/>
            <xdr:cNvSpPr>
              <a:spLocks xmlns:a="http://schemas.openxmlformats.org/drawingml/2006/main" noTextEdit="1"/>
            </xdr:cNvSpPr>
          </xdr:nvSpPr>
          <xdr:spPr>
            <a:xfrm xmlns:a="http://schemas.openxmlformats.org/drawingml/2006/main">
              <a:off x="7524750" y="400050"/>
              <a:ext cx="1828800" cy="2524125"/>
            </a:xfrm>
            <a:prstGeom xmlns:a="http://schemas.openxmlformats.org/drawingml/2006/main" prst="rect">
              <a:avLst/>
            </a:prstGeom>
            <a:solidFill xmlns:a="http://schemas.openxmlformats.org/drawingml/2006/main">
              <a:prstClr val="white"/>
            </a:solidFill>
            <a:ln xmlns:a="http://schemas.openxmlformats.org/drawingml/2006/main" w="1">
              <a:solidFill>
                <a:prstClr val="green"/>
              </a:solidFill>
            </a:ln>
          </xdr:spPr>
          <xdr:txBody>
            <a:bodyPr xmlns:a="http://schemas.openxmlformats.org/drawingml/2006/main" vertOverflow="clip" horzOverflow="clip"/>
            <a:lstStyle xmlns:a="http://schemas.openxmlformats.org/drawingml/2006/main"/>
            <a:p xmlns:a="http://schemas.openxmlformats.org/drawingml/2006/main">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17</xdr:col>
      <xdr:colOff>190314</xdr:colOff>
      <xdr:row>2</xdr:row>
      <xdr:rowOff>22860</xdr:rowOff>
    </xdr:from>
    <xdr:to>
      <xdr:col>18</xdr:col>
      <xdr:colOff>388302</xdr:colOff>
      <xdr:row>16</xdr:row>
      <xdr:rowOff>101917</xdr:rowOff>
    </xdr:to>
    <mc:AlternateContent xmlns:mc="http://schemas.openxmlformats.org/markup-compatibility/2006" xmlns:a14="http://schemas.microsoft.com/office/drawing/2010/main">
      <mc:Choice Requires="a14">
        <xdr:graphicFrame xmlns:xdr="http://schemas.openxmlformats.org/drawingml/2006/spreadsheetDrawing" macro="">
          <xdr:nvGraphicFramePr>
            <xdr:cNvPr id="3" name="CONDITION RANK">
              <a:extLst xmlns:a="http://schemas.openxmlformats.org/drawingml/2006/main">
                <a:ext uri="{FF2B5EF4-FFF2-40B4-BE49-F238E27FC236}">
                  <a16:creationId xmlns:a16="http://schemas.microsoft.com/office/drawing/2014/main" id="{1BAD4D11-3540-409B-BBAB-DB83432F8ED5}"/>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microsoft.com/office/drawing/2010/slicer">
              <sle:slicer xmlns:sle="http://schemas.microsoft.com/office/drawing/2010/slicer" name="CONDITION RANK"/>
            </a:graphicData>
          </a:graphic>
        </xdr:graphicFrame>
      </mc:Choice>
      <mc:Fallback xmlns="">
        <xdr:sp xmlns:xdr="http://schemas.openxmlformats.org/drawingml/2006/spreadsheetDrawing" macro="" textlink="">
          <xdr:nvSpPr>
            <xdr:cNvPr id="0" name=""/>
            <xdr:cNvSpPr>
              <a:spLocks xmlns:a="http://schemas.openxmlformats.org/drawingml/2006/main" noTextEdit="1"/>
            </xdr:cNvSpPr>
          </xdr:nvSpPr>
          <xdr:spPr>
            <a:xfrm xmlns:a="http://schemas.openxmlformats.org/drawingml/2006/main">
              <a:off x="27372129" y="392974"/>
              <a:ext cx="1830977" cy="2484392"/>
            </a:xfrm>
            <a:prstGeom xmlns:a="http://schemas.openxmlformats.org/drawingml/2006/main" prst="rect">
              <a:avLst/>
            </a:prstGeom>
            <a:solidFill xmlns:a="http://schemas.openxmlformats.org/drawingml/2006/main">
              <a:prstClr val="white"/>
            </a:solidFill>
            <a:ln xmlns:a="http://schemas.openxmlformats.org/drawingml/2006/main" w="1">
              <a:solidFill>
                <a:prstClr val="green"/>
              </a:solidFill>
            </a:ln>
          </xdr:spPr>
          <xdr:txBody>
            <a:bodyPr xmlns:a="http://schemas.openxmlformats.org/drawingml/2006/main" vertOverflow="clip" horzOverflow="clip"/>
            <a:lstStyle xmlns:a="http://schemas.openxmlformats.org/drawingml/2006/main"/>
            <a:p xmlns:a="http://schemas.openxmlformats.org/drawingml/2006/main">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17</xdr:col>
      <xdr:colOff>199523</xdr:colOff>
      <xdr:row>14</xdr:row>
      <xdr:rowOff>16192</xdr:rowOff>
    </xdr:from>
    <xdr:to>
      <xdr:col>18</xdr:col>
      <xdr:colOff>394441</xdr:colOff>
      <xdr:row>27</xdr:row>
      <xdr:rowOff>78105</xdr:rowOff>
    </xdr:to>
    <mc:AlternateContent xmlns:mc="http://schemas.openxmlformats.org/markup-compatibility/2006" xmlns:a14="http://schemas.microsoft.com/office/drawing/2010/main">
      <mc:Choice Requires="a14">
        <xdr:graphicFrame xmlns:xdr="http://schemas.openxmlformats.org/drawingml/2006/spreadsheetDrawing" macro="">
          <xdr:nvGraphicFramePr>
            <xdr:cNvPr id="4" name="Internal / External 1">
              <a:extLst xmlns:a="http://schemas.openxmlformats.org/drawingml/2006/main">
                <a:ext uri="{FF2B5EF4-FFF2-40B4-BE49-F238E27FC236}">
                  <a16:creationId xmlns:a16="http://schemas.microsoft.com/office/drawing/2014/main" id="{36572CF5-C782-4707-880C-BEA54F2EC87C}"/>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microsoft.com/office/drawing/2010/slicer">
              <sle:slicer xmlns:sle="http://schemas.microsoft.com/office/drawing/2010/slicer" name="Internal / External 1"/>
            </a:graphicData>
          </a:graphic>
        </xdr:graphicFrame>
      </mc:Choice>
      <mc:Fallback xmlns="">
        <xdr:sp xmlns:xdr="http://schemas.openxmlformats.org/drawingml/2006/spreadsheetDrawing" macro="" textlink="">
          <xdr:nvSpPr>
            <xdr:cNvPr id="0" name=""/>
            <xdr:cNvSpPr>
              <a:spLocks xmlns:a="http://schemas.openxmlformats.org/drawingml/2006/main" noTextEdit="1"/>
            </xdr:cNvSpPr>
          </xdr:nvSpPr>
          <xdr:spPr>
            <a:xfrm xmlns:a="http://schemas.openxmlformats.org/drawingml/2006/main">
              <a:off x="27380837" y="2607128"/>
              <a:ext cx="1828800" cy="2466975"/>
            </a:xfrm>
            <a:prstGeom xmlns:a="http://schemas.openxmlformats.org/drawingml/2006/main" prst="rect">
              <a:avLst/>
            </a:prstGeom>
            <a:solidFill xmlns:a="http://schemas.openxmlformats.org/drawingml/2006/main">
              <a:prstClr val="white"/>
            </a:solidFill>
            <a:ln xmlns:a="http://schemas.openxmlformats.org/drawingml/2006/main" w="1">
              <a:solidFill>
                <a:prstClr val="green"/>
              </a:solidFill>
            </a:ln>
          </xdr:spPr>
          <xdr:txBody>
            <a:bodyPr xmlns:a="http://schemas.openxmlformats.org/drawingml/2006/main" vertOverflow="clip" horzOverflow="clip"/>
            <a:lstStyle xmlns:a="http://schemas.openxmlformats.org/drawingml/2006/main"/>
            <a:p xmlns:a="http://schemas.openxmlformats.org/drawingml/2006/main">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GR3308\OneDrive%20Corp\OneDrive%20-%20Atkins%20Ltd\Desktop\Alvaston%20Junior%20Survey%20data%20combined%20TE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BNGB/FandG/General/Derby%20City%20Projects/Derby%20City%20Projects/DCC%20Stock%20Condition%20Surveys%202016-17/Education%2016-17/Education%202017/Alvaston%20Infant%20and%20Nursery/Final%20data/Alvaston%20Infant%20and%20Nursery%20data%20GMA%20TES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BNGB/FandG/General/Derby%20City%20Projects/Derby%20City%20Projects/DCC%20Stock%20Condition%20Surveys%202016-17/Education/Pear%20Tree%20Infant%20School/M+E/Condition%20Survey%20%20-%20Dale%20Community.xls"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Condition entry sheet"/>
      <sheetName val="Data Check"/>
      <sheetName val="Condition rota"/>
      <sheetName val="Sheet1"/>
      <sheetName val="Master Sheet"/>
      <sheetName val="Edit 1 - Full Project"/>
      <sheetName val="Edit 2 - M&amp;E"/>
      <sheetName val="Edit 3 - Windows and Roof"/>
    </sheetNames>
    <sheetDataSet>
      <sheetData sheetId="0">
        <row r="2">
          <cell r="Y2">
            <v>0</v>
          </cell>
        </row>
      </sheetData>
      <sheetData sheetId="1" refreshError="1"/>
      <sheetData sheetId="2">
        <row r="1">
          <cell r="A1" t="str">
            <v>ElementID</v>
          </cell>
          <cell r="K1" t="str">
            <v>Elevation</v>
          </cell>
          <cell r="L1" t="str">
            <v>Description</v>
          </cell>
        </row>
        <row r="2">
          <cell r="A2">
            <v>0</v>
          </cell>
          <cell r="F2" t="str">
            <v>A</v>
          </cell>
          <cell r="G2">
            <v>1</v>
          </cell>
          <cell r="H2">
            <v>1</v>
          </cell>
          <cell r="I2">
            <v>1</v>
          </cell>
          <cell r="J2">
            <v>1</v>
          </cell>
          <cell r="K2" t="str">
            <v>E001</v>
          </cell>
          <cell r="L2" t="str">
            <v> 1No wash hand basin</v>
          </cell>
          <cell r="N2" t="str">
            <v>Repair</v>
          </cell>
          <cell r="Q2" t="str">
            <v>m3</v>
          </cell>
          <cell r="S2" t="str">
            <v>John Lightfoot</v>
          </cell>
        </row>
        <row r="3">
          <cell r="A3">
            <v>1</v>
          </cell>
          <cell r="F3" t="str">
            <v>B</v>
          </cell>
          <cell r="G3">
            <v>2</v>
          </cell>
          <cell r="H3">
            <v>2</v>
          </cell>
          <cell r="I3">
            <v>2</v>
          </cell>
          <cell r="J3">
            <v>2</v>
          </cell>
          <cell r="K3" t="str">
            <v>E002</v>
          </cell>
          <cell r="L3" t="str">
            <v> 2No wash hand basin</v>
          </cell>
          <cell r="N3" t="str">
            <v>Replace</v>
          </cell>
          <cell r="Q3" t="str">
            <v>m2</v>
          </cell>
          <cell r="S3" t="str">
            <v>Karen Andrew</v>
          </cell>
        </row>
        <row r="4">
          <cell r="A4">
            <v>2</v>
          </cell>
          <cell r="F4" t="str">
            <v>C</v>
          </cell>
          <cell r="G4">
            <v>3</v>
          </cell>
          <cell r="H4">
            <v>3</v>
          </cell>
          <cell r="I4">
            <v>3</v>
          </cell>
          <cell r="J4">
            <v>3</v>
          </cell>
          <cell r="K4" t="str">
            <v>E003</v>
          </cell>
          <cell r="L4" t="str">
            <v> 3No wash hand basin</v>
          </cell>
          <cell r="N4" t="str">
            <v>Redecorate</v>
          </cell>
          <cell r="Q4" t="str">
            <v>m</v>
          </cell>
          <cell r="S4" t="str">
            <v>CJR Midlands</v>
          </cell>
        </row>
        <row r="5">
          <cell r="A5">
            <v>3</v>
          </cell>
          <cell r="F5" t="str">
            <v>D</v>
          </cell>
          <cell r="G5">
            <v>4</v>
          </cell>
          <cell r="K5" t="str">
            <v>E004</v>
          </cell>
          <cell r="L5" t="str">
            <v> 4No wash hand basin</v>
          </cell>
          <cell r="N5" t="str">
            <v>Clean</v>
          </cell>
          <cell r="Q5" t="str">
            <v>Each</v>
          </cell>
          <cell r="S5" t="str">
            <v>Richard Samuel-Perry</v>
          </cell>
        </row>
        <row r="6">
          <cell r="A6">
            <v>4</v>
          </cell>
          <cell r="K6" t="str">
            <v>E005</v>
          </cell>
          <cell r="L6" t="str">
            <v> 5No wash hand basin</v>
          </cell>
          <cell r="N6" t="str">
            <v>Demolish</v>
          </cell>
          <cell r="Q6" t="str">
            <v>nr</v>
          </cell>
          <cell r="S6" t="str">
            <v>Faithful and Gould</v>
          </cell>
        </row>
        <row r="7">
          <cell r="A7">
            <v>5</v>
          </cell>
          <cell r="K7" t="str">
            <v>E006</v>
          </cell>
          <cell r="L7" t="str">
            <v> 6No wash hand basin</v>
          </cell>
          <cell r="N7" t="str">
            <v>No Action</v>
          </cell>
          <cell r="Q7" t="str">
            <v>hr</v>
          </cell>
          <cell r="S7" t="str">
            <v>Andrew Pritchard</v>
          </cell>
        </row>
        <row r="8">
          <cell r="A8">
            <v>6</v>
          </cell>
          <cell r="K8" t="str">
            <v>E007</v>
          </cell>
          <cell r="L8" t="str">
            <v>1No belfast sink and 2No stainless steel sinks</v>
          </cell>
          <cell r="S8" t="str">
            <v>Jon Collinson</v>
          </cell>
        </row>
        <row r="9">
          <cell r="A9">
            <v>7</v>
          </cell>
          <cell r="K9" t="str">
            <v>E008</v>
          </cell>
          <cell r="L9" t="str">
            <v>1No WC</v>
          </cell>
          <cell r="S9" t="str">
            <v>Steve Goodhead</v>
          </cell>
        </row>
        <row r="10">
          <cell r="A10">
            <v>8</v>
          </cell>
          <cell r="K10" t="str">
            <v>E009</v>
          </cell>
          <cell r="L10" t="str">
            <v>1No WC and 1No wash hand basin</v>
          </cell>
          <cell r="S10" t="str">
            <v>Gordon Rhodes</v>
          </cell>
        </row>
        <row r="11">
          <cell r="A11">
            <v>9</v>
          </cell>
          <cell r="K11" t="str">
            <v>E010</v>
          </cell>
          <cell r="L11" t="str">
            <v>1No WC, 1No bowl urinal and 1No wash hand basin</v>
          </cell>
          <cell r="S11" t="str">
            <v>Ian Derbyshire</v>
          </cell>
        </row>
        <row r="12">
          <cell r="A12">
            <v>10</v>
          </cell>
          <cell r="K12" t="str">
            <v>E011</v>
          </cell>
          <cell r="L12" t="str">
            <v>1No WC, 2No bowl urinal and 2No wash hand basin</v>
          </cell>
          <cell r="S12" t="str">
            <v>David Highfield</v>
          </cell>
        </row>
        <row r="13">
          <cell r="A13">
            <v>11</v>
          </cell>
          <cell r="K13" t="str">
            <v>E012</v>
          </cell>
          <cell r="L13" t="str">
            <v>1No WC, 3No wash hand basins, 1No stainless steel trough urinal</v>
          </cell>
          <cell r="S13" t="str">
            <v>Colin Bridges</v>
          </cell>
        </row>
        <row r="14">
          <cell r="A14">
            <v>12</v>
          </cell>
          <cell r="K14" t="str">
            <v>E013</v>
          </cell>
          <cell r="L14" t="str">
            <v>20/40 double glazed plastisol coated metal doors</v>
          </cell>
        </row>
        <row r="15">
          <cell r="A15">
            <v>13</v>
          </cell>
          <cell r="K15" t="str">
            <v>E014</v>
          </cell>
          <cell r="L15" t="str">
            <v>20/40 double glazed precoated aluminium doors</v>
          </cell>
        </row>
        <row r="16">
          <cell r="A16">
            <v>14</v>
          </cell>
          <cell r="K16" t="str">
            <v>E015</v>
          </cell>
          <cell r="L16" t="str">
            <v>20/40 double glazed softwood doors</v>
          </cell>
        </row>
        <row r="17">
          <cell r="A17">
            <v>15</v>
          </cell>
          <cell r="K17" t="str">
            <v>E016</v>
          </cell>
          <cell r="L17" t="str">
            <v>20/40 flush plastisol coated metal doors</v>
          </cell>
        </row>
        <row r="18">
          <cell r="A18">
            <v>16</v>
          </cell>
          <cell r="K18" t="str">
            <v>E017</v>
          </cell>
          <cell r="L18" t="str">
            <v>20/40 flush precoated aluminium doors</v>
          </cell>
        </row>
        <row r="19">
          <cell r="A19">
            <v>17</v>
          </cell>
          <cell r="K19" t="str">
            <v>E018</v>
          </cell>
          <cell r="L19" t="str">
            <v>20/40 single glazed plastisol coated metal doors</v>
          </cell>
        </row>
        <row r="20">
          <cell r="A20">
            <v>18</v>
          </cell>
          <cell r="K20" t="str">
            <v>E019</v>
          </cell>
          <cell r="L20" t="str">
            <v>20/40 single glazed precoated aluminium doors</v>
          </cell>
        </row>
        <row r="21">
          <cell r="A21">
            <v>19</v>
          </cell>
          <cell r="K21" t="str">
            <v>E020</v>
          </cell>
          <cell r="L21" t="str">
            <v>20/40 single glazed softwood doors</v>
          </cell>
        </row>
        <row r="22">
          <cell r="A22">
            <v>20</v>
          </cell>
          <cell r="K22" t="str">
            <v>E021</v>
          </cell>
          <cell r="L22" t="str">
            <v>20/40 Softwood doors</v>
          </cell>
        </row>
        <row r="23">
          <cell r="A23">
            <v>21</v>
          </cell>
          <cell r="K23" t="str">
            <v>E022</v>
          </cell>
          <cell r="L23" t="str">
            <v>225mm Solid brick boundary wall</v>
          </cell>
        </row>
        <row r="24">
          <cell r="A24">
            <v>22</v>
          </cell>
          <cell r="K24" t="str">
            <v>E023</v>
          </cell>
          <cell r="L24" t="str">
            <v>2No WC</v>
          </cell>
        </row>
        <row r="25">
          <cell r="A25">
            <v>23</v>
          </cell>
          <cell r="K25" t="str">
            <v>E024</v>
          </cell>
          <cell r="L25" t="str">
            <v>2No WC and 2No wash hand basin</v>
          </cell>
        </row>
        <row r="26">
          <cell r="A26">
            <v>24</v>
          </cell>
          <cell r="K26" t="str">
            <v>E025</v>
          </cell>
          <cell r="L26" t="str">
            <v>2No WC, 2No bowl, Stainless steel urinal</v>
          </cell>
        </row>
        <row r="27">
          <cell r="A27">
            <v>25</v>
          </cell>
          <cell r="K27" t="str">
            <v>E026</v>
          </cell>
          <cell r="L27" t="str">
            <v>3No WC</v>
          </cell>
        </row>
        <row r="28">
          <cell r="A28">
            <v>26</v>
          </cell>
          <cell r="K28" t="str">
            <v>E027</v>
          </cell>
          <cell r="L28" t="str">
            <v>3No WC and 3No wash hand basin</v>
          </cell>
        </row>
        <row r="29">
          <cell r="A29">
            <v>27</v>
          </cell>
          <cell r="K29" t="str">
            <v>E028</v>
          </cell>
          <cell r="L29" t="str">
            <v>4No WC</v>
          </cell>
        </row>
        <row r="30">
          <cell r="A30">
            <v>28</v>
          </cell>
          <cell r="K30" t="str">
            <v>E029</v>
          </cell>
          <cell r="L30" t="str">
            <v>4No WC and 4No wash hand basin</v>
          </cell>
        </row>
        <row r="31">
          <cell r="A31">
            <v>29</v>
          </cell>
          <cell r="K31" t="str">
            <v>E030</v>
          </cell>
          <cell r="L31" t="str">
            <v>4No WC, 7No wash hand basins and a stainless steel trough urinal</v>
          </cell>
        </row>
        <row r="32">
          <cell r="A32">
            <v>30</v>
          </cell>
          <cell r="K32" t="str">
            <v>E031</v>
          </cell>
          <cell r="L32" t="str">
            <v>5No WC</v>
          </cell>
        </row>
        <row r="33">
          <cell r="A33">
            <v>31</v>
          </cell>
          <cell r="K33" t="str">
            <v>E032</v>
          </cell>
          <cell r="L33" t="str">
            <v>5No WC and 5No wash hand basin</v>
          </cell>
        </row>
        <row r="34">
          <cell r="A34">
            <v>32</v>
          </cell>
          <cell r="K34" t="str">
            <v>E033</v>
          </cell>
          <cell r="L34" t="str">
            <v>6No WC</v>
          </cell>
        </row>
        <row r="35">
          <cell r="A35">
            <v>33</v>
          </cell>
          <cell r="K35" t="str">
            <v>E034</v>
          </cell>
          <cell r="L35" t="str">
            <v>6No WC and 6No wash hand basin</v>
          </cell>
        </row>
        <row r="36">
          <cell r="A36">
            <v>34</v>
          </cell>
          <cell r="K36" t="str">
            <v>E035</v>
          </cell>
          <cell r="L36" t="str">
            <v>Aggregate finished GRP panels</v>
          </cell>
        </row>
        <row r="37">
          <cell r="A37">
            <v>35</v>
          </cell>
          <cell r="K37" t="str">
            <v>E036</v>
          </cell>
          <cell r="L37" t="str">
            <v>All weather turf</v>
          </cell>
        </row>
        <row r="38">
          <cell r="A38">
            <v>36</v>
          </cell>
          <cell r="K38" t="str">
            <v>E037</v>
          </cell>
          <cell r="L38" t="str">
            <v>Aluminium louvered grills</v>
          </cell>
        </row>
        <row r="39">
          <cell r="A39">
            <v>37</v>
          </cell>
          <cell r="K39" t="str">
            <v>E038</v>
          </cell>
          <cell r="L39" t="str">
            <v>Aluminium roller shutter door</v>
          </cell>
        </row>
        <row r="40">
          <cell r="A40">
            <v>38</v>
          </cell>
          <cell r="K40" t="str">
            <v>E039</v>
          </cell>
          <cell r="L40" t="str">
            <v>Anti slip paint finish</v>
          </cell>
        </row>
        <row r="41">
          <cell r="A41">
            <v>39</v>
          </cell>
          <cell r="K41" t="str">
            <v>E040</v>
          </cell>
          <cell r="L41" t="str">
            <v>Art sink</v>
          </cell>
        </row>
        <row r="42">
          <cell r="A42">
            <v>40</v>
          </cell>
          <cell r="K42" t="str">
            <v>E041</v>
          </cell>
          <cell r="L42" t="str">
            <v>Artex</v>
          </cell>
        </row>
        <row r="43">
          <cell r="A43">
            <v>41</v>
          </cell>
          <cell r="K43" t="str">
            <v>E042</v>
          </cell>
          <cell r="L43" t="str">
            <v>Artex finished plasterboard</v>
          </cell>
        </row>
        <row r="44">
          <cell r="A44">
            <v>42</v>
          </cell>
          <cell r="K44" t="str">
            <v>E043</v>
          </cell>
          <cell r="L44" t="str">
            <v>Asbestos board</v>
          </cell>
        </row>
        <row r="45">
          <cell r="A45">
            <v>43</v>
          </cell>
          <cell r="K45" t="str">
            <v>E044</v>
          </cell>
          <cell r="L45" t="str">
            <v>Asbestos Cement Big six sheeting</v>
          </cell>
        </row>
        <row r="46">
          <cell r="A46">
            <v>44</v>
          </cell>
          <cell r="K46" t="str">
            <v>E045</v>
          </cell>
          <cell r="L46" t="str">
            <v>Asbestos Cement profile sheeting</v>
          </cell>
        </row>
        <row r="47">
          <cell r="A47">
            <v>45</v>
          </cell>
          <cell r="K47" t="str">
            <v>E046</v>
          </cell>
          <cell r="L47" t="str">
            <v>Asbestos cement tiles</v>
          </cell>
        </row>
        <row r="48">
          <cell r="A48">
            <v>46</v>
          </cell>
          <cell r="K48" t="str">
            <v>E047</v>
          </cell>
          <cell r="L48" t="str">
            <v>Asbestos gutters</v>
          </cell>
        </row>
        <row r="49">
          <cell r="A49">
            <v>47</v>
          </cell>
          <cell r="K49" t="str">
            <v>E048</v>
          </cell>
          <cell r="L49" t="str">
            <v>Asbestos gutters and downpipes</v>
          </cell>
        </row>
        <row r="50">
          <cell r="A50">
            <v>48</v>
          </cell>
          <cell r="K50" t="str">
            <v>E049</v>
          </cell>
          <cell r="L50" t="str">
            <v>Asbestos tile suspended ceiling</v>
          </cell>
        </row>
        <row r="51">
          <cell r="A51">
            <v>49</v>
          </cell>
          <cell r="K51" t="str">
            <v>E050</v>
          </cell>
          <cell r="L51" t="str">
            <v>Asphalt</v>
          </cell>
        </row>
        <row r="52">
          <cell r="A52">
            <v>50</v>
          </cell>
          <cell r="K52" t="str">
            <v>E051</v>
          </cell>
          <cell r="L52" t="str">
            <v>Base units</v>
          </cell>
        </row>
        <row r="53">
          <cell r="A53">
            <v>51</v>
          </cell>
          <cell r="K53" t="str">
            <v>E052</v>
          </cell>
          <cell r="L53" t="str">
            <v>Belfast sink</v>
          </cell>
        </row>
        <row r="54">
          <cell r="A54">
            <v>52</v>
          </cell>
          <cell r="K54" t="str">
            <v>E053</v>
          </cell>
          <cell r="L54" t="str">
            <v>Benching</v>
          </cell>
        </row>
        <row r="55">
          <cell r="A55">
            <v>53</v>
          </cell>
          <cell r="K55" t="str">
            <v>E054</v>
          </cell>
          <cell r="L55" t="str">
            <v>Benching and whiteboard</v>
          </cell>
        </row>
        <row r="56">
          <cell r="A56">
            <v>54</v>
          </cell>
          <cell r="K56" t="str">
            <v>E055</v>
          </cell>
          <cell r="L56" t="str">
            <v>Benching, cupboards and shelves</v>
          </cell>
        </row>
        <row r="57">
          <cell r="A57">
            <v>55</v>
          </cell>
          <cell r="K57" t="str">
            <v>E056</v>
          </cell>
          <cell r="L57" t="str">
            <v>Benching, cupboards and whiteboard</v>
          </cell>
        </row>
        <row r="58">
          <cell r="A58">
            <v>56</v>
          </cell>
          <cell r="K58" t="str">
            <v>E057</v>
          </cell>
          <cell r="L58" t="str">
            <v>Benching, cupboards, whiteboard and coat hooks</v>
          </cell>
        </row>
        <row r="59">
          <cell r="A59">
            <v>57</v>
          </cell>
          <cell r="K59" t="str">
            <v>E058</v>
          </cell>
          <cell r="L59" t="str">
            <v>Benching, whiteboard and shelves</v>
          </cell>
        </row>
        <row r="60">
          <cell r="A60">
            <v>58</v>
          </cell>
          <cell r="K60" t="str">
            <v>E059</v>
          </cell>
          <cell r="L60" t="str">
            <v>Bitumen damp proof course</v>
          </cell>
        </row>
        <row r="61">
          <cell r="A61">
            <v>59</v>
          </cell>
          <cell r="K61" t="str">
            <v>E060</v>
          </cell>
          <cell r="L61" t="str">
            <v>Bitumen damp proof course with air bricks</v>
          </cell>
        </row>
        <row r="62">
          <cell r="A62">
            <v>60</v>
          </cell>
          <cell r="K62" t="str">
            <v>E061</v>
          </cell>
          <cell r="L62" t="str">
            <v>Blackboard</v>
          </cell>
        </row>
        <row r="63">
          <cell r="A63">
            <v>61</v>
          </cell>
          <cell r="K63" t="str">
            <v>E062</v>
          </cell>
          <cell r="L63" t="str">
            <v>Block and stud walls</v>
          </cell>
        </row>
        <row r="64">
          <cell r="A64">
            <v>62</v>
          </cell>
          <cell r="K64" t="str">
            <v>E063</v>
          </cell>
          <cell r="L64" t="str">
            <v>Block solid walls </v>
          </cell>
        </row>
        <row r="65">
          <cell r="A65">
            <v>63</v>
          </cell>
          <cell r="K65" t="str">
            <v>E064</v>
          </cell>
          <cell r="L65" t="str">
            <v>Blockwork cubicles</v>
          </cell>
        </row>
        <row r="66">
          <cell r="A66">
            <v>64</v>
          </cell>
          <cell r="K66" t="str">
            <v>E065</v>
          </cell>
          <cell r="L66" t="str">
            <v>Blue brick damp proof course</v>
          </cell>
        </row>
        <row r="67">
          <cell r="A67">
            <v>65</v>
          </cell>
          <cell r="K67" t="str">
            <v>E066</v>
          </cell>
          <cell r="L67" t="str">
            <v>Blue brick damp proof course, air bricks</v>
          </cell>
        </row>
        <row r="68">
          <cell r="A68">
            <v>66</v>
          </cell>
          <cell r="K68" t="str">
            <v>E067</v>
          </cell>
          <cell r="L68" t="str">
            <v>Brick and block solid walls</v>
          </cell>
        </row>
        <row r="69">
          <cell r="A69">
            <v>67</v>
          </cell>
          <cell r="K69" t="str">
            <v>E068</v>
          </cell>
          <cell r="L69" t="str">
            <v>Brick chimney with concrete flaunching</v>
          </cell>
        </row>
        <row r="70">
          <cell r="A70">
            <v>68</v>
          </cell>
          <cell r="K70" t="str">
            <v>E069</v>
          </cell>
          <cell r="L70" t="str">
            <v>Brick paving</v>
          </cell>
        </row>
        <row r="71">
          <cell r="K71" t="str">
            <v>E070</v>
          </cell>
          <cell r="L71" t="str">
            <v>Brick solid and stud walls</v>
          </cell>
        </row>
        <row r="72">
          <cell r="K72" t="str">
            <v>E071</v>
          </cell>
          <cell r="L72" t="str">
            <v>Brick solid walls</v>
          </cell>
        </row>
        <row r="73">
          <cell r="K73" t="str">
            <v>E072</v>
          </cell>
          <cell r="L73" t="str">
            <v>Carpet and Granwood finishes</v>
          </cell>
        </row>
        <row r="74">
          <cell r="K74" t="str">
            <v>E073</v>
          </cell>
          <cell r="L74" t="str">
            <v>Carpet and parquet finishes</v>
          </cell>
        </row>
        <row r="75">
          <cell r="K75" t="str">
            <v>E074</v>
          </cell>
          <cell r="L75" t="str">
            <v>Carpet and vinyl sheet finishes</v>
          </cell>
        </row>
        <row r="76">
          <cell r="K76" t="str">
            <v>E075</v>
          </cell>
          <cell r="L76" t="str">
            <v>Carpet finish</v>
          </cell>
        </row>
        <row r="77">
          <cell r="K77" t="str">
            <v>E076</v>
          </cell>
          <cell r="L77" t="str">
            <v>Carpet off parquet finishes</v>
          </cell>
        </row>
        <row r="78">
          <cell r="K78" t="str">
            <v>E077</v>
          </cell>
          <cell r="L78" t="str">
            <v>Carpet tile and Granwood finishes</v>
          </cell>
        </row>
        <row r="79">
          <cell r="K79" t="str">
            <v>E078</v>
          </cell>
          <cell r="L79" t="str">
            <v>Carpet tile and parquet finishes</v>
          </cell>
        </row>
        <row r="80">
          <cell r="K80" t="str">
            <v>E079</v>
          </cell>
          <cell r="L80" t="str">
            <v>Carpet tile and vinyl sheet finishes</v>
          </cell>
        </row>
        <row r="81">
          <cell r="K81" t="str">
            <v>E080</v>
          </cell>
          <cell r="L81" t="str">
            <v>Carpet tile and vinyl tile finishes</v>
          </cell>
        </row>
        <row r="82">
          <cell r="K82" t="str">
            <v>E081</v>
          </cell>
          <cell r="L82" t="str">
            <v>Carpet tile finish</v>
          </cell>
        </row>
        <row r="83">
          <cell r="K83" t="str">
            <v>E082</v>
          </cell>
          <cell r="L83" t="str">
            <v>Carpet tile off Granwood finish</v>
          </cell>
        </row>
        <row r="84">
          <cell r="K84" t="str">
            <v>E083</v>
          </cell>
          <cell r="L84" t="str">
            <v>Carpet tile off parquet finish</v>
          </cell>
        </row>
        <row r="85">
          <cell r="K85" t="str">
            <v>E084</v>
          </cell>
          <cell r="L85" t="str">
            <v>Casement fasteners</v>
          </cell>
        </row>
        <row r="86">
          <cell r="K86" t="str">
            <v>E085</v>
          </cell>
          <cell r="L86" t="str">
            <v>Casement fasteners and overhead closer</v>
          </cell>
        </row>
        <row r="87">
          <cell r="K87" t="str">
            <v>E086</v>
          </cell>
          <cell r="L87" t="str">
            <v>Casement fasteners and panic bolts</v>
          </cell>
        </row>
        <row r="88">
          <cell r="K88" t="str">
            <v>E087</v>
          </cell>
          <cell r="L88" t="str">
            <v>Casement fasteners, levers and lock</v>
          </cell>
        </row>
        <row r="89">
          <cell r="K89" t="str">
            <v>E088</v>
          </cell>
          <cell r="L89" t="str">
            <v>Casement fasteners, overhead closers and levers</v>
          </cell>
        </row>
        <row r="90">
          <cell r="K90" t="str">
            <v>E089</v>
          </cell>
          <cell r="L90" t="str">
            <v>Casement fasteners, overhead closers and panic bolt</v>
          </cell>
        </row>
        <row r="91">
          <cell r="K91" t="str">
            <v>E090</v>
          </cell>
          <cell r="L91" t="str">
            <v>Casements</v>
          </cell>
        </row>
        <row r="92">
          <cell r="K92" t="str">
            <v>E091</v>
          </cell>
          <cell r="L92" t="str">
            <v>Cast iron downpipes</v>
          </cell>
        </row>
        <row r="93">
          <cell r="K93" t="str">
            <v>E092</v>
          </cell>
          <cell r="L93" t="str">
            <v>Cast iron gutters</v>
          </cell>
        </row>
        <row r="94">
          <cell r="K94" t="str">
            <v>E093</v>
          </cell>
          <cell r="L94" t="str">
            <v>Cast iron gutters and downpipes</v>
          </cell>
        </row>
        <row r="95">
          <cell r="K95" t="str">
            <v>E094</v>
          </cell>
          <cell r="L95" t="str">
            <v>Cast iron palisade railings and gates</v>
          </cell>
        </row>
        <row r="96">
          <cell r="K96" t="str">
            <v>E095</v>
          </cell>
          <cell r="L96" t="str">
            <v>Cast iron Soil and Vent pipe</v>
          </cell>
        </row>
        <row r="97">
          <cell r="K97" t="str">
            <v>E096</v>
          </cell>
          <cell r="L97" t="str">
            <v>cast iron spiral staircase</v>
          </cell>
        </row>
        <row r="98">
          <cell r="K98" t="str">
            <v>E097</v>
          </cell>
          <cell r="L98" t="str">
            <v>Cement fibre board</v>
          </cell>
        </row>
        <row r="99">
          <cell r="K99" t="str">
            <v>E098</v>
          </cell>
          <cell r="L99" t="str">
            <v>Ceramic science sinks</v>
          </cell>
        </row>
        <row r="100">
          <cell r="K100" t="str">
            <v>E099</v>
          </cell>
          <cell r="L100" t="str">
            <v>CLASP steel frame</v>
          </cell>
        </row>
        <row r="101">
          <cell r="K101" t="str">
            <v>E100</v>
          </cell>
          <cell r="L101" t="str">
            <v>Cleaners sink</v>
          </cell>
        </row>
        <row r="102">
          <cell r="K102" t="str">
            <v>E101</v>
          </cell>
          <cell r="L102" t="str">
            <v>Coat hooks</v>
          </cell>
        </row>
        <row r="103">
          <cell r="K103" t="str">
            <v>E102</v>
          </cell>
          <cell r="L103" t="str">
            <v>Coat hooks and cupboards</v>
          </cell>
        </row>
        <row r="104">
          <cell r="K104" t="str">
            <v>E103</v>
          </cell>
          <cell r="L104" t="str">
            <v>Coat hooks and shelves</v>
          </cell>
        </row>
        <row r="105">
          <cell r="K105" t="str">
            <v>E104</v>
          </cell>
          <cell r="L105" t="str">
            <v>Compacted sand</v>
          </cell>
        </row>
        <row r="106">
          <cell r="K106" t="str">
            <v>E105</v>
          </cell>
          <cell r="L106" t="str">
            <v>Concrete frame and infill panels</v>
          </cell>
        </row>
        <row r="107">
          <cell r="K107" t="str">
            <v>E106</v>
          </cell>
          <cell r="L107" t="str">
            <v>Concrete interlocking tile</v>
          </cell>
        </row>
        <row r="108">
          <cell r="K108" t="str">
            <v>E107</v>
          </cell>
          <cell r="L108" t="str">
            <v>Concrete pad foundation, precast concrete plinth and edge protection</v>
          </cell>
        </row>
        <row r="109">
          <cell r="K109" t="str">
            <v>E108</v>
          </cell>
          <cell r="L109" t="str">
            <v>Concrete plank</v>
          </cell>
        </row>
        <row r="110">
          <cell r="K110" t="str">
            <v>E109</v>
          </cell>
          <cell r="L110" t="str">
            <v>Concrete raft foundation</v>
          </cell>
        </row>
        <row r="111">
          <cell r="K111" t="str">
            <v>E110</v>
          </cell>
          <cell r="L111" t="str">
            <v>Concrete raft foundation, bitumen damp proof course</v>
          </cell>
        </row>
        <row r="112">
          <cell r="K112" t="str">
            <v>E111</v>
          </cell>
          <cell r="L112" t="str">
            <v>Concrete raft foundation, precast concrete plinth and edge protection</v>
          </cell>
        </row>
        <row r="113">
          <cell r="K113" t="str">
            <v>E112</v>
          </cell>
          <cell r="L113" t="str">
            <v>Copper</v>
          </cell>
        </row>
        <row r="114">
          <cell r="K114" t="str">
            <v>E113</v>
          </cell>
          <cell r="L114" t="str">
            <v>Copper gutters</v>
          </cell>
        </row>
        <row r="115">
          <cell r="K115" t="str">
            <v>E114</v>
          </cell>
          <cell r="L115" t="str">
            <v>Copper gutters and downpipes</v>
          </cell>
        </row>
        <row r="116">
          <cell r="K116" t="str">
            <v>E115</v>
          </cell>
          <cell r="L116" t="str">
            <v>Cubicles</v>
          </cell>
        </row>
        <row r="117">
          <cell r="K117" t="str">
            <v>E116</v>
          </cell>
          <cell r="L117" t="str">
            <v>Cubicles and shelves</v>
          </cell>
        </row>
        <row r="118">
          <cell r="K118" t="str">
            <v>E117</v>
          </cell>
          <cell r="L118" t="str">
            <v>Cubicles and worktop</v>
          </cell>
        </row>
        <row r="119">
          <cell r="K119" t="str">
            <v>E118</v>
          </cell>
          <cell r="L119" t="str">
            <v>Cupboards and whiteboard</v>
          </cell>
        </row>
        <row r="120">
          <cell r="K120" t="str">
            <v>E119</v>
          </cell>
          <cell r="L120" t="str">
            <v>Decathane</v>
          </cell>
        </row>
        <row r="121">
          <cell r="K121" t="str">
            <v>E120</v>
          </cell>
          <cell r="L121" t="str">
            <v>Decorative cast iron gates</v>
          </cell>
        </row>
        <row r="122">
          <cell r="K122" t="str">
            <v>E121</v>
          </cell>
          <cell r="L122" t="str">
            <v>Dirt trap carpet finish</v>
          </cell>
        </row>
        <row r="123">
          <cell r="K123" t="str">
            <v>E122</v>
          </cell>
          <cell r="L123" t="str">
            <v>Dirt trap carpet tile finish</v>
          </cell>
        </row>
        <row r="124">
          <cell r="K124" t="str">
            <v>E123</v>
          </cell>
          <cell r="L124" t="str">
            <v>Dirt trap carpet tiles off parquet finish</v>
          </cell>
        </row>
        <row r="125">
          <cell r="K125" t="str">
            <v>E124</v>
          </cell>
          <cell r="L125" t="str">
            <v>Display cabinets</v>
          </cell>
        </row>
        <row r="126">
          <cell r="K126" t="str">
            <v>E125</v>
          </cell>
          <cell r="L126" t="str">
            <v>Double EN12150 glazing</v>
          </cell>
        </row>
        <row r="127">
          <cell r="K127" t="str">
            <v>E126</v>
          </cell>
          <cell r="L127" t="str">
            <v>Double filmed glazing</v>
          </cell>
        </row>
        <row r="128">
          <cell r="K128" t="str">
            <v>E127</v>
          </cell>
          <cell r="L128" t="str">
            <v>Double glazed hardwood casement windows</v>
          </cell>
        </row>
        <row r="129">
          <cell r="K129" t="str">
            <v>E128</v>
          </cell>
          <cell r="L129" t="str">
            <v>Double glazed hardwood double door</v>
          </cell>
        </row>
        <row r="130">
          <cell r="K130" t="str">
            <v>E129</v>
          </cell>
          <cell r="L130" t="str">
            <v>Double glazed hardwood single door</v>
          </cell>
        </row>
        <row r="131">
          <cell r="K131" t="str">
            <v>E130</v>
          </cell>
          <cell r="L131" t="str">
            <v>Double glazed plastisol coated metal double door</v>
          </cell>
        </row>
        <row r="132">
          <cell r="K132" t="str">
            <v>E131</v>
          </cell>
          <cell r="L132" t="str">
            <v>Double glazed plastisol coated metal single door</v>
          </cell>
        </row>
        <row r="133">
          <cell r="K133" t="str">
            <v>E132</v>
          </cell>
          <cell r="L133" t="str">
            <v>Double glazed plastisol coated metal windows</v>
          </cell>
        </row>
        <row r="134">
          <cell r="K134" t="str">
            <v>E133</v>
          </cell>
          <cell r="L134" t="str">
            <v>Double glazed precoated aluminium casement windows</v>
          </cell>
        </row>
        <row r="135">
          <cell r="K135" t="str">
            <v>E134</v>
          </cell>
          <cell r="L135" t="str">
            <v>Double glazed precoated aluminium double door</v>
          </cell>
        </row>
        <row r="136">
          <cell r="K136" t="str">
            <v>E135</v>
          </cell>
          <cell r="L136" t="str">
            <v>Double glazed precoated aluminium single door</v>
          </cell>
        </row>
        <row r="137">
          <cell r="K137" t="str">
            <v>E136</v>
          </cell>
          <cell r="L137" t="str">
            <v>Double glazed PVCu casement windows</v>
          </cell>
        </row>
        <row r="138">
          <cell r="K138" t="str">
            <v>E137</v>
          </cell>
          <cell r="L138" t="str">
            <v>Double glazed PVCu double doors</v>
          </cell>
        </row>
        <row r="139">
          <cell r="K139" t="str">
            <v>E138</v>
          </cell>
          <cell r="L139" t="str">
            <v>Double glazed softwood double doors</v>
          </cell>
        </row>
        <row r="140">
          <cell r="K140" t="str">
            <v>E139</v>
          </cell>
          <cell r="L140" t="str">
            <v>Double glazed softwood single door</v>
          </cell>
        </row>
        <row r="141">
          <cell r="K141" t="str">
            <v>E140</v>
          </cell>
          <cell r="L141" t="str">
            <v>Double glazed softwood, aluminium faced casement windows</v>
          </cell>
        </row>
        <row r="142">
          <cell r="K142" t="str">
            <v>E141</v>
          </cell>
          <cell r="L142" t="str">
            <v>Double glazing</v>
          </cell>
        </row>
        <row r="143">
          <cell r="K143" t="str">
            <v>E142</v>
          </cell>
          <cell r="L143" t="str">
            <v>Double laminate glazing</v>
          </cell>
        </row>
        <row r="144">
          <cell r="K144" t="str">
            <v>E143</v>
          </cell>
          <cell r="L144" t="str">
            <v>Double panel doors</v>
          </cell>
        </row>
        <row r="145">
          <cell r="K145" t="str">
            <v>E144</v>
          </cell>
          <cell r="L145" t="str">
            <v>Double panel sliding doors</v>
          </cell>
        </row>
        <row r="146">
          <cell r="K146" t="str">
            <v>E145</v>
          </cell>
          <cell r="L146" t="str">
            <v>Double safety glazing</v>
          </cell>
        </row>
        <row r="147">
          <cell r="K147" t="str">
            <v>E146</v>
          </cell>
          <cell r="L147" t="str">
            <v>Double tempered glazing</v>
          </cell>
        </row>
        <row r="148">
          <cell r="K148" t="str">
            <v>E147</v>
          </cell>
          <cell r="L148" t="str">
            <v>Double toughened glazing</v>
          </cell>
        </row>
        <row r="149">
          <cell r="K149" t="str">
            <v>E148</v>
          </cell>
          <cell r="L149" t="str">
            <v>Drinking fountain</v>
          </cell>
        </row>
        <row r="150">
          <cell r="K150" t="str">
            <v>E149</v>
          </cell>
          <cell r="L150" t="str">
            <v>Eggshell</v>
          </cell>
        </row>
        <row r="151">
          <cell r="K151" t="str">
            <v>E150</v>
          </cell>
          <cell r="L151" t="str">
            <v>Emulsion</v>
          </cell>
        </row>
        <row r="152">
          <cell r="K152" t="str">
            <v>E151</v>
          </cell>
          <cell r="L152" t="str">
            <v>Emulsion and prefinished</v>
          </cell>
        </row>
        <row r="153">
          <cell r="K153" t="str">
            <v>E152</v>
          </cell>
          <cell r="L153" t="str">
            <v>Emulsion to ceiling</v>
          </cell>
        </row>
        <row r="154">
          <cell r="K154" t="str">
            <v>E153</v>
          </cell>
          <cell r="L154" t="str">
            <v>Fair faced brick cavity, steel frame</v>
          </cell>
        </row>
        <row r="155">
          <cell r="K155" t="str">
            <v>E154</v>
          </cell>
          <cell r="L155" t="str">
            <v>Fair faced brick with concrete lintels</v>
          </cell>
        </row>
        <row r="156">
          <cell r="K156" t="str">
            <v>E155</v>
          </cell>
          <cell r="L156" t="str">
            <v>Fair faced brick, steel frame, reconstituted stone features</v>
          </cell>
        </row>
        <row r="157">
          <cell r="K157" t="str">
            <v>E156</v>
          </cell>
          <cell r="L157" t="str">
            <v>Fair faced cavity brick</v>
          </cell>
        </row>
        <row r="158">
          <cell r="K158" t="str">
            <v>E157</v>
          </cell>
          <cell r="L158" t="str">
            <v>Fair faced cavity brick with concrete copings</v>
          </cell>
        </row>
        <row r="159">
          <cell r="K159" t="str">
            <v>E158</v>
          </cell>
          <cell r="L159" t="str">
            <v>Fair faced cavity brick with concrete features</v>
          </cell>
        </row>
        <row r="160">
          <cell r="K160" t="str">
            <v>E159</v>
          </cell>
          <cell r="L160" t="str">
            <v>Fair faced cavity brick with stone features</v>
          </cell>
        </row>
        <row r="161">
          <cell r="K161" t="str">
            <v>E160</v>
          </cell>
          <cell r="L161" t="str">
            <v>Fair faced cavity brick work with brick on edge lintels</v>
          </cell>
        </row>
        <row r="162">
          <cell r="K162" t="str">
            <v>E161</v>
          </cell>
          <cell r="L162" t="str">
            <v>Fair faced concrete block cavity walls</v>
          </cell>
        </row>
        <row r="163">
          <cell r="K163" t="str">
            <v>E162</v>
          </cell>
          <cell r="L163" t="str">
            <v>Fair faced solid brick</v>
          </cell>
        </row>
        <row r="164">
          <cell r="K164" t="str">
            <v>E163</v>
          </cell>
          <cell r="L164" t="str">
            <v>Fair faced solid brick with stone features</v>
          </cell>
        </row>
        <row r="165">
          <cell r="K165" t="str">
            <v>E164</v>
          </cell>
          <cell r="L165" t="str">
            <v>Fair faced solid brick, brick on edge lintels and stone sills</v>
          </cell>
        </row>
        <row r="166">
          <cell r="K166" t="str">
            <v>E165</v>
          </cell>
          <cell r="L166" t="str">
            <v>Fair faced solid brick, concrete copings</v>
          </cell>
        </row>
        <row r="167">
          <cell r="K167" t="str">
            <v>E166</v>
          </cell>
          <cell r="L167" t="str">
            <v>Fair faced solid brick, steel frame</v>
          </cell>
        </row>
        <row r="168">
          <cell r="K168" t="str">
            <v>E167</v>
          </cell>
          <cell r="L168" t="str">
            <v>FD30 certified glazing</v>
          </cell>
        </row>
        <row r="169">
          <cell r="K169" t="str">
            <v>E168</v>
          </cell>
          <cell r="L169" t="str">
            <v>FD30S Certified glazing</v>
          </cell>
        </row>
        <row r="170">
          <cell r="K170" t="str">
            <v>E169</v>
          </cell>
          <cell r="L170" t="str">
            <v>FD60 certified glazing</v>
          </cell>
        </row>
        <row r="171">
          <cell r="K171" t="str">
            <v>E170</v>
          </cell>
          <cell r="L171" t="str">
            <v>FD60S Certified glazing</v>
          </cell>
        </row>
        <row r="172">
          <cell r="K172" t="str">
            <v>E171</v>
          </cell>
          <cell r="L172" t="str">
            <v>Fibreboard</v>
          </cell>
        </row>
        <row r="173">
          <cell r="K173" t="str">
            <v>E172</v>
          </cell>
          <cell r="L173" t="str">
            <v>Fibreboard hidden grid suspended ceiling</v>
          </cell>
        </row>
        <row r="174">
          <cell r="K174" t="str">
            <v>E173</v>
          </cell>
          <cell r="L174" t="str">
            <v>Filmed obscure Georgian wired glazing</v>
          </cell>
        </row>
        <row r="175">
          <cell r="K175" t="str">
            <v>E174</v>
          </cell>
          <cell r="L175" t="str">
            <v>Filmed vision panel</v>
          </cell>
        </row>
        <row r="176">
          <cell r="K176" t="str">
            <v>E175</v>
          </cell>
          <cell r="L176" t="str">
            <v>Flush double door</v>
          </cell>
        </row>
        <row r="177">
          <cell r="K177" t="str">
            <v>E176</v>
          </cell>
          <cell r="L177" t="str">
            <v>Flush double door with intumescent seals</v>
          </cell>
        </row>
        <row r="178">
          <cell r="K178" t="str">
            <v>E177</v>
          </cell>
          <cell r="L178" t="str">
            <v>Flush double door with intumescent seals frame fitted</v>
          </cell>
        </row>
        <row r="179">
          <cell r="K179" t="str">
            <v>E178</v>
          </cell>
          <cell r="L179" t="str">
            <v>Flush double door with intumescent smoke seals</v>
          </cell>
        </row>
        <row r="180">
          <cell r="K180" t="str">
            <v>E179</v>
          </cell>
          <cell r="L180" t="str">
            <v>Flush double door with intumescent smoke seals frame fitted</v>
          </cell>
        </row>
        <row r="181">
          <cell r="K181" t="str">
            <v>E180</v>
          </cell>
          <cell r="L181" t="str">
            <v>Flush double door with vision panel and intumescent seals</v>
          </cell>
        </row>
        <row r="182">
          <cell r="K182" t="str">
            <v>E181</v>
          </cell>
          <cell r="L182" t="str">
            <v>Flush double door with vision panel and intumescent seals frame fitted</v>
          </cell>
        </row>
        <row r="183">
          <cell r="K183" t="str">
            <v>E182</v>
          </cell>
          <cell r="L183" t="str">
            <v>Flush double door with vision panel and intumescent smoke seals</v>
          </cell>
        </row>
        <row r="184">
          <cell r="K184" t="str">
            <v>E183</v>
          </cell>
          <cell r="L184" t="str">
            <v>Flush double door with vision panel and intumescent smoke seals frame fitted</v>
          </cell>
        </row>
        <row r="185">
          <cell r="K185" t="str">
            <v>E184</v>
          </cell>
          <cell r="L185" t="str">
            <v>Flush double door with vision panel in metal frame</v>
          </cell>
        </row>
        <row r="186">
          <cell r="K186" t="str">
            <v>E185</v>
          </cell>
          <cell r="L186" t="str">
            <v>Flush double door with vision panels</v>
          </cell>
        </row>
        <row r="187">
          <cell r="K187" t="str">
            <v>E186</v>
          </cell>
          <cell r="L187" t="str">
            <v>Flush double door, metal frame</v>
          </cell>
        </row>
        <row r="188">
          <cell r="K188" t="str">
            <v>E187</v>
          </cell>
          <cell r="L188" t="str">
            <v>Flush FD30 double door</v>
          </cell>
        </row>
        <row r="189">
          <cell r="K189" t="str">
            <v>E188</v>
          </cell>
          <cell r="L189" t="str">
            <v>Flush FD30 double door with vision panel and smoke seals frame fitted</v>
          </cell>
        </row>
        <row r="190">
          <cell r="K190" t="str">
            <v>E189</v>
          </cell>
          <cell r="L190" t="str">
            <v>Flush FD30 double door with vision panels and intumescent smoke seals</v>
          </cell>
        </row>
        <row r="191">
          <cell r="K191" t="str">
            <v>E190</v>
          </cell>
          <cell r="L191" t="str">
            <v>Flush FD30 double door/ modified</v>
          </cell>
        </row>
        <row r="192">
          <cell r="K192" t="str">
            <v>E191</v>
          </cell>
          <cell r="L192" t="str">
            <v>Flush FD30 single door</v>
          </cell>
        </row>
        <row r="193">
          <cell r="K193" t="str">
            <v>E192</v>
          </cell>
          <cell r="L193" t="str">
            <v>Flush FD30 single door with intumescent seals frame fitted</v>
          </cell>
        </row>
        <row r="194">
          <cell r="K194" t="str">
            <v>E193</v>
          </cell>
          <cell r="L194" t="str">
            <v>Flush FD30 single door with vision panel</v>
          </cell>
        </row>
        <row r="195">
          <cell r="K195" t="str">
            <v>E194</v>
          </cell>
          <cell r="L195" t="str">
            <v>Flush FD30 single door with vision panel and intumescent smoke seals frame fitted</v>
          </cell>
        </row>
        <row r="196">
          <cell r="K196" t="str">
            <v>E195</v>
          </cell>
          <cell r="L196" t="str">
            <v>Flush FD30 single door/ modified</v>
          </cell>
        </row>
        <row r="197">
          <cell r="K197" t="str">
            <v>E196</v>
          </cell>
          <cell r="L197" t="str">
            <v>Flush FD30S double door with vision panel</v>
          </cell>
        </row>
        <row r="198">
          <cell r="K198" t="str">
            <v>E197</v>
          </cell>
          <cell r="L198" t="str">
            <v>Flush FD30S double door/ modified</v>
          </cell>
        </row>
        <row r="199">
          <cell r="K199" t="str">
            <v>E198</v>
          </cell>
          <cell r="L199" t="str">
            <v>Flush FD30S single door</v>
          </cell>
        </row>
        <row r="200">
          <cell r="K200" t="str">
            <v>E199</v>
          </cell>
          <cell r="L200" t="str">
            <v>Flush FD30S single door with vision panel</v>
          </cell>
        </row>
        <row r="201">
          <cell r="K201" t="str">
            <v>E200</v>
          </cell>
          <cell r="L201" t="str">
            <v>Flush FD30S single door/ modified</v>
          </cell>
        </row>
        <row r="202">
          <cell r="K202" t="str">
            <v>R01</v>
          </cell>
          <cell r="L202" t="str">
            <v>Flush FD30Sdouble door</v>
          </cell>
        </row>
        <row r="203">
          <cell r="K203" t="str">
            <v>R02</v>
          </cell>
          <cell r="L203" t="str">
            <v>Flush FD60 double door</v>
          </cell>
        </row>
        <row r="204">
          <cell r="K204" t="str">
            <v>R03</v>
          </cell>
          <cell r="L204" t="str">
            <v>Flush FD60 double door/ modified</v>
          </cell>
        </row>
        <row r="205">
          <cell r="K205" t="str">
            <v>R04</v>
          </cell>
          <cell r="L205" t="str">
            <v>Flush FD60 single door</v>
          </cell>
        </row>
        <row r="206">
          <cell r="K206" t="str">
            <v>R05</v>
          </cell>
          <cell r="L206" t="str">
            <v>Flush FD60 single door/ modified</v>
          </cell>
        </row>
        <row r="207">
          <cell r="K207" t="str">
            <v>R06</v>
          </cell>
          <cell r="L207" t="str">
            <v>Flush FD60S double door</v>
          </cell>
        </row>
        <row r="208">
          <cell r="K208" t="str">
            <v>R07</v>
          </cell>
          <cell r="L208" t="str">
            <v>Flush FD60S double door/ modified</v>
          </cell>
        </row>
        <row r="209">
          <cell r="K209" t="str">
            <v>R08</v>
          </cell>
          <cell r="L209" t="str">
            <v>Flush FD60S single door</v>
          </cell>
        </row>
        <row r="210">
          <cell r="K210" t="str">
            <v>R09</v>
          </cell>
          <cell r="L210" t="str">
            <v>Flush FD60S single door/ modified</v>
          </cell>
        </row>
        <row r="211">
          <cell r="K211" t="str">
            <v>R10</v>
          </cell>
          <cell r="L211" t="str">
            <v>Flush half hour double door with intumescent smoke seals.</v>
          </cell>
        </row>
        <row r="212">
          <cell r="K212" t="str">
            <v>R11</v>
          </cell>
          <cell r="L212" t="str">
            <v>Flush half hour double doors with intumescent seals frame fitted</v>
          </cell>
        </row>
        <row r="213">
          <cell r="K213" t="str">
            <v>R12</v>
          </cell>
          <cell r="L213" t="str">
            <v>Flush half hour single door with intumescent seal frame fitted</v>
          </cell>
        </row>
        <row r="214">
          <cell r="K214" t="str">
            <v>R13</v>
          </cell>
          <cell r="L214" t="str">
            <v>Flush half hour single door with vision panel and intumescent seals </v>
          </cell>
        </row>
        <row r="215">
          <cell r="K215" t="str">
            <v>R14</v>
          </cell>
          <cell r="L215" t="str">
            <v>Flush half hour single door with vision panel, intumescent seals and intumescent baffled vent</v>
          </cell>
        </row>
        <row r="216">
          <cell r="K216" t="str">
            <v>R15</v>
          </cell>
          <cell r="L216" t="str">
            <v>Flush panelled single door</v>
          </cell>
        </row>
        <row r="217">
          <cell r="K217" t="str">
            <v>R16</v>
          </cell>
          <cell r="L217" t="str">
            <v>Flush plastisol coated metal door</v>
          </cell>
        </row>
        <row r="218">
          <cell r="K218" t="str">
            <v>R17</v>
          </cell>
          <cell r="L218" t="str">
            <v>Flush plastisol coated metal double door</v>
          </cell>
        </row>
        <row r="219">
          <cell r="K219" t="str">
            <v>R18</v>
          </cell>
          <cell r="L219" t="str">
            <v>Flush precoated aluminium door</v>
          </cell>
        </row>
        <row r="220">
          <cell r="K220" t="str">
            <v>R19</v>
          </cell>
          <cell r="L220" t="str">
            <v>Flush precoated aluminium double door</v>
          </cell>
        </row>
        <row r="221">
          <cell r="K221" t="str">
            <v>R20</v>
          </cell>
          <cell r="L221" t="str">
            <v>Flush single door</v>
          </cell>
        </row>
        <row r="222">
          <cell r="K222" t="str">
            <v>R21</v>
          </cell>
          <cell r="L222" t="str">
            <v>Flush single door with intumescent seals</v>
          </cell>
        </row>
        <row r="223">
          <cell r="K223" t="str">
            <v>R22</v>
          </cell>
          <cell r="L223" t="str">
            <v>Flush single door with intumescent seals frame fitted</v>
          </cell>
        </row>
        <row r="224">
          <cell r="K224" t="str">
            <v>R23</v>
          </cell>
          <cell r="L224" t="str">
            <v>Flush single door with intumescent smoke seals</v>
          </cell>
        </row>
        <row r="225">
          <cell r="K225" t="str">
            <v>R24</v>
          </cell>
          <cell r="L225" t="str">
            <v>Flush single door with intumescent smoke seals frame fitted</v>
          </cell>
        </row>
        <row r="226">
          <cell r="K226" t="str">
            <v>R25</v>
          </cell>
          <cell r="L226" t="str">
            <v>Flush single door with vision panel</v>
          </cell>
        </row>
        <row r="227">
          <cell r="K227" t="str">
            <v>R26</v>
          </cell>
          <cell r="L227" t="str">
            <v>Flush single door with vision panel and intumescent seals</v>
          </cell>
        </row>
        <row r="228">
          <cell r="K228" t="str">
            <v>R27</v>
          </cell>
          <cell r="L228" t="str">
            <v>Flush single door with vision panel and intumescent seals frame fitted</v>
          </cell>
        </row>
        <row r="229">
          <cell r="K229" t="str">
            <v>R28</v>
          </cell>
          <cell r="L229" t="str">
            <v>Flush single door with vision panel and intumescent smoke seals</v>
          </cell>
        </row>
        <row r="230">
          <cell r="K230" t="str">
            <v>R29</v>
          </cell>
          <cell r="L230" t="str">
            <v>Flush single door with vision panel and intumescent smoke seals frame fitted</v>
          </cell>
        </row>
        <row r="231">
          <cell r="K231" t="str">
            <v>R30</v>
          </cell>
          <cell r="L231" t="str">
            <v>Flush single door with vision panel in metal frame</v>
          </cell>
        </row>
        <row r="232">
          <cell r="K232" t="str">
            <v>R31</v>
          </cell>
          <cell r="L232" t="str">
            <v>Flush single door, metal frame</v>
          </cell>
        </row>
        <row r="233">
          <cell r="K233" t="str">
            <v>R32</v>
          </cell>
          <cell r="L233" t="str">
            <v>Foam panels, lath and plaster</v>
          </cell>
        </row>
        <row r="234">
          <cell r="K234" t="str">
            <v>R33</v>
          </cell>
          <cell r="L234" t="str">
            <v>Fully glazed double door</v>
          </cell>
        </row>
        <row r="235">
          <cell r="K235" t="str">
            <v>R34</v>
          </cell>
          <cell r="L235" t="str">
            <v>Fully glazed double door in metal frame</v>
          </cell>
        </row>
        <row r="236">
          <cell r="K236" t="str">
            <v>R35</v>
          </cell>
          <cell r="L236" t="str">
            <v>Fully glazed FD30 double door</v>
          </cell>
        </row>
        <row r="237">
          <cell r="K237" t="str">
            <v>R36</v>
          </cell>
          <cell r="L237" t="str">
            <v>Fully glazed FD30 single door</v>
          </cell>
        </row>
        <row r="238">
          <cell r="K238" t="str">
            <v>R37</v>
          </cell>
          <cell r="L238" t="str">
            <v>Fully glazed FD30S double door</v>
          </cell>
        </row>
        <row r="239">
          <cell r="K239" t="str">
            <v>R38</v>
          </cell>
          <cell r="L239" t="str">
            <v>Fully glazed FD30S single door</v>
          </cell>
        </row>
        <row r="240">
          <cell r="K240" t="str">
            <v>R39</v>
          </cell>
          <cell r="L240" t="str">
            <v>Fully glazed single door</v>
          </cell>
        </row>
        <row r="241">
          <cell r="K241" t="str">
            <v>R40</v>
          </cell>
          <cell r="L241" t="str">
            <v>Fully glazed single door in metal frame</v>
          </cell>
        </row>
        <row r="242">
          <cell r="K242" t="str">
            <v>R41</v>
          </cell>
          <cell r="L242" t="str">
            <v>Galvanised cubicles</v>
          </cell>
        </row>
        <row r="243">
          <cell r="K243" t="str">
            <v>R42</v>
          </cell>
          <cell r="L243" t="str">
            <v>Galvanised double gates</v>
          </cell>
        </row>
        <row r="244">
          <cell r="K244" t="str">
            <v>R43</v>
          </cell>
          <cell r="L244" t="str">
            <v>Galvanised mesh and angle post fencing</v>
          </cell>
        </row>
        <row r="245">
          <cell r="K245" t="str">
            <v>R44</v>
          </cell>
          <cell r="L245" t="str">
            <v>Galvanised spiked top palisade fencing</v>
          </cell>
        </row>
        <row r="246">
          <cell r="K246" t="str">
            <v>R45</v>
          </cell>
          <cell r="L246" t="str">
            <v>Georgian wired filmed glazing</v>
          </cell>
        </row>
        <row r="247">
          <cell r="K247" t="str">
            <v>R46</v>
          </cell>
          <cell r="L247" t="str">
            <v>Georgian wired filmed vision panel glazing</v>
          </cell>
        </row>
        <row r="248">
          <cell r="K248" t="str">
            <v>R47</v>
          </cell>
          <cell r="L248" t="str">
            <v>Georgian wired glazing</v>
          </cell>
        </row>
        <row r="249">
          <cell r="K249" t="str">
            <v>R48</v>
          </cell>
          <cell r="L249" t="str">
            <v>Georgian wired obscure  and tempered vision panel glazing</v>
          </cell>
        </row>
        <row r="250">
          <cell r="K250" t="str">
            <v>R49</v>
          </cell>
          <cell r="L250" t="str">
            <v>Georgian wired safety marked glazing</v>
          </cell>
        </row>
        <row r="251">
          <cell r="K251" t="str">
            <v>R50</v>
          </cell>
          <cell r="L251" t="str">
            <v>Georgian wired vision panel</v>
          </cell>
        </row>
        <row r="252">
          <cell r="K252" t="str">
            <v>R51</v>
          </cell>
          <cell r="L252" t="str">
            <v>Glass fibre panels</v>
          </cell>
        </row>
        <row r="253">
          <cell r="K253" t="str">
            <v>R52</v>
          </cell>
          <cell r="L253" t="str">
            <v>Glazed double door</v>
          </cell>
        </row>
        <row r="254">
          <cell r="K254" t="str">
            <v>R53</v>
          </cell>
          <cell r="L254" t="str">
            <v>Glazed panels</v>
          </cell>
        </row>
        <row r="255">
          <cell r="K255" t="str">
            <v>R54</v>
          </cell>
          <cell r="L255" t="str">
            <v>Glazed panels and lath and plaster</v>
          </cell>
        </row>
        <row r="256">
          <cell r="K256" t="str">
            <v>R55</v>
          </cell>
          <cell r="L256" t="str">
            <v>Glazed tile</v>
          </cell>
        </row>
        <row r="257">
          <cell r="K257" t="str">
            <v>R56</v>
          </cell>
          <cell r="L257" t="str">
            <v>Gloss to doors</v>
          </cell>
        </row>
        <row r="258">
          <cell r="K258" t="str">
            <v>R57</v>
          </cell>
          <cell r="L258" t="str">
            <v>Gloss to doors and fascia, masonry paint to soffit.</v>
          </cell>
        </row>
        <row r="259">
          <cell r="K259" t="str">
            <v>R58</v>
          </cell>
          <cell r="L259" t="str">
            <v>Gloss to doors and soffit</v>
          </cell>
        </row>
        <row r="260">
          <cell r="K260" t="str">
            <v>R59</v>
          </cell>
          <cell r="L260" t="str">
            <v>Gloss to fascia and soffit</v>
          </cell>
        </row>
        <row r="261">
          <cell r="K261" t="str">
            <v>R60</v>
          </cell>
          <cell r="L261" t="str">
            <v>Gloss to fascia, masonry paint to soffit and lintels</v>
          </cell>
        </row>
        <row r="262">
          <cell r="K262" t="str">
            <v>R61</v>
          </cell>
          <cell r="L262" t="str">
            <v>Gloss to soffit</v>
          </cell>
        </row>
        <row r="263">
          <cell r="K263" t="str">
            <v>R62</v>
          </cell>
          <cell r="L263" t="str">
            <v>Gloss to windows</v>
          </cell>
        </row>
        <row r="264">
          <cell r="K264" t="str">
            <v>R63</v>
          </cell>
          <cell r="L264" t="str">
            <v>Gloss to windows and doors</v>
          </cell>
        </row>
        <row r="265">
          <cell r="K265" t="str">
            <v>R64</v>
          </cell>
          <cell r="L265" t="str">
            <v>Gloss to windows and fascia</v>
          </cell>
        </row>
        <row r="266">
          <cell r="K266" t="str">
            <v>R65</v>
          </cell>
          <cell r="L266" t="str">
            <v>Gloss to windows and fascia, masonry paint to soffit</v>
          </cell>
        </row>
        <row r="267">
          <cell r="K267" t="str">
            <v>R66</v>
          </cell>
          <cell r="L267" t="str">
            <v>Gloss to windows and fascia, stain to door, masonry paint to soffit</v>
          </cell>
        </row>
        <row r="268">
          <cell r="K268" t="str">
            <v>R67</v>
          </cell>
          <cell r="L268" t="str">
            <v>Gloss to windows, doors, fascia and soffit</v>
          </cell>
        </row>
        <row r="269">
          <cell r="K269" t="str">
            <v>R68</v>
          </cell>
          <cell r="L269" t="str">
            <v>Gloss to windows, stain to doors</v>
          </cell>
        </row>
        <row r="270">
          <cell r="K270" t="str">
            <v>R69</v>
          </cell>
          <cell r="L270" t="str">
            <v>Granwood and vinyl sheet finishes</v>
          </cell>
        </row>
        <row r="271">
          <cell r="K271" t="str">
            <v>R70</v>
          </cell>
          <cell r="L271" t="str">
            <v>Granwood and vinyl tile finishes</v>
          </cell>
        </row>
        <row r="272">
          <cell r="K272" t="str">
            <v>R71</v>
          </cell>
          <cell r="L272" t="str">
            <v>Granwood finish</v>
          </cell>
        </row>
        <row r="273">
          <cell r="K273" t="str">
            <v>R72</v>
          </cell>
          <cell r="L273" t="str">
            <v>Grated rainwater channel</v>
          </cell>
        </row>
        <row r="274">
          <cell r="K274" t="str">
            <v>R73</v>
          </cell>
          <cell r="L274" t="str">
            <v>Half glazed 20/40 double doors with intumescent seals in a glazed metal frame</v>
          </cell>
        </row>
        <row r="275">
          <cell r="K275" t="str">
            <v>R74</v>
          </cell>
          <cell r="L275" t="str">
            <v>Half glazed double door</v>
          </cell>
        </row>
        <row r="276">
          <cell r="K276" t="str">
            <v>R75</v>
          </cell>
          <cell r="L276" t="str">
            <v>Half glazed double door in metal frame</v>
          </cell>
        </row>
        <row r="277">
          <cell r="K277" t="str">
            <v>R76</v>
          </cell>
          <cell r="L277" t="str">
            <v>Half glazed double door with intumescent smoke seals 2 way swing in a glazed frame</v>
          </cell>
        </row>
        <row r="278">
          <cell r="K278" t="str">
            <v>R77</v>
          </cell>
          <cell r="L278" t="str">
            <v>Half glazed FD30 double door</v>
          </cell>
        </row>
        <row r="279">
          <cell r="K279" t="str">
            <v>R78</v>
          </cell>
          <cell r="L279" t="str">
            <v>Half glazed FD30 single door</v>
          </cell>
        </row>
        <row r="280">
          <cell r="K280" t="str">
            <v>R79</v>
          </cell>
          <cell r="L280" t="str">
            <v>Half glazed FD30S double door</v>
          </cell>
        </row>
        <row r="281">
          <cell r="K281" t="str">
            <v>R80</v>
          </cell>
          <cell r="L281" t="str">
            <v>Half glazed FD30S single door</v>
          </cell>
        </row>
        <row r="282">
          <cell r="K282" t="str">
            <v>R81</v>
          </cell>
          <cell r="L282" t="str">
            <v>Half glazed half hour double doors with intumescent smoke seals frame fitted</v>
          </cell>
        </row>
        <row r="283">
          <cell r="K283" t="str">
            <v>R82</v>
          </cell>
          <cell r="L283" t="str">
            <v>Half glazed panel hardwood double doors</v>
          </cell>
        </row>
        <row r="284">
          <cell r="K284" t="str">
            <v>R83</v>
          </cell>
          <cell r="L284" t="str">
            <v>Half glazed panel single door</v>
          </cell>
        </row>
        <row r="285">
          <cell r="K285" t="str">
            <v>R84</v>
          </cell>
          <cell r="L285" t="str">
            <v>Half glazed panel single door in a metal frame</v>
          </cell>
        </row>
        <row r="286">
          <cell r="K286" t="str">
            <v>R85</v>
          </cell>
          <cell r="L286" t="str">
            <v>Half glazed single door</v>
          </cell>
        </row>
        <row r="287">
          <cell r="K287" t="str">
            <v>R86</v>
          </cell>
          <cell r="L287" t="str">
            <v>Half glazed single door in metal frame</v>
          </cell>
        </row>
        <row r="288">
          <cell r="K288" t="str">
            <v>R87</v>
          </cell>
          <cell r="L288" t="str">
            <v>Handrail handrail and metal banisters</v>
          </cell>
        </row>
        <row r="289">
          <cell r="K289" t="str">
            <v>R88</v>
          </cell>
          <cell r="L289" t="str">
            <v>Hardwood handrail</v>
          </cell>
        </row>
        <row r="290">
          <cell r="K290" t="str">
            <v>R89</v>
          </cell>
          <cell r="L290" t="str">
            <v>Hardwood roller shutter door</v>
          </cell>
        </row>
        <row r="291">
          <cell r="K291" t="str">
            <v>R90</v>
          </cell>
          <cell r="L291" t="str">
            <v>Hardwood single door</v>
          </cell>
        </row>
        <row r="292">
          <cell r="K292" t="str">
            <v>R91</v>
          </cell>
          <cell r="L292" t="str">
            <v>Horizontal timber boarding</v>
          </cell>
        </row>
        <row r="293">
          <cell r="K293" t="str">
            <v>R92</v>
          </cell>
          <cell r="L293" t="str">
            <v>Insitu concrete steps</v>
          </cell>
        </row>
        <row r="294">
          <cell r="K294" t="str">
            <v>R93</v>
          </cell>
          <cell r="L294" t="str">
            <v>Inspection chamber</v>
          </cell>
        </row>
        <row r="295">
          <cell r="K295" t="str">
            <v>R94</v>
          </cell>
          <cell r="L295" t="str">
            <v>Junkers sprung finish</v>
          </cell>
        </row>
        <row r="296">
          <cell r="K296" t="str">
            <v>R95</v>
          </cell>
          <cell r="L296" t="str">
            <v>Kawneer precoated aluminium double glazed windows</v>
          </cell>
        </row>
        <row r="297">
          <cell r="K297" t="str">
            <v>R96</v>
          </cell>
          <cell r="L297" t="str">
            <v>Knob mortice latch</v>
          </cell>
        </row>
        <row r="298">
          <cell r="K298" t="str">
            <v>R97</v>
          </cell>
          <cell r="L298" t="str">
            <v>Laminate beams</v>
          </cell>
        </row>
        <row r="299">
          <cell r="K299" t="str">
            <v>R98</v>
          </cell>
          <cell r="L299" t="str">
            <v>Laminate vision panel</v>
          </cell>
        </row>
        <row r="300">
          <cell r="K300" t="str">
            <v>R99</v>
          </cell>
          <cell r="L300" t="str">
            <v>Lath and plaster</v>
          </cell>
        </row>
        <row r="301">
          <cell r="K301" t="str">
            <v>R100</v>
          </cell>
          <cell r="L301" t="str">
            <v>Lath and plaster, plasterboard</v>
          </cell>
        </row>
        <row r="302">
          <cell r="L302" t="str">
            <v>Lath and plaster,wired</v>
          </cell>
        </row>
        <row r="303">
          <cell r="L303" t="str">
            <v>Lattice beams and fibreboard</v>
          </cell>
        </row>
        <row r="304">
          <cell r="L304" t="str">
            <v>Lead</v>
          </cell>
        </row>
        <row r="305">
          <cell r="L305" t="str">
            <v>Lever mortice latch</v>
          </cell>
        </row>
        <row r="306">
          <cell r="L306" t="str">
            <v>Lever mortice latch and nightlatch</v>
          </cell>
        </row>
        <row r="307">
          <cell r="L307" t="str">
            <v>Lever mortice lock</v>
          </cell>
        </row>
        <row r="308">
          <cell r="L308" t="str">
            <v>Lever mortice lock and nightlatch</v>
          </cell>
        </row>
        <row r="309">
          <cell r="L309" t="str">
            <v>Linoleum finish</v>
          </cell>
        </row>
        <row r="310">
          <cell r="L310" t="str">
            <v>Lockers</v>
          </cell>
        </row>
        <row r="311">
          <cell r="L311" t="str">
            <v>Magnetic release</v>
          </cell>
        </row>
        <row r="312">
          <cell r="L312" t="str">
            <v>Manufactured slate</v>
          </cell>
        </row>
        <row r="313">
          <cell r="L313" t="str">
            <v>Manufactured slate</v>
          </cell>
        </row>
        <row r="314">
          <cell r="L314" t="str">
            <v>Masonry paint to render</v>
          </cell>
        </row>
        <row r="315">
          <cell r="L315" t="str">
            <v>Masonry to soffit</v>
          </cell>
        </row>
        <row r="316">
          <cell r="L316" t="str">
            <v>MDF shelves</v>
          </cell>
        </row>
        <row r="317">
          <cell r="L317" t="str">
            <v>Metal handrail and banisters</v>
          </cell>
        </row>
        <row r="318">
          <cell r="L318" t="str">
            <v>Metal hidden grid ceiling</v>
          </cell>
        </row>
        <row r="319">
          <cell r="L319" t="str">
            <v>Metal shelves</v>
          </cell>
        </row>
        <row r="320">
          <cell r="L320" t="str">
            <v>Mineral built up felt</v>
          </cell>
        </row>
        <row r="321">
          <cell r="L321" t="str">
            <v>Mineral built up felt, double polycarbonate roof lights</v>
          </cell>
        </row>
        <row r="322">
          <cell r="L322" t="str">
            <v>Mineral built up felt, Georgian wired roof lights</v>
          </cell>
        </row>
        <row r="323">
          <cell r="L323" t="str">
            <v>Mineral built up felt, polycarbonate dome roof lights</v>
          </cell>
        </row>
        <row r="324">
          <cell r="L324" t="str">
            <v>Moisture resistant board</v>
          </cell>
        </row>
        <row r="325">
          <cell r="L325" t="str">
            <v>Moisture resistant suspended ceiling</v>
          </cell>
        </row>
        <row r="326">
          <cell r="L326" t="str">
            <v>Mortice latch and nightlatch</v>
          </cell>
        </row>
        <row r="327">
          <cell r="L327" t="str">
            <v>Mortice latch, overhead closer and nightlatch</v>
          </cell>
        </row>
        <row r="328">
          <cell r="L328" t="str">
            <v>Mortice latch, pull handle and nightlatch</v>
          </cell>
        </row>
        <row r="329">
          <cell r="L329" t="str">
            <v>Mortice lock</v>
          </cell>
        </row>
        <row r="330">
          <cell r="L330" t="str">
            <v>Mortice lock and nightlatch</v>
          </cell>
        </row>
        <row r="331">
          <cell r="L331" t="str">
            <v>Mortice lock and pull handles</v>
          </cell>
        </row>
        <row r="332">
          <cell r="L332" t="str">
            <v>moulded plastic faced flush single door</v>
          </cell>
        </row>
        <row r="333">
          <cell r="L333" t="str">
            <v>Natural Slate</v>
          </cell>
        </row>
        <row r="334">
          <cell r="L334" t="str">
            <v>Natural Slate, Georgian wired patent glazing.</v>
          </cell>
        </row>
        <row r="335">
          <cell r="L335" t="str">
            <v>Obscure filmed and laminate glazing</v>
          </cell>
        </row>
        <row r="336">
          <cell r="L336" t="str">
            <v>Obscure Georgian wired filmed glazing, part boarded to Block J</v>
          </cell>
        </row>
        <row r="337">
          <cell r="L337" t="str">
            <v>Obscure Georgian wired glazing</v>
          </cell>
        </row>
        <row r="338">
          <cell r="L338" t="str">
            <v>Obscure Georgian wired vision panel</v>
          </cell>
        </row>
        <row r="339">
          <cell r="L339" t="str">
            <v>Obscure laminate glazing</v>
          </cell>
        </row>
        <row r="340">
          <cell r="L340" t="str">
            <v>Obscure laminate vision panel glazing</v>
          </cell>
        </row>
        <row r="341">
          <cell r="L341" t="str">
            <v>Obscured filmed glazing</v>
          </cell>
        </row>
        <row r="342">
          <cell r="L342" t="str">
            <v>Obscured tempered glazing</v>
          </cell>
        </row>
        <row r="343">
          <cell r="L343" t="str">
            <v>Open grid tile ceiling</v>
          </cell>
        </row>
        <row r="344">
          <cell r="L344" t="str">
            <v>Overhead closer , mortice lock and lever furniture</v>
          </cell>
        </row>
        <row r="345">
          <cell r="L345" t="str">
            <v>Overhead closer and pull handles</v>
          </cell>
        </row>
        <row r="346">
          <cell r="L346" t="str">
            <v>Overhead closer and push button release</v>
          </cell>
        </row>
        <row r="347">
          <cell r="L347" t="str">
            <v>Overhead closer, lever handles and nightlatch</v>
          </cell>
        </row>
        <row r="348">
          <cell r="L348" t="str">
            <v>Overhead closer, lever, mortice latch</v>
          </cell>
        </row>
        <row r="349">
          <cell r="L349" t="str">
            <v>Overhead closer, magnetic release</v>
          </cell>
        </row>
        <row r="350">
          <cell r="L350" t="str">
            <v>Overhead closer, mortice latch, pull handles and nightlatch</v>
          </cell>
        </row>
        <row r="351">
          <cell r="L351" t="str">
            <v>Overhead closer, mortice lock and pull handles</v>
          </cell>
        </row>
        <row r="352">
          <cell r="L352" t="str">
            <v>Overhead closer, pull handle and night latch</v>
          </cell>
        </row>
        <row r="353">
          <cell r="L353" t="str">
            <v>Overhead closers</v>
          </cell>
        </row>
        <row r="354">
          <cell r="L354" t="str">
            <v>Painted finish</v>
          </cell>
        </row>
        <row r="355">
          <cell r="L355" t="str">
            <v>Panic bolt</v>
          </cell>
        </row>
        <row r="356">
          <cell r="L356" t="str">
            <v>Paramount partitions</v>
          </cell>
        </row>
        <row r="357">
          <cell r="L357" t="str">
            <v>Parquet finish</v>
          </cell>
        </row>
        <row r="358">
          <cell r="L358" t="str">
            <v>Paving slab retaining wall</v>
          </cell>
        </row>
        <row r="359">
          <cell r="L359" t="str">
            <v>Perforated metal hidden grid ceiling</v>
          </cell>
        </row>
        <row r="360">
          <cell r="L360" t="str">
            <v>Perspex covered metal framed bike shelter</v>
          </cell>
        </row>
        <row r="361">
          <cell r="L361" t="str">
            <v>Perspex covered metal framed bike shelter off concrete raft foundation</v>
          </cell>
        </row>
        <row r="362">
          <cell r="L362" t="str">
            <v>Plain and Georgian wired filmed glazing</v>
          </cell>
        </row>
        <row r="363">
          <cell r="L363" t="str">
            <v>Plain and Georgian wired filmed vision panel glazing</v>
          </cell>
        </row>
        <row r="364">
          <cell r="L364" t="str">
            <v>Plain and obscure filmed Georgian wired glazing</v>
          </cell>
        </row>
        <row r="365">
          <cell r="L365" t="str">
            <v>Plain and obscure filmed glazing</v>
          </cell>
        </row>
        <row r="366">
          <cell r="L366" t="str">
            <v>Plain filmed and Georgian wired vision panel glazing</v>
          </cell>
        </row>
        <row r="367">
          <cell r="L367" t="str">
            <v>Plain filmed glazing</v>
          </cell>
        </row>
        <row r="368">
          <cell r="L368" t="str">
            <v>Plain filmed louvered glazing</v>
          </cell>
        </row>
        <row r="369">
          <cell r="L369" t="str">
            <v>Plain filmed vision panel glazing</v>
          </cell>
        </row>
        <row r="370">
          <cell r="L370" t="str">
            <v>Plain Georgian wired vision panel</v>
          </cell>
        </row>
        <row r="371">
          <cell r="L371" t="str">
            <v>Plain high level, obscure laminate and Georgian wired glazing and vision panels.</v>
          </cell>
        </row>
        <row r="372">
          <cell r="L372" t="str">
            <v>Plain laminate and filmed galzing</v>
          </cell>
        </row>
        <row r="373">
          <cell r="L373" t="str">
            <v>Plain laminate and Georgian wired and obscured filmed glazing</v>
          </cell>
        </row>
        <row r="374">
          <cell r="L374" t="str">
            <v>Plain laminate to hall, filmed Georgian wired glazing</v>
          </cell>
        </row>
        <row r="375">
          <cell r="L375" t="str">
            <v>Plain laminate vision panels</v>
          </cell>
        </row>
        <row r="376">
          <cell r="L376" t="str">
            <v>Plain louvered glazing</v>
          </cell>
        </row>
        <row r="377">
          <cell r="L377" t="str">
            <v>Plain louvered overhead glazing</v>
          </cell>
        </row>
        <row r="378">
          <cell r="L378" t="str">
            <v>Plain overhead glazing</v>
          </cell>
        </row>
        <row r="379">
          <cell r="L379" t="str">
            <v>Plain overhead glazing, Georgian wired and laminate glazing</v>
          </cell>
        </row>
        <row r="380">
          <cell r="L380" t="str">
            <v>Plain safety glazing</v>
          </cell>
        </row>
        <row r="381">
          <cell r="L381" t="str">
            <v>Plain safety marked vision panel glazing</v>
          </cell>
        </row>
        <row r="382">
          <cell r="L382" t="str">
            <v>Plain tempered and filmed glazing panels</v>
          </cell>
        </row>
        <row r="383">
          <cell r="L383" t="str">
            <v>Plain tempered vision panel glazing</v>
          </cell>
        </row>
        <row r="384">
          <cell r="L384" t="str">
            <v>Plain vision panel glazing</v>
          </cell>
        </row>
        <row r="385">
          <cell r="L385" t="str">
            <v>Plain, obscure Georgian wired filmed glazing and Perspex panels</v>
          </cell>
        </row>
        <row r="386">
          <cell r="L386" t="str">
            <v>Plaster</v>
          </cell>
        </row>
        <row r="387">
          <cell r="L387" t="str">
            <v>Plaster and brick feature fireplaces</v>
          </cell>
        </row>
        <row r="388">
          <cell r="L388" t="str">
            <v>Plaster and glazed</v>
          </cell>
        </row>
        <row r="389">
          <cell r="L389" t="str">
            <v>Plaster and glazed metal frame</v>
          </cell>
        </row>
        <row r="390">
          <cell r="L390" t="str">
            <v>Plaster and glazed tile finishes</v>
          </cell>
        </row>
        <row r="391">
          <cell r="L391" t="str">
            <v>Plaster and MDF board</v>
          </cell>
        </row>
        <row r="392">
          <cell r="L392" t="str">
            <v>Plaster and Supalux board</v>
          </cell>
        </row>
        <row r="393">
          <cell r="L393" t="str">
            <v>Plaster soffit</v>
          </cell>
        </row>
        <row r="394">
          <cell r="L394" t="str">
            <v>Plasterboard and skim</v>
          </cell>
        </row>
        <row r="395">
          <cell r="L395" t="str">
            <v>Plastered soffit, glass fibre insulation laid over suspended tile in an exposed grid</v>
          </cell>
        </row>
        <row r="396">
          <cell r="L396" t="str">
            <v>Plastic damp proof course</v>
          </cell>
        </row>
        <row r="397">
          <cell r="L397" t="str">
            <v>Plastic damp proof course with air bricks</v>
          </cell>
        </row>
        <row r="398">
          <cell r="L398" t="str">
            <v>Plastisol coated metal louvered double door</v>
          </cell>
        </row>
        <row r="399">
          <cell r="L399" t="str">
            <v>Plastisol coated metal louvered single door</v>
          </cell>
        </row>
        <row r="400">
          <cell r="L400" t="str">
            <v>Plastisol coated steel cladding</v>
          </cell>
        </row>
        <row r="401">
          <cell r="L401" t="str">
            <v>Plastisol coated steel sheeting</v>
          </cell>
        </row>
        <row r="402">
          <cell r="L402" t="str">
            <v>Plywood soffit</v>
          </cell>
        </row>
        <row r="403">
          <cell r="L403" t="str">
            <v>Portaflec</v>
          </cell>
        </row>
        <row r="404">
          <cell r="L404" t="str">
            <v>Precast concrete horizontal panels</v>
          </cell>
        </row>
        <row r="405">
          <cell r="L405" t="str">
            <v>Precast concrete steps</v>
          </cell>
        </row>
        <row r="406">
          <cell r="L406" t="str">
            <v>Precast vertical concrete panels</v>
          </cell>
        </row>
        <row r="407">
          <cell r="L407" t="str">
            <v>Precoated aluminium cladding</v>
          </cell>
        </row>
        <row r="408">
          <cell r="L408" t="str">
            <v>Precoated aluminium downpipes</v>
          </cell>
        </row>
        <row r="409">
          <cell r="L409" t="str">
            <v>Precoated aluminium gutters </v>
          </cell>
        </row>
        <row r="410">
          <cell r="L410" t="str">
            <v>Precoated aluminium gutters and downpipes</v>
          </cell>
        </row>
        <row r="411">
          <cell r="L411" t="str">
            <v>Precoated aluminium louvered double door</v>
          </cell>
        </row>
        <row r="412">
          <cell r="L412" t="str">
            <v>Precoated aluminium louvered single door</v>
          </cell>
        </row>
        <row r="413">
          <cell r="L413" t="str">
            <v>Precoated aluminium sheeting </v>
          </cell>
        </row>
        <row r="414">
          <cell r="L414" t="str">
            <v>Precoated metal soffit</v>
          </cell>
        </row>
        <row r="415">
          <cell r="L415" t="str">
            <v>Prefinished</v>
          </cell>
        </row>
        <row r="416">
          <cell r="L416" t="str">
            <v>Pull handle and nightlatch</v>
          </cell>
        </row>
        <row r="417">
          <cell r="L417" t="str">
            <v>PVCu downpipes</v>
          </cell>
        </row>
        <row r="418">
          <cell r="L418" t="str">
            <v>PVCu fascia and soffit</v>
          </cell>
        </row>
        <row r="419">
          <cell r="L419" t="str">
            <v>PVCu gutters</v>
          </cell>
        </row>
        <row r="420">
          <cell r="L420" t="str">
            <v>PVCu gutters and downpipes</v>
          </cell>
        </row>
        <row r="421">
          <cell r="L421" t="str">
            <v>PVCu horizontal cladding</v>
          </cell>
        </row>
        <row r="422">
          <cell r="L422" t="str">
            <v>Pyroguard vision panel</v>
          </cell>
        </row>
        <row r="423">
          <cell r="L423" t="str">
            <v>Pyrostop vision panel</v>
          </cell>
        </row>
        <row r="424">
          <cell r="L424" t="str">
            <v>Quarry tile finish</v>
          </cell>
        </row>
        <row r="425">
          <cell r="L425" t="str">
            <v>Render</v>
          </cell>
        </row>
        <row r="426">
          <cell r="L426" t="str">
            <v>Rosemary clay tiles</v>
          </cell>
        </row>
        <row r="427">
          <cell r="L427" t="str">
            <v>Sarna Single ply polyester</v>
          </cell>
        </row>
        <row r="428">
          <cell r="L428" t="str">
            <v>Shelves</v>
          </cell>
        </row>
        <row r="429">
          <cell r="L429" t="str">
            <v>Shelves and cupboards</v>
          </cell>
        </row>
        <row r="430">
          <cell r="L430" t="str">
            <v>Shelves and worktop</v>
          </cell>
        </row>
        <row r="431">
          <cell r="L431" t="str">
            <v>Shelves, worktop and cupboards</v>
          </cell>
        </row>
        <row r="432">
          <cell r="L432" t="str">
            <v>Shower heads</v>
          </cell>
        </row>
        <row r="433">
          <cell r="L433" t="str">
            <v>Single door and vision panels in a metal frame</v>
          </cell>
        </row>
        <row r="434">
          <cell r="L434" t="str">
            <v>Single filmed and laminate glazed panes</v>
          </cell>
        </row>
        <row r="435">
          <cell r="L435" t="str">
            <v>Single filmed glazing</v>
          </cell>
        </row>
        <row r="436">
          <cell r="L436" t="str">
            <v>Single glazed aluminium sliding sash windows</v>
          </cell>
        </row>
        <row r="437">
          <cell r="L437" t="str">
            <v>Single glazed galvanised casement windows</v>
          </cell>
        </row>
        <row r="438">
          <cell r="L438" t="str">
            <v>Single glazed hardwood casement windows</v>
          </cell>
        </row>
        <row r="439">
          <cell r="L439" t="str">
            <v>Single glazed hardwood double doors</v>
          </cell>
        </row>
        <row r="440">
          <cell r="L440" t="str">
            <v>Single glazed plastisol coated metal double door</v>
          </cell>
        </row>
        <row r="441">
          <cell r="L441" t="str">
            <v>Single glazed plastisol coated metal single door</v>
          </cell>
        </row>
        <row r="442">
          <cell r="L442" t="str">
            <v>Single glazed plastisol coated metal windows</v>
          </cell>
        </row>
        <row r="443">
          <cell r="L443" t="str">
            <v>Single glazed precoated aluminium casement windows</v>
          </cell>
        </row>
        <row r="444">
          <cell r="L444" t="str">
            <v>Single glazed precoated aluminium double door</v>
          </cell>
        </row>
        <row r="445">
          <cell r="L445" t="str">
            <v>Single glazed precoated aluminium single door</v>
          </cell>
        </row>
        <row r="446">
          <cell r="L446" t="str">
            <v>Single glazed precoated aluminium window and door</v>
          </cell>
        </row>
        <row r="447">
          <cell r="L447" t="str">
            <v>Single glazed PVCu casement windows</v>
          </cell>
        </row>
        <row r="448">
          <cell r="L448" t="str">
            <v>Single glazed softwood double door</v>
          </cell>
        </row>
        <row r="449">
          <cell r="L449" t="str">
            <v>Single glazed softwood framed aluminium casement windows</v>
          </cell>
        </row>
        <row r="450">
          <cell r="L450" t="str">
            <v>Single glazed softwood single door</v>
          </cell>
        </row>
        <row r="451">
          <cell r="L451" t="str">
            <v>Single glazed softwood, aluminium faced casement windows</v>
          </cell>
        </row>
        <row r="452">
          <cell r="L452" t="str">
            <v>Single glazed window</v>
          </cell>
        </row>
        <row r="453">
          <cell r="L453" t="str">
            <v>Single glazing</v>
          </cell>
        </row>
        <row r="454">
          <cell r="L454" t="str">
            <v>Single glazing EN1250</v>
          </cell>
        </row>
        <row r="455">
          <cell r="L455" t="str">
            <v>Single laminate glazing</v>
          </cell>
        </row>
        <row r="456">
          <cell r="L456" t="str">
            <v>Single Perspex glazing</v>
          </cell>
        </row>
        <row r="457">
          <cell r="L457" t="str">
            <v>Single ply polyester</v>
          </cell>
        </row>
        <row r="458">
          <cell r="L458" t="str">
            <v>Single safety glazing</v>
          </cell>
        </row>
        <row r="459">
          <cell r="L459" t="str">
            <v>Single tempered glazing</v>
          </cell>
        </row>
        <row r="460">
          <cell r="L460" t="str">
            <v>Single toughened glazing</v>
          </cell>
        </row>
        <row r="461">
          <cell r="L461" t="str">
            <v>Site drainage</v>
          </cell>
        </row>
        <row r="462">
          <cell r="L462" t="str">
            <v>Slate </v>
          </cell>
        </row>
        <row r="463">
          <cell r="L463" t="str">
            <v>Slate and single glazed patent glazing.</v>
          </cell>
        </row>
        <row r="464">
          <cell r="L464" t="str">
            <v>Softwood double doors</v>
          </cell>
        </row>
        <row r="465">
          <cell r="L465" t="str">
            <v>Softwood double doors, metal faced</v>
          </cell>
        </row>
        <row r="466">
          <cell r="L466" t="str">
            <v>Softwood handrail</v>
          </cell>
        </row>
        <row r="467">
          <cell r="L467" t="str">
            <v>Softwood handrail and metal banisters</v>
          </cell>
        </row>
        <row r="468">
          <cell r="L468" t="str">
            <v>Softwood louvered door</v>
          </cell>
        </row>
        <row r="469">
          <cell r="L469" t="str">
            <v>Softwood louvered double door</v>
          </cell>
        </row>
        <row r="470">
          <cell r="L470" t="str">
            <v>Solar chip finished built up felt</v>
          </cell>
        </row>
        <row r="471">
          <cell r="L471" t="str">
            <v>Solar chip finished built up felt, Georgian wired roof light</v>
          </cell>
        </row>
        <row r="472">
          <cell r="L472" t="str">
            <v>Solar chip finished built up felt, polycarbonate roof lights</v>
          </cell>
        </row>
        <row r="473">
          <cell r="L473" t="str">
            <v>Solid and glazed metal framed walls</v>
          </cell>
        </row>
        <row r="474">
          <cell r="L474" t="str">
            <v>Solid and stud walls</v>
          </cell>
        </row>
        <row r="475">
          <cell r="L475" t="str">
            <v>Solid brick</v>
          </cell>
        </row>
        <row r="476">
          <cell r="L476" t="str">
            <v>Solid brick walls</v>
          </cell>
        </row>
        <row r="477">
          <cell r="L477" t="str">
            <v>Solid brick with concrete features</v>
          </cell>
        </row>
        <row r="478">
          <cell r="L478" t="str">
            <v>Solid concrete</v>
          </cell>
        </row>
        <row r="479">
          <cell r="L479" t="str">
            <v>Solid walls</v>
          </cell>
        </row>
        <row r="480">
          <cell r="L480" t="str">
            <v>Spiked top cast iron palisade fencing</v>
          </cell>
        </row>
        <row r="481">
          <cell r="L481" t="str">
            <v>Sports field</v>
          </cell>
        </row>
        <row r="482">
          <cell r="L482" t="str">
            <v>Sprung timber finish</v>
          </cell>
        </row>
        <row r="483">
          <cell r="L483" t="str">
            <v>Stain to boarding</v>
          </cell>
        </row>
        <row r="484">
          <cell r="L484" t="str">
            <v>Stain to doors</v>
          </cell>
        </row>
        <row r="485">
          <cell r="L485" t="str">
            <v>Stain to windows and doors</v>
          </cell>
        </row>
        <row r="486">
          <cell r="L486" t="str">
            <v>Stainless steel cleaners sink</v>
          </cell>
        </row>
        <row r="487">
          <cell r="L487" t="str">
            <v>Stainless steel server, worktop and shelving</v>
          </cell>
        </row>
        <row r="488">
          <cell r="L488" t="str">
            <v>Stainless steel shelving</v>
          </cell>
        </row>
        <row r="489">
          <cell r="L489" t="str">
            <v>Stainless steel sink</v>
          </cell>
        </row>
        <row r="490">
          <cell r="L490" t="str">
            <v>Stainless steel units</v>
          </cell>
        </row>
        <row r="491">
          <cell r="L491" t="str">
            <v>Stainless steel urinal</v>
          </cell>
        </row>
        <row r="492">
          <cell r="L492" t="str">
            <v>Steel frame</v>
          </cell>
        </row>
        <row r="493">
          <cell r="L493" t="str">
            <v>Steel frame, timber rafters, rigid board insulation, Rockwool fire barriers</v>
          </cell>
        </row>
        <row r="494">
          <cell r="L494" t="str">
            <v>Steel lattice truss, timber purlins and rafters</v>
          </cell>
        </row>
        <row r="495">
          <cell r="L495" t="str">
            <v>Steel lockers</v>
          </cell>
        </row>
        <row r="496">
          <cell r="L496" t="str">
            <v>Steel steps</v>
          </cell>
        </row>
        <row r="497">
          <cell r="L497" t="str">
            <v>Stelvetite partitions</v>
          </cell>
        </row>
        <row r="498">
          <cell r="L498" t="str">
            <v>Stenni board</v>
          </cell>
        </row>
        <row r="499">
          <cell r="L499" t="str">
            <v>Stone retaining wall</v>
          </cell>
        </row>
        <row r="500">
          <cell r="L500" t="str">
            <v>Stone retaining wall, cast iron fencing</v>
          </cell>
        </row>
        <row r="501">
          <cell r="L501" t="str">
            <v>Stud walls</v>
          </cell>
        </row>
        <row r="502">
          <cell r="L502" t="str">
            <v>Suspected asbestos</v>
          </cell>
        </row>
        <row r="503">
          <cell r="L503" t="str">
            <v>Suspected asbestos nosing's</v>
          </cell>
        </row>
        <row r="504">
          <cell r="L504" t="str">
            <v>Suspended concrete</v>
          </cell>
        </row>
        <row r="505">
          <cell r="L505" t="str">
            <v>Suspended exposed grid moisture resistant tiles</v>
          </cell>
        </row>
        <row r="506">
          <cell r="L506" t="str">
            <v>Suspended hidden grid ceiling</v>
          </cell>
        </row>
        <row r="507">
          <cell r="L507" t="str">
            <v>Suspended tile exposed grid</v>
          </cell>
        </row>
        <row r="508">
          <cell r="L508" t="str">
            <v>Suspended timber</v>
          </cell>
        </row>
        <row r="509">
          <cell r="L509" t="str">
            <v>Tarmac</v>
          </cell>
        </row>
        <row r="510">
          <cell r="L510" t="str">
            <v>Tile finish</v>
          </cell>
        </row>
        <row r="511">
          <cell r="L511" t="str">
            <v>Timber base units</v>
          </cell>
        </row>
        <row r="512">
          <cell r="L512" t="str">
            <v>Timber fascia</v>
          </cell>
        </row>
        <row r="513">
          <cell r="L513" t="str">
            <v>Timber fascia and plaster soffit</v>
          </cell>
        </row>
        <row r="514">
          <cell r="L514" t="str">
            <v>Timber fascia, asbestos cement board soffit</v>
          </cell>
        </row>
        <row r="515">
          <cell r="L515" t="str">
            <v>Timber fascia, plywood soffit</v>
          </cell>
        </row>
        <row r="516">
          <cell r="L516" t="str">
            <v>Timber fascia, vented board soffit</v>
          </cell>
        </row>
        <row r="517">
          <cell r="L517" t="str">
            <v>Timber joist and boards, steel post</v>
          </cell>
        </row>
        <row r="518">
          <cell r="L518" t="str">
            <v>Timber panelling</v>
          </cell>
        </row>
        <row r="519">
          <cell r="L519" t="str">
            <v>Timber server</v>
          </cell>
        </row>
        <row r="520">
          <cell r="L520" t="str">
            <v>Timber shelves</v>
          </cell>
        </row>
        <row r="521">
          <cell r="L521" t="str">
            <v>Timber steps</v>
          </cell>
        </row>
        <row r="522">
          <cell r="L522" t="str">
            <v>Timber worktop and shelving</v>
          </cell>
        </row>
        <row r="523">
          <cell r="L523" t="str">
            <v>Toilet indicator bolt</v>
          </cell>
        </row>
        <row r="524">
          <cell r="L524" t="str">
            <v>Triple spiked galvanised palisade fence</v>
          </cell>
        </row>
        <row r="525">
          <cell r="L525" t="str">
            <v>Trough gutter and downpipe</v>
          </cell>
        </row>
        <row r="526">
          <cell r="L526" t="str">
            <v>Varnish to doors</v>
          </cell>
        </row>
        <row r="527">
          <cell r="L527" t="str">
            <v>Vertical tile hung cladding</v>
          </cell>
        </row>
        <row r="528">
          <cell r="L528" t="str">
            <v>Vertical timber boarding</v>
          </cell>
        </row>
        <row r="529">
          <cell r="L529" t="str">
            <v>Vic Hallam timber frame with structural storey height single glazed timber window and door units</v>
          </cell>
        </row>
        <row r="530">
          <cell r="L530" t="str">
            <v>Vinyl sheet and quarry tile finishes</v>
          </cell>
        </row>
        <row r="531">
          <cell r="L531" t="str">
            <v>Vinyl sheet finish</v>
          </cell>
        </row>
        <row r="532">
          <cell r="L532" t="str">
            <v>Vinyl tile and quarry tile finishes</v>
          </cell>
        </row>
        <row r="533">
          <cell r="L533" t="str">
            <v>Vinyl tile finishes</v>
          </cell>
        </row>
        <row r="534">
          <cell r="L534" t="str">
            <v>Wall paper and emulsion</v>
          </cell>
        </row>
        <row r="535">
          <cell r="L535" t="str">
            <v>Wallpaper</v>
          </cell>
        </row>
        <row r="536">
          <cell r="L536" t="str">
            <v>Wet play sink</v>
          </cell>
        </row>
        <row r="537">
          <cell r="L537" t="str">
            <v>Whiteboard</v>
          </cell>
        </row>
        <row r="538">
          <cell r="L538" t="str">
            <v>Whiteboard and shelves</v>
          </cell>
        </row>
        <row r="539">
          <cell r="L539" t="str">
            <v>Whiteboard, benching and shelves</v>
          </cell>
        </row>
        <row r="540">
          <cell r="L540" t="str">
            <v>Woodchip and emulsion</v>
          </cell>
        </row>
        <row r="541">
          <cell r="L541" t="str">
            <v>Worktop</v>
          </cell>
        </row>
        <row r="542">
          <cell r="L542" t="str">
            <v>Worktop and base units</v>
          </cell>
        </row>
        <row r="543">
          <cell r="L543" t="str">
            <v>Worktop and cupboards</v>
          </cell>
        </row>
        <row r="544">
          <cell r="L544" t="str">
            <v>Worktop, cupboards and shelves</v>
          </cell>
        </row>
        <row r="545">
          <cell r="L545" t="str">
            <v>Zinc sheeting</v>
          </cell>
        </row>
      </sheetData>
      <sheetData sheetId="3" refreshError="1"/>
      <sheetData sheetId="4">
        <row r="15">
          <cell r="F15">
            <v>143000</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d2p1="http://schemas.openxmlformats.org/officeDocument/2006/relationships" d2p1:id="rId1">
    <sheetNames>
      <sheetName val="Condition entry sheet"/>
      <sheetName val="Data Check"/>
      <sheetName val="Condition rota"/>
      <sheetName val="Sheet1"/>
      <sheetName val="Master Sheet"/>
      <sheetName val="Edit 1 - Full Project Works"/>
      <sheetName val="Edit 2 - M&amp;E "/>
      <sheetName val="Edit 3 - Windows and Roofs"/>
      <sheetName val="Edit 1 - Full Project Works (2)"/>
    </sheetNames>
    <sheetDataSet>
      <sheetData sheetId="0"/>
      <sheetData sheetId="1"/>
      <sheetData sheetId="2">
        <row r="1">
          <cell r="A1" t="str">
            <v>ElementID</v>
          </cell>
          <cell r="K1" t="str">
            <v>Elevation</v>
          </cell>
          <cell r="L1" t="str">
            <v>Description</v>
          </cell>
        </row>
        <row r="2">
          <cell r="A2">
            <v>0</v>
          </cell>
          <cell r="F2" t="str">
            <v>A</v>
          </cell>
          <cell r="G2">
            <v>1</v>
          </cell>
          <cell r="H2">
            <v>1</v>
          </cell>
          <cell r="I2">
            <v>1</v>
          </cell>
          <cell r="J2">
            <v>1</v>
          </cell>
          <cell r="K2" t="str">
            <v>E001</v>
          </cell>
          <cell r="L2" t="str">
            <v> 1No wash hand basin</v>
          </cell>
          <cell r="N2" t="str">
            <v>Repair</v>
          </cell>
          <cell r="Q2" t="str">
            <v>m3</v>
          </cell>
          <cell r="S2" t="str">
            <v>John Lightfoot</v>
          </cell>
        </row>
        <row r="3">
          <cell r="A3">
            <v>1</v>
          </cell>
          <cell r="F3" t="str">
            <v>B</v>
          </cell>
          <cell r="G3">
            <v>2</v>
          </cell>
          <cell r="H3">
            <v>2</v>
          </cell>
          <cell r="I3">
            <v>2</v>
          </cell>
          <cell r="J3">
            <v>2</v>
          </cell>
          <cell r="K3" t="str">
            <v>E002</v>
          </cell>
          <cell r="L3" t="str">
            <v> 2No wash hand basin</v>
          </cell>
          <cell r="N3" t="str">
            <v>Replace</v>
          </cell>
          <cell r="Q3" t="str">
            <v>m2</v>
          </cell>
          <cell r="S3" t="str">
            <v>Karen Andrew</v>
          </cell>
        </row>
        <row r="4">
          <cell r="A4">
            <v>2</v>
          </cell>
          <cell r="F4" t="str">
            <v>C</v>
          </cell>
          <cell r="G4">
            <v>3</v>
          </cell>
          <cell r="H4">
            <v>3</v>
          </cell>
          <cell r="I4">
            <v>3</v>
          </cell>
          <cell r="J4">
            <v>3</v>
          </cell>
          <cell r="K4" t="str">
            <v>E003</v>
          </cell>
          <cell r="L4" t="str">
            <v> 3No wash hand basin</v>
          </cell>
          <cell r="N4" t="str">
            <v>Redecorate</v>
          </cell>
          <cell r="Q4" t="str">
            <v>m</v>
          </cell>
          <cell r="S4" t="str">
            <v>CJR Midlands</v>
          </cell>
        </row>
        <row r="5">
          <cell r="A5">
            <v>3</v>
          </cell>
          <cell r="F5" t="str">
            <v>D</v>
          </cell>
          <cell r="G5">
            <v>4</v>
          </cell>
          <cell r="K5" t="str">
            <v>E004</v>
          </cell>
          <cell r="L5" t="str">
            <v> 4No wash hand basin</v>
          </cell>
          <cell r="N5" t="str">
            <v>Clean</v>
          </cell>
          <cell r="Q5" t="str">
            <v>Each</v>
          </cell>
          <cell r="S5" t="str">
            <v>Richard Samuel-Perry</v>
          </cell>
        </row>
        <row r="6">
          <cell r="A6">
            <v>4</v>
          </cell>
          <cell r="K6" t="str">
            <v>E005</v>
          </cell>
          <cell r="L6" t="str">
            <v> 5No wash hand basin</v>
          </cell>
          <cell r="N6" t="str">
            <v>Demolish</v>
          </cell>
          <cell r="Q6" t="str">
            <v>nr</v>
          </cell>
          <cell r="S6" t="str">
            <v>Faithful and Gould</v>
          </cell>
        </row>
        <row r="7">
          <cell r="A7">
            <v>5</v>
          </cell>
          <cell r="K7" t="str">
            <v>E006</v>
          </cell>
          <cell r="L7" t="str">
            <v> 6No wash hand basin</v>
          </cell>
          <cell r="N7" t="str">
            <v>No Action</v>
          </cell>
          <cell r="Q7" t="str">
            <v>hr</v>
          </cell>
          <cell r="S7" t="str">
            <v>Andrew Pritchard</v>
          </cell>
        </row>
        <row r="8">
          <cell r="A8">
            <v>6</v>
          </cell>
          <cell r="K8" t="str">
            <v>E007</v>
          </cell>
          <cell r="L8" t="str">
            <v>1No belfast sink and 2No stainless steel sinks</v>
          </cell>
          <cell r="S8" t="str">
            <v>Jon Collinson</v>
          </cell>
        </row>
        <row r="9">
          <cell r="A9">
            <v>7</v>
          </cell>
          <cell r="K9" t="str">
            <v>E008</v>
          </cell>
          <cell r="L9" t="str">
            <v>1No WC</v>
          </cell>
          <cell r="S9" t="str">
            <v>Steve Goodhead</v>
          </cell>
        </row>
        <row r="10">
          <cell r="A10">
            <v>8</v>
          </cell>
          <cell r="K10" t="str">
            <v>E009</v>
          </cell>
          <cell r="L10" t="str">
            <v>1No WC and 1No wash hand basin</v>
          </cell>
          <cell r="S10" t="str">
            <v>Gordon Rhodes</v>
          </cell>
        </row>
        <row r="11">
          <cell r="A11">
            <v>9</v>
          </cell>
          <cell r="K11" t="str">
            <v>E010</v>
          </cell>
          <cell r="L11" t="str">
            <v>1No WC, 1No bowl urinal and 1No wash hand basin</v>
          </cell>
          <cell r="S11" t="str">
            <v>Ian Derbyshire</v>
          </cell>
        </row>
        <row r="12">
          <cell r="A12">
            <v>10</v>
          </cell>
          <cell r="K12" t="str">
            <v>E011</v>
          </cell>
          <cell r="L12" t="str">
            <v>1No WC, 2No bowl urinal and 2No wash hand basin</v>
          </cell>
          <cell r="S12" t="str">
            <v>David Highfield</v>
          </cell>
        </row>
        <row r="13">
          <cell r="A13">
            <v>11</v>
          </cell>
          <cell r="K13" t="str">
            <v>E012</v>
          </cell>
          <cell r="L13" t="str">
            <v>1No WC, 3No wash hand basins, 1No stainless steel trough urinal</v>
          </cell>
          <cell r="S13" t="str">
            <v>Colin Bridges</v>
          </cell>
        </row>
        <row r="14">
          <cell r="A14">
            <v>12</v>
          </cell>
          <cell r="K14" t="str">
            <v>E013</v>
          </cell>
          <cell r="L14" t="str">
            <v>20/40 double glazed plastisol coated metal doors</v>
          </cell>
        </row>
        <row r="15">
          <cell r="A15">
            <v>13</v>
          </cell>
          <cell r="K15" t="str">
            <v>E014</v>
          </cell>
          <cell r="L15" t="str">
            <v>20/40 double glazed precoated aluminium doors</v>
          </cell>
        </row>
        <row r="16">
          <cell r="A16">
            <v>14</v>
          </cell>
          <cell r="K16" t="str">
            <v>E015</v>
          </cell>
          <cell r="L16" t="str">
            <v>20/40 double glazed softwood doors</v>
          </cell>
        </row>
        <row r="17">
          <cell r="A17">
            <v>15</v>
          </cell>
          <cell r="K17" t="str">
            <v>E016</v>
          </cell>
          <cell r="L17" t="str">
            <v>20/40 flush plastisol coated metal doors</v>
          </cell>
        </row>
        <row r="18">
          <cell r="A18">
            <v>16</v>
          </cell>
          <cell r="K18" t="str">
            <v>E017</v>
          </cell>
          <cell r="L18" t="str">
            <v>20/40 flush precoated aluminium doors</v>
          </cell>
        </row>
        <row r="19">
          <cell r="A19">
            <v>17</v>
          </cell>
          <cell r="K19" t="str">
            <v>E018</v>
          </cell>
          <cell r="L19" t="str">
            <v>20/40 single glazed plastisol coated metal doors</v>
          </cell>
        </row>
        <row r="20">
          <cell r="A20">
            <v>18</v>
          </cell>
          <cell r="K20" t="str">
            <v>E019</v>
          </cell>
          <cell r="L20" t="str">
            <v>20/40 single glazed precoated aluminium doors</v>
          </cell>
        </row>
        <row r="21">
          <cell r="A21">
            <v>19</v>
          </cell>
          <cell r="K21" t="str">
            <v>E020</v>
          </cell>
          <cell r="L21" t="str">
            <v>20/40 single glazed softwood doors</v>
          </cell>
        </row>
        <row r="22">
          <cell r="A22">
            <v>20</v>
          </cell>
          <cell r="K22" t="str">
            <v>E021</v>
          </cell>
          <cell r="L22" t="str">
            <v>20/40 Softwood doors</v>
          </cell>
        </row>
        <row r="23">
          <cell r="A23">
            <v>21</v>
          </cell>
          <cell r="K23" t="str">
            <v>E022</v>
          </cell>
          <cell r="L23" t="str">
            <v>225mm Solid brick boundary wall</v>
          </cell>
        </row>
        <row r="24">
          <cell r="A24">
            <v>22</v>
          </cell>
          <cell r="K24" t="str">
            <v>E023</v>
          </cell>
          <cell r="L24" t="str">
            <v>2No WC</v>
          </cell>
        </row>
        <row r="25">
          <cell r="A25">
            <v>23</v>
          </cell>
          <cell r="K25" t="str">
            <v>E024</v>
          </cell>
          <cell r="L25" t="str">
            <v>2No WC and 2No wash hand basin</v>
          </cell>
        </row>
        <row r="26">
          <cell r="A26">
            <v>24</v>
          </cell>
          <cell r="K26" t="str">
            <v>E025</v>
          </cell>
          <cell r="L26" t="str">
            <v>2No WC, 2No bowl, Stainless steel urinal</v>
          </cell>
        </row>
        <row r="27">
          <cell r="A27">
            <v>25</v>
          </cell>
          <cell r="K27" t="str">
            <v>E026</v>
          </cell>
          <cell r="L27" t="str">
            <v>3No WC</v>
          </cell>
        </row>
        <row r="28">
          <cell r="A28">
            <v>26</v>
          </cell>
          <cell r="K28" t="str">
            <v>E027</v>
          </cell>
          <cell r="L28" t="str">
            <v>3No WC and 3No wash hand basin</v>
          </cell>
        </row>
        <row r="29">
          <cell r="A29">
            <v>27</v>
          </cell>
          <cell r="K29" t="str">
            <v>E028</v>
          </cell>
          <cell r="L29" t="str">
            <v>4No WC</v>
          </cell>
        </row>
        <row r="30">
          <cell r="A30">
            <v>28</v>
          </cell>
          <cell r="K30" t="str">
            <v>E029</v>
          </cell>
          <cell r="L30" t="str">
            <v>4No WC and 4No wash hand basin</v>
          </cell>
        </row>
        <row r="31">
          <cell r="A31">
            <v>29</v>
          </cell>
          <cell r="K31" t="str">
            <v>E030</v>
          </cell>
          <cell r="L31" t="str">
            <v>4No WC, 7No wash hand basins and a stainless steel trough urinal</v>
          </cell>
        </row>
        <row r="32">
          <cell r="A32">
            <v>30</v>
          </cell>
          <cell r="K32" t="str">
            <v>E031</v>
          </cell>
          <cell r="L32" t="str">
            <v>5No WC</v>
          </cell>
        </row>
        <row r="33">
          <cell r="A33">
            <v>31</v>
          </cell>
          <cell r="K33" t="str">
            <v>E032</v>
          </cell>
          <cell r="L33" t="str">
            <v>5No WC and 5No wash hand basin</v>
          </cell>
        </row>
        <row r="34">
          <cell r="A34">
            <v>32</v>
          </cell>
          <cell r="K34" t="str">
            <v>E033</v>
          </cell>
          <cell r="L34" t="str">
            <v>6No WC</v>
          </cell>
        </row>
        <row r="35">
          <cell r="A35">
            <v>33</v>
          </cell>
          <cell r="K35" t="str">
            <v>E034</v>
          </cell>
          <cell r="L35" t="str">
            <v>6No WC and 6No wash hand basin</v>
          </cell>
        </row>
        <row r="36">
          <cell r="A36">
            <v>34</v>
          </cell>
          <cell r="K36" t="str">
            <v>E035</v>
          </cell>
          <cell r="L36" t="str">
            <v>Aggregate finished GRP panels</v>
          </cell>
        </row>
        <row r="37">
          <cell r="A37">
            <v>35</v>
          </cell>
          <cell r="K37" t="str">
            <v>E036</v>
          </cell>
          <cell r="L37" t="str">
            <v>All weather turf</v>
          </cell>
        </row>
        <row r="38">
          <cell r="A38">
            <v>36</v>
          </cell>
          <cell r="K38" t="str">
            <v>E037</v>
          </cell>
          <cell r="L38" t="str">
            <v>Aluminium louvered grills</v>
          </cell>
        </row>
        <row r="39">
          <cell r="A39">
            <v>37</v>
          </cell>
          <cell r="K39" t="str">
            <v>E038</v>
          </cell>
          <cell r="L39" t="str">
            <v>Aluminium roller shutter door</v>
          </cell>
        </row>
        <row r="40">
          <cell r="A40">
            <v>38</v>
          </cell>
          <cell r="K40" t="str">
            <v>E039</v>
          </cell>
          <cell r="L40" t="str">
            <v>Anti slip paint finish</v>
          </cell>
        </row>
        <row r="41">
          <cell r="A41">
            <v>39</v>
          </cell>
          <cell r="K41" t="str">
            <v>E040</v>
          </cell>
          <cell r="L41" t="str">
            <v>Art sink</v>
          </cell>
        </row>
        <row r="42">
          <cell r="A42">
            <v>40</v>
          </cell>
          <cell r="K42" t="str">
            <v>E041</v>
          </cell>
          <cell r="L42" t="str">
            <v>Artex</v>
          </cell>
        </row>
        <row r="43">
          <cell r="A43">
            <v>41</v>
          </cell>
          <cell r="K43" t="str">
            <v>E042</v>
          </cell>
          <cell r="L43" t="str">
            <v>Artex finished plasterboard</v>
          </cell>
        </row>
        <row r="44">
          <cell r="A44">
            <v>42</v>
          </cell>
          <cell r="K44" t="str">
            <v>E043</v>
          </cell>
          <cell r="L44" t="str">
            <v>Asbestos board</v>
          </cell>
        </row>
        <row r="45">
          <cell r="A45">
            <v>43</v>
          </cell>
          <cell r="K45" t="str">
            <v>E044</v>
          </cell>
          <cell r="L45" t="str">
            <v>Asbestos Cement Big six sheeting</v>
          </cell>
        </row>
        <row r="46">
          <cell r="A46">
            <v>44</v>
          </cell>
          <cell r="K46" t="str">
            <v>E045</v>
          </cell>
          <cell r="L46" t="str">
            <v>Asbestos Cement profile sheeting</v>
          </cell>
        </row>
        <row r="47">
          <cell r="A47">
            <v>45</v>
          </cell>
          <cell r="K47" t="str">
            <v>E046</v>
          </cell>
          <cell r="L47" t="str">
            <v>Asbestos cement tiles</v>
          </cell>
        </row>
        <row r="48">
          <cell r="A48">
            <v>46</v>
          </cell>
          <cell r="K48" t="str">
            <v>E047</v>
          </cell>
          <cell r="L48" t="str">
            <v>Asbestos gutters</v>
          </cell>
        </row>
        <row r="49">
          <cell r="A49">
            <v>47</v>
          </cell>
          <cell r="K49" t="str">
            <v>E048</v>
          </cell>
          <cell r="L49" t="str">
            <v>Asbestos gutters and downpipes</v>
          </cell>
        </row>
        <row r="50">
          <cell r="A50">
            <v>48</v>
          </cell>
          <cell r="K50" t="str">
            <v>E049</v>
          </cell>
          <cell r="L50" t="str">
            <v>Asbestos tile suspended ceiling</v>
          </cell>
        </row>
        <row r="51">
          <cell r="A51">
            <v>49</v>
          </cell>
          <cell r="K51" t="str">
            <v>E050</v>
          </cell>
          <cell r="L51" t="str">
            <v>Asphalt</v>
          </cell>
        </row>
        <row r="52">
          <cell r="A52">
            <v>50</v>
          </cell>
          <cell r="K52" t="str">
            <v>E051</v>
          </cell>
          <cell r="L52" t="str">
            <v>Base units</v>
          </cell>
        </row>
        <row r="53">
          <cell r="A53">
            <v>51</v>
          </cell>
          <cell r="K53" t="str">
            <v>E052</v>
          </cell>
          <cell r="L53" t="str">
            <v>Belfast sink</v>
          </cell>
        </row>
        <row r="54">
          <cell r="A54">
            <v>52</v>
          </cell>
          <cell r="K54" t="str">
            <v>E053</v>
          </cell>
          <cell r="L54" t="str">
            <v>Benching</v>
          </cell>
        </row>
        <row r="55">
          <cell r="A55">
            <v>53</v>
          </cell>
          <cell r="K55" t="str">
            <v>E054</v>
          </cell>
          <cell r="L55" t="str">
            <v>Benching and whiteboard</v>
          </cell>
        </row>
        <row r="56">
          <cell r="A56">
            <v>54</v>
          </cell>
          <cell r="K56" t="str">
            <v>E055</v>
          </cell>
          <cell r="L56" t="str">
            <v>Benching, cupboards and shelves</v>
          </cell>
        </row>
        <row r="57">
          <cell r="A57">
            <v>55</v>
          </cell>
          <cell r="K57" t="str">
            <v>E056</v>
          </cell>
          <cell r="L57" t="str">
            <v>Benching, cupboards and whiteboard</v>
          </cell>
        </row>
        <row r="58">
          <cell r="A58">
            <v>56</v>
          </cell>
          <cell r="K58" t="str">
            <v>E057</v>
          </cell>
          <cell r="L58" t="str">
            <v>Benching, cupboards, whiteboard and coat hooks</v>
          </cell>
        </row>
        <row r="59">
          <cell r="A59">
            <v>57</v>
          </cell>
          <cell r="K59" t="str">
            <v>E058</v>
          </cell>
          <cell r="L59" t="str">
            <v>Benching, whiteboard and shelves</v>
          </cell>
        </row>
        <row r="60">
          <cell r="A60">
            <v>58</v>
          </cell>
          <cell r="K60" t="str">
            <v>E059</v>
          </cell>
          <cell r="L60" t="str">
            <v>Bitumen damp proof course</v>
          </cell>
        </row>
        <row r="61">
          <cell r="A61">
            <v>59</v>
          </cell>
          <cell r="K61" t="str">
            <v>E060</v>
          </cell>
          <cell r="L61" t="str">
            <v>Bitumen damp proof course with air bricks</v>
          </cell>
        </row>
        <row r="62">
          <cell r="A62">
            <v>60</v>
          </cell>
          <cell r="K62" t="str">
            <v>E061</v>
          </cell>
          <cell r="L62" t="str">
            <v>Blackboard</v>
          </cell>
        </row>
        <row r="63">
          <cell r="A63">
            <v>61</v>
          </cell>
          <cell r="K63" t="str">
            <v>E062</v>
          </cell>
          <cell r="L63" t="str">
            <v>Block and stud walls</v>
          </cell>
        </row>
        <row r="64">
          <cell r="A64">
            <v>62</v>
          </cell>
          <cell r="K64" t="str">
            <v>E063</v>
          </cell>
          <cell r="L64" t="str">
            <v>Block solid walls </v>
          </cell>
        </row>
        <row r="65">
          <cell r="A65">
            <v>63</v>
          </cell>
          <cell r="K65" t="str">
            <v>E064</v>
          </cell>
          <cell r="L65" t="str">
            <v>Blockwork cubicles</v>
          </cell>
        </row>
        <row r="66">
          <cell r="A66">
            <v>64</v>
          </cell>
          <cell r="K66" t="str">
            <v>E065</v>
          </cell>
          <cell r="L66" t="str">
            <v>Blue brick damp proof course</v>
          </cell>
        </row>
        <row r="67">
          <cell r="A67">
            <v>65</v>
          </cell>
          <cell r="K67" t="str">
            <v>E066</v>
          </cell>
          <cell r="L67" t="str">
            <v>Blue brick damp proof course, air bricks</v>
          </cell>
        </row>
        <row r="68">
          <cell r="A68">
            <v>66</v>
          </cell>
          <cell r="K68" t="str">
            <v>E067</v>
          </cell>
          <cell r="L68" t="str">
            <v>Brick and block solid walls</v>
          </cell>
        </row>
        <row r="69">
          <cell r="A69">
            <v>67</v>
          </cell>
          <cell r="K69" t="str">
            <v>E068</v>
          </cell>
          <cell r="L69" t="str">
            <v>Brick chimney with concrete flaunching</v>
          </cell>
        </row>
        <row r="70">
          <cell r="A70">
            <v>68</v>
          </cell>
          <cell r="K70" t="str">
            <v>E069</v>
          </cell>
          <cell r="L70" t="str">
            <v>Brick paving</v>
          </cell>
        </row>
        <row r="71">
          <cell r="K71" t="str">
            <v>E070</v>
          </cell>
          <cell r="L71" t="str">
            <v>Brick solid and stud walls</v>
          </cell>
        </row>
        <row r="72">
          <cell r="K72" t="str">
            <v>E071</v>
          </cell>
          <cell r="L72" t="str">
            <v>Brick solid walls</v>
          </cell>
        </row>
        <row r="73">
          <cell r="K73" t="str">
            <v>E072</v>
          </cell>
          <cell r="L73" t="str">
            <v>Carpet and Granwood finishes</v>
          </cell>
        </row>
        <row r="74">
          <cell r="K74" t="str">
            <v>E073</v>
          </cell>
          <cell r="L74" t="str">
            <v>Carpet and parquet finishes</v>
          </cell>
        </row>
        <row r="75">
          <cell r="K75" t="str">
            <v>E074</v>
          </cell>
          <cell r="L75" t="str">
            <v>Carpet and vinyl sheet finishes</v>
          </cell>
        </row>
        <row r="76">
          <cell r="K76" t="str">
            <v>E075</v>
          </cell>
          <cell r="L76" t="str">
            <v>Carpet finish</v>
          </cell>
        </row>
        <row r="77">
          <cell r="K77" t="str">
            <v>E076</v>
          </cell>
          <cell r="L77" t="str">
            <v>Carpet off parquet finishes</v>
          </cell>
        </row>
        <row r="78">
          <cell r="K78" t="str">
            <v>E077</v>
          </cell>
          <cell r="L78" t="str">
            <v>Carpet tile and Granwood finishes</v>
          </cell>
        </row>
        <row r="79">
          <cell r="K79" t="str">
            <v>E078</v>
          </cell>
          <cell r="L79" t="str">
            <v>Carpet tile and parquet finishes</v>
          </cell>
        </row>
        <row r="80">
          <cell r="K80" t="str">
            <v>E079</v>
          </cell>
          <cell r="L80" t="str">
            <v>Carpet tile and vinyl sheet finishes</v>
          </cell>
        </row>
        <row r="81">
          <cell r="K81" t="str">
            <v>E080</v>
          </cell>
          <cell r="L81" t="str">
            <v>Carpet tile and vinyl tile finishes</v>
          </cell>
        </row>
        <row r="82">
          <cell r="K82" t="str">
            <v>E081</v>
          </cell>
          <cell r="L82" t="str">
            <v>Carpet tile finish</v>
          </cell>
        </row>
        <row r="83">
          <cell r="K83" t="str">
            <v>E082</v>
          </cell>
          <cell r="L83" t="str">
            <v>Carpet tile off Granwood finish</v>
          </cell>
        </row>
        <row r="84">
          <cell r="K84" t="str">
            <v>E083</v>
          </cell>
          <cell r="L84" t="str">
            <v>Carpet tile off parquet finish</v>
          </cell>
        </row>
        <row r="85">
          <cell r="K85" t="str">
            <v>E084</v>
          </cell>
          <cell r="L85" t="str">
            <v>Casement fasteners</v>
          </cell>
        </row>
        <row r="86">
          <cell r="K86" t="str">
            <v>E085</v>
          </cell>
          <cell r="L86" t="str">
            <v>Casement fasteners and overhead closer</v>
          </cell>
        </row>
        <row r="87">
          <cell r="K87" t="str">
            <v>E086</v>
          </cell>
          <cell r="L87" t="str">
            <v>Casement fasteners and panic bolts</v>
          </cell>
        </row>
        <row r="88">
          <cell r="K88" t="str">
            <v>E087</v>
          </cell>
          <cell r="L88" t="str">
            <v>Casement fasteners, levers and lock</v>
          </cell>
        </row>
        <row r="89">
          <cell r="K89" t="str">
            <v>E088</v>
          </cell>
          <cell r="L89" t="str">
            <v>Casement fasteners, overhead closers and levers</v>
          </cell>
        </row>
        <row r="90">
          <cell r="K90" t="str">
            <v>E089</v>
          </cell>
          <cell r="L90" t="str">
            <v>Casement fasteners, overhead closers and panic bolt</v>
          </cell>
        </row>
        <row r="91">
          <cell r="K91" t="str">
            <v>E090</v>
          </cell>
          <cell r="L91" t="str">
            <v>Casements</v>
          </cell>
        </row>
        <row r="92">
          <cell r="K92" t="str">
            <v>E091</v>
          </cell>
          <cell r="L92" t="str">
            <v>Cast iron downpipes</v>
          </cell>
        </row>
        <row r="93">
          <cell r="K93" t="str">
            <v>E092</v>
          </cell>
          <cell r="L93" t="str">
            <v>Cast iron gutters</v>
          </cell>
        </row>
        <row r="94">
          <cell r="K94" t="str">
            <v>E093</v>
          </cell>
          <cell r="L94" t="str">
            <v>Cast iron gutters and downpipes</v>
          </cell>
        </row>
        <row r="95">
          <cell r="K95" t="str">
            <v>E094</v>
          </cell>
          <cell r="L95" t="str">
            <v>Cast iron palisade railings and gates</v>
          </cell>
        </row>
        <row r="96">
          <cell r="K96" t="str">
            <v>E095</v>
          </cell>
          <cell r="L96" t="str">
            <v>Cast iron Soil and Vent pipe</v>
          </cell>
        </row>
        <row r="97">
          <cell r="K97" t="str">
            <v>E096</v>
          </cell>
          <cell r="L97" t="str">
            <v>cast iron spiral staircase</v>
          </cell>
        </row>
        <row r="98">
          <cell r="K98" t="str">
            <v>E097</v>
          </cell>
          <cell r="L98" t="str">
            <v>Cement fibre board</v>
          </cell>
        </row>
        <row r="99">
          <cell r="K99" t="str">
            <v>E098</v>
          </cell>
          <cell r="L99" t="str">
            <v>Ceramic science sinks</v>
          </cell>
        </row>
        <row r="100">
          <cell r="K100" t="str">
            <v>E099</v>
          </cell>
          <cell r="L100" t="str">
            <v>CLASP steel frame</v>
          </cell>
        </row>
        <row r="101">
          <cell r="K101" t="str">
            <v>E100</v>
          </cell>
          <cell r="L101" t="str">
            <v>Cleaners sink</v>
          </cell>
        </row>
        <row r="102">
          <cell r="K102" t="str">
            <v>E101</v>
          </cell>
          <cell r="L102" t="str">
            <v>Coat hooks</v>
          </cell>
        </row>
        <row r="103">
          <cell r="K103" t="str">
            <v>E102</v>
          </cell>
          <cell r="L103" t="str">
            <v>Coat hooks and cupboards</v>
          </cell>
        </row>
        <row r="104">
          <cell r="K104" t="str">
            <v>E103</v>
          </cell>
          <cell r="L104" t="str">
            <v>Coat hooks and shelves</v>
          </cell>
        </row>
        <row r="105">
          <cell r="K105" t="str">
            <v>E104</v>
          </cell>
          <cell r="L105" t="str">
            <v>Compacted sand</v>
          </cell>
        </row>
        <row r="106">
          <cell r="K106" t="str">
            <v>E105</v>
          </cell>
          <cell r="L106" t="str">
            <v>Concrete frame and infill panels</v>
          </cell>
        </row>
        <row r="107">
          <cell r="K107" t="str">
            <v>E106</v>
          </cell>
          <cell r="L107" t="str">
            <v>Concrete interlocking tile</v>
          </cell>
        </row>
        <row r="108">
          <cell r="K108" t="str">
            <v>E107</v>
          </cell>
          <cell r="L108" t="str">
            <v>Concrete pad foundation, precast concrete plinth and edge protection</v>
          </cell>
        </row>
        <row r="109">
          <cell r="K109" t="str">
            <v>E108</v>
          </cell>
          <cell r="L109" t="str">
            <v>Concrete plank</v>
          </cell>
        </row>
        <row r="110">
          <cell r="K110" t="str">
            <v>E109</v>
          </cell>
          <cell r="L110" t="str">
            <v>Concrete raft foundation</v>
          </cell>
        </row>
        <row r="111">
          <cell r="K111" t="str">
            <v>E110</v>
          </cell>
          <cell r="L111" t="str">
            <v>Concrete raft foundation, bitumen damp proof course</v>
          </cell>
        </row>
        <row r="112">
          <cell r="K112" t="str">
            <v>E111</v>
          </cell>
          <cell r="L112" t="str">
            <v>Concrete raft foundation, precast concrete plinth and edge protection</v>
          </cell>
        </row>
        <row r="113">
          <cell r="K113" t="str">
            <v>E112</v>
          </cell>
          <cell r="L113" t="str">
            <v>Copper</v>
          </cell>
        </row>
        <row r="114">
          <cell r="K114" t="str">
            <v>E113</v>
          </cell>
          <cell r="L114" t="str">
            <v>Copper gutters</v>
          </cell>
        </row>
        <row r="115">
          <cell r="K115" t="str">
            <v>E114</v>
          </cell>
          <cell r="L115" t="str">
            <v>Copper gutters and downpipes</v>
          </cell>
        </row>
        <row r="116">
          <cell r="K116" t="str">
            <v>E115</v>
          </cell>
          <cell r="L116" t="str">
            <v>Cubicles</v>
          </cell>
        </row>
        <row r="117">
          <cell r="K117" t="str">
            <v>E116</v>
          </cell>
          <cell r="L117" t="str">
            <v>Cubicles and shelves</v>
          </cell>
        </row>
        <row r="118">
          <cell r="K118" t="str">
            <v>E117</v>
          </cell>
          <cell r="L118" t="str">
            <v>Cubicles and worktop</v>
          </cell>
        </row>
        <row r="119">
          <cell r="K119" t="str">
            <v>E118</v>
          </cell>
          <cell r="L119" t="str">
            <v>Cupboards and whiteboard</v>
          </cell>
        </row>
        <row r="120">
          <cell r="K120" t="str">
            <v>E119</v>
          </cell>
          <cell r="L120" t="str">
            <v>Decathane</v>
          </cell>
        </row>
        <row r="121">
          <cell r="K121" t="str">
            <v>E120</v>
          </cell>
          <cell r="L121" t="str">
            <v>Decorative cast iron gates</v>
          </cell>
        </row>
        <row r="122">
          <cell r="K122" t="str">
            <v>E121</v>
          </cell>
          <cell r="L122" t="str">
            <v>Dirt trap carpet finish</v>
          </cell>
        </row>
        <row r="123">
          <cell r="K123" t="str">
            <v>E122</v>
          </cell>
          <cell r="L123" t="str">
            <v>Dirt trap carpet tile finish</v>
          </cell>
        </row>
        <row r="124">
          <cell r="K124" t="str">
            <v>E123</v>
          </cell>
          <cell r="L124" t="str">
            <v>Dirt trap carpet tiles off parquet finish</v>
          </cell>
        </row>
        <row r="125">
          <cell r="K125" t="str">
            <v>E124</v>
          </cell>
          <cell r="L125" t="str">
            <v>Display cabinets</v>
          </cell>
        </row>
        <row r="126">
          <cell r="K126" t="str">
            <v>E125</v>
          </cell>
          <cell r="L126" t="str">
            <v>Double EN12150 glazing</v>
          </cell>
        </row>
        <row r="127">
          <cell r="K127" t="str">
            <v>E126</v>
          </cell>
          <cell r="L127" t="str">
            <v>Double filmed glazing</v>
          </cell>
        </row>
        <row r="128">
          <cell r="K128" t="str">
            <v>E127</v>
          </cell>
          <cell r="L128" t="str">
            <v>Double glazed hardwood casement windows</v>
          </cell>
        </row>
        <row r="129">
          <cell r="K129" t="str">
            <v>E128</v>
          </cell>
          <cell r="L129" t="str">
            <v>Double glazed hardwood double door</v>
          </cell>
        </row>
        <row r="130">
          <cell r="K130" t="str">
            <v>E129</v>
          </cell>
          <cell r="L130" t="str">
            <v>Double glazed hardwood single door</v>
          </cell>
        </row>
        <row r="131">
          <cell r="K131" t="str">
            <v>E130</v>
          </cell>
          <cell r="L131" t="str">
            <v>Double glazed plastisol coated metal double door</v>
          </cell>
        </row>
        <row r="132">
          <cell r="K132" t="str">
            <v>E131</v>
          </cell>
          <cell r="L132" t="str">
            <v>Double glazed plastisol coated metal single door</v>
          </cell>
        </row>
        <row r="133">
          <cell r="K133" t="str">
            <v>E132</v>
          </cell>
          <cell r="L133" t="str">
            <v>Double glazed plastisol coated metal windows</v>
          </cell>
        </row>
        <row r="134">
          <cell r="K134" t="str">
            <v>E133</v>
          </cell>
          <cell r="L134" t="str">
            <v>Double glazed precoated aluminium casement windows</v>
          </cell>
        </row>
        <row r="135">
          <cell r="K135" t="str">
            <v>E134</v>
          </cell>
          <cell r="L135" t="str">
            <v>Double glazed precoated aluminium double door</v>
          </cell>
        </row>
        <row r="136">
          <cell r="K136" t="str">
            <v>E135</v>
          </cell>
          <cell r="L136" t="str">
            <v>Double glazed precoated aluminium single door</v>
          </cell>
        </row>
        <row r="137">
          <cell r="K137" t="str">
            <v>E136</v>
          </cell>
          <cell r="L137" t="str">
            <v>Double glazed PVCu casement windows</v>
          </cell>
        </row>
        <row r="138">
          <cell r="K138" t="str">
            <v>E137</v>
          </cell>
          <cell r="L138" t="str">
            <v>Double glazed PVCu double doors</v>
          </cell>
        </row>
        <row r="139">
          <cell r="K139" t="str">
            <v>E138</v>
          </cell>
          <cell r="L139" t="str">
            <v>Double glazed softwood double doors</v>
          </cell>
        </row>
        <row r="140">
          <cell r="K140" t="str">
            <v>E139</v>
          </cell>
          <cell r="L140" t="str">
            <v>Double glazed softwood single door</v>
          </cell>
        </row>
        <row r="141">
          <cell r="K141" t="str">
            <v>E140</v>
          </cell>
          <cell r="L141" t="str">
            <v>Double glazed softwood, aluminium faced casement windows</v>
          </cell>
        </row>
        <row r="142">
          <cell r="K142" t="str">
            <v>E141</v>
          </cell>
          <cell r="L142" t="str">
            <v>Double glazing</v>
          </cell>
        </row>
        <row r="143">
          <cell r="K143" t="str">
            <v>E142</v>
          </cell>
          <cell r="L143" t="str">
            <v>Double laminate glazing</v>
          </cell>
        </row>
        <row r="144">
          <cell r="K144" t="str">
            <v>E143</v>
          </cell>
          <cell r="L144" t="str">
            <v>Double panel doors</v>
          </cell>
        </row>
        <row r="145">
          <cell r="K145" t="str">
            <v>E144</v>
          </cell>
          <cell r="L145" t="str">
            <v>Double panel sliding doors</v>
          </cell>
        </row>
        <row r="146">
          <cell r="K146" t="str">
            <v>E145</v>
          </cell>
          <cell r="L146" t="str">
            <v>Double safety glazing</v>
          </cell>
        </row>
        <row r="147">
          <cell r="K147" t="str">
            <v>E146</v>
          </cell>
          <cell r="L147" t="str">
            <v>Double tempered glazing</v>
          </cell>
        </row>
        <row r="148">
          <cell r="K148" t="str">
            <v>E147</v>
          </cell>
          <cell r="L148" t="str">
            <v>Double toughened glazing</v>
          </cell>
        </row>
        <row r="149">
          <cell r="K149" t="str">
            <v>E148</v>
          </cell>
          <cell r="L149" t="str">
            <v>Drinking fountain</v>
          </cell>
        </row>
        <row r="150">
          <cell r="K150" t="str">
            <v>E149</v>
          </cell>
          <cell r="L150" t="str">
            <v>Eggshell</v>
          </cell>
        </row>
        <row r="151">
          <cell r="K151" t="str">
            <v>E150</v>
          </cell>
          <cell r="L151" t="str">
            <v>Emulsion</v>
          </cell>
        </row>
        <row r="152">
          <cell r="K152" t="str">
            <v>E151</v>
          </cell>
          <cell r="L152" t="str">
            <v>Emulsion and prefinished</v>
          </cell>
        </row>
        <row r="153">
          <cell r="K153" t="str">
            <v>E152</v>
          </cell>
          <cell r="L153" t="str">
            <v>Emulsion to ceiling</v>
          </cell>
        </row>
        <row r="154">
          <cell r="K154" t="str">
            <v>E153</v>
          </cell>
          <cell r="L154" t="str">
            <v>Fair faced brick cavity, steel frame</v>
          </cell>
        </row>
        <row r="155">
          <cell r="K155" t="str">
            <v>E154</v>
          </cell>
          <cell r="L155" t="str">
            <v>Fair faced brick with concrete lintels</v>
          </cell>
        </row>
        <row r="156">
          <cell r="K156" t="str">
            <v>E155</v>
          </cell>
          <cell r="L156" t="str">
            <v>Fair faced brick, steel frame, reconstituted stone features</v>
          </cell>
        </row>
        <row r="157">
          <cell r="K157" t="str">
            <v>E156</v>
          </cell>
          <cell r="L157" t="str">
            <v>Fair faced cavity brick</v>
          </cell>
        </row>
        <row r="158">
          <cell r="K158" t="str">
            <v>E157</v>
          </cell>
          <cell r="L158" t="str">
            <v>Fair faced cavity brick with concrete copings</v>
          </cell>
        </row>
        <row r="159">
          <cell r="K159" t="str">
            <v>E158</v>
          </cell>
          <cell r="L159" t="str">
            <v>Fair faced cavity brick with concrete features</v>
          </cell>
        </row>
        <row r="160">
          <cell r="K160" t="str">
            <v>E159</v>
          </cell>
          <cell r="L160" t="str">
            <v>Fair faced cavity brick with stone features</v>
          </cell>
        </row>
        <row r="161">
          <cell r="K161" t="str">
            <v>E160</v>
          </cell>
          <cell r="L161" t="str">
            <v>Fair faced cavity brick work with brick on edge lintels</v>
          </cell>
        </row>
        <row r="162">
          <cell r="K162" t="str">
            <v>E161</v>
          </cell>
          <cell r="L162" t="str">
            <v>Fair faced concrete block cavity walls</v>
          </cell>
        </row>
        <row r="163">
          <cell r="K163" t="str">
            <v>E162</v>
          </cell>
          <cell r="L163" t="str">
            <v>Fair faced solid brick</v>
          </cell>
        </row>
        <row r="164">
          <cell r="K164" t="str">
            <v>E163</v>
          </cell>
          <cell r="L164" t="str">
            <v>Fair faced solid brick with stone features</v>
          </cell>
        </row>
        <row r="165">
          <cell r="K165" t="str">
            <v>E164</v>
          </cell>
          <cell r="L165" t="str">
            <v>Fair faced solid brick, brick on edge lintels and stone sills</v>
          </cell>
        </row>
        <row r="166">
          <cell r="K166" t="str">
            <v>E165</v>
          </cell>
          <cell r="L166" t="str">
            <v>Fair faced solid brick, concrete copings</v>
          </cell>
        </row>
        <row r="167">
          <cell r="K167" t="str">
            <v>E166</v>
          </cell>
          <cell r="L167" t="str">
            <v>Fair faced solid brick, steel frame</v>
          </cell>
        </row>
        <row r="168">
          <cell r="K168" t="str">
            <v>E167</v>
          </cell>
          <cell r="L168" t="str">
            <v>FD30 certified glazing</v>
          </cell>
        </row>
        <row r="169">
          <cell r="K169" t="str">
            <v>E168</v>
          </cell>
          <cell r="L169" t="str">
            <v>FD30S Certified glazing</v>
          </cell>
        </row>
        <row r="170">
          <cell r="K170" t="str">
            <v>E169</v>
          </cell>
          <cell r="L170" t="str">
            <v>FD60 certified glazing</v>
          </cell>
        </row>
        <row r="171">
          <cell r="K171" t="str">
            <v>E170</v>
          </cell>
          <cell r="L171" t="str">
            <v>FD60S Certified glazing</v>
          </cell>
        </row>
        <row r="172">
          <cell r="K172" t="str">
            <v>E171</v>
          </cell>
          <cell r="L172" t="str">
            <v>Fibreboard</v>
          </cell>
        </row>
        <row r="173">
          <cell r="K173" t="str">
            <v>E172</v>
          </cell>
          <cell r="L173" t="str">
            <v>Fibreboard hidden grid suspended ceiling</v>
          </cell>
        </row>
        <row r="174">
          <cell r="K174" t="str">
            <v>E173</v>
          </cell>
          <cell r="L174" t="str">
            <v>Filmed obscure Georgian wired glazing</v>
          </cell>
        </row>
        <row r="175">
          <cell r="K175" t="str">
            <v>E174</v>
          </cell>
          <cell r="L175" t="str">
            <v>Filmed vision panel</v>
          </cell>
        </row>
        <row r="176">
          <cell r="K176" t="str">
            <v>E175</v>
          </cell>
          <cell r="L176" t="str">
            <v>Flush double door</v>
          </cell>
        </row>
        <row r="177">
          <cell r="K177" t="str">
            <v>E176</v>
          </cell>
          <cell r="L177" t="str">
            <v>Flush double door with intumescent seals</v>
          </cell>
        </row>
        <row r="178">
          <cell r="K178" t="str">
            <v>E177</v>
          </cell>
          <cell r="L178" t="str">
            <v>Flush double door with intumescent seals frame fitted</v>
          </cell>
        </row>
        <row r="179">
          <cell r="K179" t="str">
            <v>E178</v>
          </cell>
          <cell r="L179" t="str">
            <v>Flush double door with intumescent smoke seals</v>
          </cell>
        </row>
        <row r="180">
          <cell r="K180" t="str">
            <v>E179</v>
          </cell>
          <cell r="L180" t="str">
            <v>Flush double door with intumescent smoke seals frame fitted</v>
          </cell>
        </row>
        <row r="181">
          <cell r="K181" t="str">
            <v>E180</v>
          </cell>
          <cell r="L181" t="str">
            <v>Flush double door with vision panel and intumescent seals</v>
          </cell>
        </row>
        <row r="182">
          <cell r="K182" t="str">
            <v>E181</v>
          </cell>
          <cell r="L182" t="str">
            <v>Flush double door with vision panel and intumescent seals frame fitted</v>
          </cell>
        </row>
        <row r="183">
          <cell r="K183" t="str">
            <v>E182</v>
          </cell>
          <cell r="L183" t="str">
            <v>Flush double door with vision panel and intumescent smoke seals</v>
          </cell>
        </row>
        <row r="184">
          <cell r="K184" t="str">
            <v>E183</v>
          </cell>
          <cell r="L184" t="str">
            <v>Flush double door with vision panel and intumescent smoke seals frame fitted</v>
          </cell>
        </row>
        <row r="185">
          <cell r="K185" t="str">
            <v>E184</v>
          </cell>
          <cell r="L185" t="str">
            <v>Flush double door with vision panel in metal frame</v>
          </cell>
        </row>
        <row r="186">
          <cell r="K186" t="str">
            <v>E185</v>
          </cell>
          <cell r="L186" t="str">
            <v>Flush double door with vision panels</v>
          </cell>
        </row>
        <row r="187">
          <cell r="K187" t="str">
            <v>E186</v>
          </cell>
          <cell r="L187" t="str">
            <v>Flush double door, metal frame</v>
          </cell>
        </row>
        <row r="188">
          <cell r="K188" t="str">
            <v>E187</v>
          </cell>
          <cell r="L188" t="str">
            <v>Flush FD30 double door</v>
          </cell>
        </row>
        <row r="189">
          <cell r="K189" t="str">
            <v>E188</v>
          </cell>
          <cell r="L189" t="str">
            <v>Flush FD30 double door with vision panel and smoke seals frame fitted</v>
          </cell>
        </row>
        <row r="190">
          <cell r="K190" t="str">
            <v>E189</v>
          </cell>
          <cell r="L190" t="str">
            <v>Flush FD30 double door with vision panels and intumescent smoke seals</v>
          </cell>
        </row>
        <row r="191">
          <cell r="K191" t="str">
            <v>E190</v>
          </cell>
          <cell r="L191" t="str">
            <v>Flush FD30 double door/ modified</v>
          </cell>
        </row>
        <row r="192">
          <cell r="K192" t="str">
            <v>E191</v>
          </cell>
          <cell r="L192" t="str">
            <v>Flush FD30 single door</v>
          </cell>
        </row>
        <row r="193">
          <cell r="K193" t="str">
            <v>E192</v>
          </cell>
          <cell r="L193" t="str">
            <v>Flush FD30 single door with intumescent seals frame fitted</v>
          </cell>
        </row>
        <row r="194">
          <cell r="K194" t="str">
            <v>E193</v>
          </cell>
          <cell r="L194" t="str">
            <v>Flush FD30 single door with vision panel</v>
          </cell>
        </row>
        <row r="195">
          <cell r="K195" t="str">
            <v>E194</v>
          </cell>
          <cell r="L195" t="str">
            <v>Flush FD30 single door with vision panel and intumescent smoke seals frame fitted</v>
          </cell>
        </row>
        <row r="196">
          <cell r="K196" t="str">
            <v>E195</v>
          </cell>
          <cell r="L196" t="str">
            <v>Flush FD30 single door/ modified</v>
          </cell>
        </row>
        <row r="197">
          <cell r="K197" t="str">
            <v>E196</v>
          </cell>
          <cell r="L197" t="str">
            <v>Flush FD30S double door with vision panel</v>
          </cell>
        </row>
        <row r="198">
          <cell r="K198" t="str">
            <v>E197</v>
          </cell>
          <cell r="L198" t="str">
            <v>Flush FD30S double door/ modified</v>
          </cell>
        </row>
        <row r="199">
          <cell r="K199" t="str">
            <v>E198</v>
          </cell>
          <cell r="L199" t="str">
            <v>Flush FD30S single door</v>
          </cell>
        </row>
        <row r="200">
          <cell r="K200" t="str">
            <v>E199</v>
          </cell>
          <cell r="L200" t="str">
            <v>Flush FD30S single door with vision panel</v>
          </cell>
        </row>
        <row r="201">
          <cell r="K201" t="str">
            <v>E200</v>
          </cell>
          <cell r="L201" t="str">
            <v>Flush FD30S single door/ modified</v>
          </cell>
        </row>
        <row r="202">
          <cell r="K202" t="str">
            <v>R01</v>
          </cell>
          <cell r="L202" t="str">
            <v>Flush FD30Sdouble door</v>
          </cell>
        </row>
        <row r="203">
          <cell r="K203" t="str">
            <v>R02</v>
          </cell>
          <cell r="L203" t="str">
            <v>Flush FD60 double door</v>
          </cell>
        </row>
        <row r="204">
          <cell r="K204" t="str">
            <v>R03</v>
          </cell>
          <cell r="L204" t="str">
            <v>Flush FD60 double door/ modified</v>
          </cell>
        </row>
        <row r="205">
          <cell r="K205" t="str">
            <v>R04</v>
          </cell>
          <cell r="L205" t="str">
            <v>Flush FD60 single door</v>
          </cell>
        </row>
        <row r="206">
          <cell r="K206" t="str">
            <v>R05</v>
          </cell>
          <cell r="L206" t="str">
            <v>Flush FD60 single door/ modified</v>
          </cell>
        </row>
        <row r="207">
          <cell r="K207" t="str">
            <v>R06</v>
          </cell>
          <cell r="L207" t="str">
            <v>Flush FD60S double door</v>
          </cell>
        </row>
        <row r="208">
          <cell r="K208" t="str">
            <v>R07</v>
          </cell>
          <cell r="L208" t="str">
            <v>Flush FD60S double door/ modified</v>
          </cell>
        </row>
        <row r="209">
          <cell r="K209" t="str">
            <v>R08</v>
          </cell>
          <cell r="L209" t="str">
            <v>Flush FD60S single door</v>
          </cell>
        </row>
        <row r="210">
          <cell r="K210" t="str">
            <v>R09</v>
          </cell>
          <cell r="L210" t="str">
            <v>Flush FD60S single door/ modified</v>
          </cell>
        </row>
        <row r="211">
          <cell r="K211" t="str">
            <v>R10</v>
          </cell>
          <cell r="L211" t="str">
            <v>Flush half hour double door with intumescent smoke seals.</v>
          </cell>
        </row>
        <row r="212">
          <cell r="K212" t="str">
            <v>R11</v>
          </cell>
          <cell r="L212" t="str">
            <v>Flush half hour double doors with intumescent seals frame fitted</v>
          </cell>
        </row>
        <row r="213">
          <cell r="K213" t="str">
            <v>R12</v>
          </cell>
          <cell r="L213" t="str">
            <v>Flush half hour single door with intumescent seal frame fitted</v>
          </cell>
        </row>
        <row r="214">
          <cell r="K214" t="str">
            <v>R13</v>
          </cell>
          <cell r="L214" t="str">
            <v>Flush half hour single door with vision panel and intumescent seals </v>
          </cell>
        </row>
        <row r="215">
          <cell r="K215" t="str">
            <v>R14</v>
          </cell>
          <cell r="L215" t="str">
            <v>Flush half hour single door with vision panel, intumescent seals and intumescent baffled vent</v>
          </cell>
        </row>
        <row r="216">
          <cell r="K216" t="str">
            <v>R15</v>
          </cell>
          <cell r="L216" t="str">
            <v>Flush panelled single door</v>
          </cell>
        </row>
        <row r="217">
          <cell r="K217" t="str">
            <v>R16</v>
          </cell>
          <cell r="L217" t="str">
            <v>Flush plastisol coated metal door</v>
          </cell>
        </row>
        <row r="218">
          <cell r="K218" t="str">
            <v>R17</v>
          </cell>
          <cell r="L218" t="str">
            <v>Flush plastisol coated metal double door</v>
          </cell>
        </row>
        <row r="219">
          <cell r="K219" t="str">
            <v>R18</v>
          </cell>
          <cell r="L219" t="str">
            <v>Flush precoated aluminium door</v>
          </cell>
        </row>
        <row r="220">
          <cell r="K220" t="str">
            <v>R19</v>
          </cell>
          <cell r="L220" t="str">
            <v>Flush precoated aluminium double door</v>
          </cell>
        </row>
        <row r="221">
          <cell r="K221" t="str">
            <v>R20</v>
          </cell>
          <cell r="L221" t="str">
            <v>Flush single door</v>
          </cell>
        </row>
        <row r="222">
          <cell r="K222" t="str">
            <v>R21</v>
          </cell>
          <cell r="L222" t="str">
            <v>Flush single door with intumescent seals</v>
          </cell>
        </row>
        <row r="223">
          <cell r="K223" t="str">
            <v>R22</v>
          </cell>
          <cell r="L223" t="str">
            <v>Flush single door with intumescent seals frame fitted</v>
          </cell>
        </row>
        <row r="224">
          <cell r="K224" t="str">
            <v>R23</v>
          </cell>
          <cell r="L224" t="str">
            <v>Flush single door with intumescent smoke seals</v>
          </cell>
        </row>
        <row r="225">
          <cell r="K225" t="str">
            <v>R24</v>
          </cell>
          <cell r="L225" t="str">
            <v>Flush single door with intumescent smoke seals frame fitted</v>
          </cell>
        </row>
        <row r="226">
          <cell r="K226" t="str">
            <v>R25</v>
          </cell>
          <cell r="L226" t="str">
            <v>Flush single door with vision panel</v>
          </cell>
        </row>
        <row r="227">
          <cell r="K227" t="str">
            <v>R26</v>
          </cell>
          <cell r="L227" t="str">
            <v>Flush single door with vision panel and intumescent seals</v>
          </cell>
        </row>
        <row r="228">
          <cell r="K228" t="str">
            <v>R27</v>
          </cell>
          <cell r="L228" t="str">
            <v>Flush single door with vision panel and intumescent seals frame fitted</v>
          </cell>
        </row>
        <row r="229">
          <cell r="K229" t="str">
            <v>R28</v>
          </cell>
          <cell r="L229" t="str">
            <v>Flush single door with vision panel and intumescent smoke seals</v>
          </cell>
        </row>
        <row r="230">
          <cell r="K230" t="str">
            <v>R29</v>
          </cell>
          <cell r="L230" t="str">
            <v>Flush single door with vision panel and intumescent smoke seals frame fitted</v>
          </cell>
        </row>
        <row r="231">
          <cell r="K231" t="str">
            <v>R30</v>
          </cell>
          <cell r="L231" t="str">
            <v>Flush single door with vision panel in metal frame</v>
          </cell>
        </row>
        <row r="232">
          <cell r="K232" t="str">
            <v>R31</v>
          </cell>
          <cell r="L232" t="str">
            <v>Flush single door, metal frame</v>
          </cell>
        </row>
        <row r="233">
          <cell r="K233" t="str">
            <v>R32</v>
          </cell>
          <cell r="L233" t="str">
            <v>Foam panels, lath and plaster</v>
          </cell>
        </row>
        <row r="234">
          <cell r="K234" t="str">
            <v>R33</v>
          </cell>
          <cell r="L234" t="str">
            <v>Fully glazed double door</v>
          </cell>
        </row>
        <row r="235">
          <cell r="K235" t="str">
            <v>R34</v>
          </cell>
          <cell r="L235" t="str">
            <v>Fully glazed double door in metal frame</v>
          </cell>
        </row>
        <row r="236">
          <cell r="K236" t="str">
            <v>R35</v>
          </cell>
          <cell r="L236" t="str">
            <v>Fully glazed FD30 double door</v>
          </cell>
        </row>
        <row r="237">
          <cell r="K237" t="str">
            <v>R36</v>
          </cell>
          <cell r="L237" t="str">
            <v>Fully glazed FD30 single door</v>
          </cell>
        </row>
        <row r="238">
          <cell r="K238" t="str">
            <v>R37</v>
          </cell>
          <cell r="L238" t="str">
            <v>Fully glazed FD30S double door</v>
          </cell>
        </row>
        <row r="239">
          <cell r="K239" t="str">
            <v>R38</v>
          </cell>
          <cell r="L239" t="str">
            <v>Fully glazed FD30S single door</v>
          </cell>
        </row>
        <row r="240">
          <cell r="K240" t="str">
            <v>R39</v>
          </cell>
          <cell r="L240" t="str">
            <v>Fully glazed single door</v>
          </cell>
        </row>
        <row r="241">
          <cell r="K241" t="str">
            <v>R40</v>
          </cell>
          <cell r="L241" t="str">
            <v>Fully glazed single door in metal frame</v>
          </cell>
        </row>
        <row r="242">
          <cell r="K242" t="str">
            <v>R41</v>
          </cell>
          <cell r="L242" t="str">
            <v>Galvanised cubicles</v>
          </cell>
        </row>
        <row r="243">
          <cell r="K243" t="str">
            <v>R42</v>
          </cell>
          <cell r="L243" t="str">
            <v>Galvanised double gates</v>
          </cell>
        </row>
        <row r="244">
          <cell r="K244" t="str">
            <v>R43</v>
          </cell>
          <cell r="L244" t="str">
            <v>Galvanised mesh and angle post fencing</v>
          </cell>
        </row>
        <row r="245">
          <cell r="K245" t="str">
            <v>R44</v>
          </cell>
          <cell r="L245" t="str">
            <v>Galvanised spiked top palisade fencing</v>
          </cell>
        </row>
        <row r="246">
          <cell r="K246" t="str">
            <v>R45</v>
          </cell>
          <cell r="L246" t="str">
            <v>Georgian wired filmed glazing</v>
          </cell>
        </row>
        <row r="247">
          <cell r="K247" t="str">
            <v>R46</v>
          </cell>
          <cell r="L247" t="str">
            <v>Georgian wired filmed vision panel glazing</v>
          </cell>
        </row>
        <row r="248">
          <cell r="K248" t="str">
            <v>R47</v>
          </cell>
          <cell r="L248" t="str">
            <v>Georgian wired glazing</v>
          </cell>
        </row>
        <row r="249">
          <cell r="K249" t="str">
            <v>R48</v>
          </cell>
          <cell r="L249" t="str">
            <v>Georgian wired obscure  and tempered vision panel glazing</v>
          </cell>
        </row>
        <row r="250">
          <cell r="K250" t="str">
            <v>R49</v>
          </cell>
          <cell r="L250" t="str">
            <v>Georgian wired safety marked glazing</v>
          </cell>
        </row>
        <row r="251">
          <cell r="K251" t="str">
            <v>R50</v>
          </cell>
          <cell r="L251" t="str">
            <v>Georgian wired vision panel</v>
          </cell>
        </row>
        <row r="252">
          <cell r="K252" t="str">
            <v>R51</v>
          </cell>
          <cell r="L252" t="str">
            <v>Glass fibre panels</v>
          </cell>
        </row>
        <row r="253">
          <cell r="K253" t="str">
            <v>R52</v>
          </cell>
          <cell r="L253" t="str">
            <v>Glazed double door</v>
          </cell>
        </row>
        <row r="254">
          <cell r="K254" t="str">
            <v>R53</v>
          </cell>
          <cell r="L254" t="str">
            <v>Glazed panels</v>
          </cell>
        </row>
        <row r="255">
          <cell r="K255" t="str">
            <v>R54</v>
          </cell>
          <cell r="L255" t="str">
            <v>Glazed panels and lath and plaster</v>
          </cell>
        </row>
        <row r="256">
          <cell r="K256" t="str">
            <v>R55</v>
          </cell>
          <cell r="L256" t="str">
            <v>Glazed tile</v>
          </cell>
        </row>
        <row r="257">
          <cell r="K257" t="str">
            <v>R56</v>
          </cell>
          <cell r="L257" t="str">
            <v>Gloss to doors</v>
          </cell>
        </row>
        <row r="258">
          <cell r="K258" t="str">
            <v>R57</v>
          </cell>
          <cell r="L258" t="str">
            <v>Gloss to doors and fascia, masonry paint to soffit.</v>
          </cell>
        </row>
        <row r="259">
          <cell r="K259" t="str">
            <v>R58</v>
          </cell>
          <cell r="L259" t="str">
            <v>Gloss to doors and soffit</v>
          </cell>
        </row>
        <row r="260">
          <cell r="K260" t="str">
            <v>R59</v>
          </cell>
          <cell r="L260" t="str">
            <v>Gloss to fascia and soffit</v>
          </cell>
        </row>
        <row r="261">
          <cell r="K261" t="str">
            <v>R60</v>
          </cell>
          <cell r="L261" t="str">
            <v>Gloss to fascia, masonry paint to soffit and lintels</v>
          </cell>
        </row>
        <row r="262">
          <cell r="K262" t="str">
            <v>R61</v>
          </cell>
          <cell r="L262" t="str">
            <v>Gloss to soffit</v>
          </cell>
        </row>
        <row r="263">
          <cell r="K263" t="str">
            <v>R62</v>
          </cell>
          <cell r="L263" t="str">
            <v>Gloss to windows</v>
          </cell>
        </row>
        <row r="264">
          <cell r="K264" t="str">
            <v>R63</v>
          </cell>
          <cell r="L264" t="str">
            <v>Gloss to windows and doors</v>
          </cell>
        </row>
        <row r="265">
          <cell r="K265" t="str">
            <v>R64</v>
          </cell>
          <cell r="L265" t="str">
            <v>Gloss to windows and fascia</v>
          </cell>
        </row>
        <row r="266">
          <cell r="K266" t="str">
            <v>R65</v>
          </cell>
          <cell r="L266" t="str">
            <v>Gloss to windows and fascia, masonry paint to soffit</v>
          </cell>
        </row>
        <row r="267">
          <cell r="K267" t="str">
            <v>R66</v>
          </cell>
          <cell r="L267" t="str">
            <v>Gloss to windows and fascia, stain to door, masonry paint to soffit</v>
          </cell>
        </row>
        <row r="268">
          <cell r="K268" t="str">
            <v>R67</v>
          </cell>
          <cell r="L268" t="str">
            <v>Gloss to windows, doors, fascia and soffit</v>
          </cell>
        </row>
        <row r="269">
          <cell r="K269" t="str">
            <v>R68</v>
          </cell>
          <cell r="L269" t="str">
            <v>Gloss to windows, stain to doors</v>
          </cell>
        </row>
        <row r="270">
          <cell r="K270" t="str">
            <v>R69</v>
          </cell>
          <cell r="L270" t="str">
            <v>Granwood and vinyl sheet finishes</v>
          </cell>
        </row>
        <row r="271">
          <cell r="K271" t="str">
            <v>R70</v>
          </cell>
          <cell r="L271" t="str">
            <v>Granwood and vinyl tile finishes</v>
          </cell>
        </row>
        <row r="272">
          <cell r="K272" t="str">
            <v>R71</v>
          </cell>
          <cell r="L272" t="str">
            <v>Granwood finish</v>
          </cell>
        </row>
        <row r="273">
          <cell r="K273" t="str">
            <v>R72</v>
          </cell>
          <cell r="L273" t="str">
            <v>Grated rainwater channel</v>
          </cell>
        </row>
        <row r="274">
          <cell r="K274" t="str">
            <v>R73</v>
          </cell>
          <cell r="L274" t="str">
            <v>Half glazed 20/40 double doors with intumescent seals in a glazed metal frame</v>
          </cell>
        </row>
        <row r="275">
          <cell r="K275" t="str">
            <v>R74</v>
          </cell>
          <cell r="L275" t="str">
            <v>Half glazed double door</v>
          </cell>
        </row>
        <row r="276">
          <cell r="K276" t="str">
            <v>R75</v>
          </cell>
          <cell r="L276" t="str">
            <v>Half glazed double door in metal frame</v>
          </cell>
        </row>
        <row r="277">
          <cell r="K277" t="str">
            <v>R76</v>
          </cell>
          <cell r="L277" t="str">
            <v>Half glazed double door with intumescent smoke seals 2 way swing in a glazed frame</v>
          </cell>
        </row>
        <row r="278">
          <cell r="K278" t="str">
            <v>R77</v>
          </cell>
          <cell r="L278" t="str">
            <v>Half glazed FD30 double door</v>
          </cell>
        </row>
        <row r="279">
          <cell r="K279" t="str">
            <v>R78</v>
          </cell>
          <cell r="L279" t="str">
            <v>Half glazed FD30 single door</v>
          </cell>
        </row>
        <row r="280">
          <cell r="K280" t="str">
            <v>R79</v>
          </cell>
          <cell r="L280" t="str">
            <v>Half glazed FD30S double door</v>
          </cell>
        </row>
        <row r="281">
          <cell r="K281" t="str">
            <v>R80</v>
          </cell>
          <cell r="L281" t="str">
            <v>Half glazed FD30S single door</v>
          </cell>
        </row>
        <row r="282">
          <cell r="K282" t="str">
            <v>R81</v>
          </cell>
          <cell r="L282" t="str">
            <v>Half glazed half hour double doors with intumescent smoke seals frame fitted</v>
          </cell>
        </row>
        <row r="283">
          <cell r="K283" t="str">
            <v>R82</v>
          </cell>
          <cell r="L283" t="str">
            <v>Half glazed panel hardwood double doors</v>
          </cell>
        </row>
        <row r="284">
          <cell r="K284" t="str">
            <v>R83</v>
          </cell>
          <cell r="L284" t="str">
            <v>Half glazed panel single door</v>
          </cell>
        </row>
        <row r="285">
          <cell r="K285" t="str">
            <v>R84</v>
          </cell>
          <cell r="L285" t="str">
            <v>Half glazed panel single door in a metal frame</v>
          </cell>
        </row>
        <row r="286">
          <cell r="K286" t="str">
            <v>R85</v>
          </cell>
          <cell r="L286" t="str">
            <v>Half glazed single door</v>
          </cell>
        </row>
        <row r="287">
          <cell r="K287" t="str">
            <v>R86</v>
          </cell>
          <cell r="L287" t="str">
            <v>Half glazed single door in metal frame</v>
          </cell>
        </row>
        <row r="288">
          <cell r="K288" t="str">
            <v>R87</v>
          </cell>
          <cell r="L288" t="str">
            <v>Handrail handrail and metal banisters</v>
          </cell>
        </row>
        <row r="289">
          <cell r="K289" t="str">
            <v>R88</v>
          </cell>
          <cell r="L289" t="str">
            <v>Hardwood handrail</v>
          </cell>
        </row>
        <row r="290">
          <cell r="K290" t="str">
            <v>R89</v>
          </cell>
          <cell r="L290" t="str">
            <v>Hardwood roller shutter door</v>
          </cell>
        </row>
        <row r="291">
          <cell r="K291" t="str">
            <v>R90</v>
          </cell>
          <cell r="L291" t="str">
            <v>Hardwood single door</v>
          </cell>
        </row>
        <row r="292">
          <cell r="K292" t="str">
            <v>R91</v>
          </cell>
          <cell r="L292" t="str">
            <v>Horizontal timber boarding</v>
          </cell>
        </row>
        <row r="293">
          <cell r="K293" t="str">
            <v>R92</v>
          </cell>
          <cell r="L293" t="str">
            <v>Insitu concrete steps</v>
          </cell>
        </row>
        <row r="294">
          <cell r="K294" t="str">
            <v>R93</v>
          </cell>
          <cell r="L294" t="str">
            <v>Inspection chamber</v>
          </cell>
        </row>
        <row r="295">
          <cell r="K295" t="str">
            <v>R94</v>
          </cell>
          <cell r="L295" t="str">
            <v>Junkers sprung finish</v>
          </cell>
        </row>
        <row r="296">
          <cell r="K296" t="str">
            <v>R95</v>
          </cell>
          <cell r="L296" t="str">
            <v>Kawneer precoated aluminium double glazed windows</v>
          </cell>
        </row>
        <row r="297">
          <cell r="K297" t="str">
            <v>R96</v>
          </cell>
          <cell r="L297" t="str">
            <v>Knob mortice latch</v>
          </cell>
        </row>
        <row r="298">
          <cell r="K298" t="str">
            <v>R97</v>
          </cell>
          <cell r="L298" t="str">
            <v>Laminate beams</v>
          </cell>
        </row>
        <row r="299">
          <cell r="K299" t="str">
            <v>R98</v>
          </cell>
          <cell r="L299" t="str">
            <v>Laminate vision panel</v>
          </cell>
        </row>
        <row r="300">
          <cell r="K300" t="str">
            <v>R99</v>
          </cell>
          <cell r="L300" t="str">
            <v>Lath and plaster</v>
          </cell>
        </row>
        <row r="301">
          <cell r="K301" t="str">
            <v>R100</v>
          </cell>
          <cell r="L301" t="str">
            <v>Lath and plaster, plasterboard</v>
          </cell>
        </row>
        <row r="302">
          <cell r="L302" t="str">
            <v>Lath and plaster,wired</v>
          </cell>
        </row>
        <row r="303">
          <cell r="L303" t="str">
            <v>Lattice beams and fibreboard</v>
          </cell>
        </row>
        <row r="304">
          <cell r="L304" t="str">
            <v>Lead</v>
          </cell>
        </row>
        <row r="305">
          <cell r="L305" t="str">
            <v>Lever mortice latch</v>
          </cell>
        </row>
        <row r="306">
          <cell r="L306" t="str">
            <v>Lever mortice latch and nightlatch</v>
          </cell>
        </row>
        <row r="307">
          <cell r="L307" t="str">
            <v>Lever mortice lock</v>
          </cell>
        </row>
        <row r="308">
          <cell r="L308" t="str">
            <v>Lever mortice lock and nightlatch</v>
          </cell>
        </row>
        <row r="309">
          <cell r="L309" t="str">
            <v>Linoleum finish</v>
          </cell>
        </row>
        <row r="310">
          <cell r="L310" t="str">
            <v>Lockers</v>
          </cell>
        </row>
        <row r="311">
          <cell r="L311" t="str">
            <v>Magnetic release</v>
          </cell>
        </row>
        <row r="312">
          <cell r="L312" t="str">
            <v>Manufactured slate</v>
          </cell>
        </row>
        <row r="313">
          <cell r="L313" t="str">
            <v>Manufactured slate</v>
          </cell>
        </row>
        <row r="314">
          <cell r="L314" t="str">
            <v>Masonry paint to render</v>
          </cell>
        </row>
        <row r="315">
          <cell r="L315" t="str">
            <v>Masonry to soffit</v>
          </cell>
        </row>
        <row r="316">
          <cell r="L316" t="str">
            <v>MDF shelves</v>
          </cell>
        </row>
        <row r="317">
          <cell r="L317" t="str">
            <v>Metal handrail and banisters</v>
          </cell>
        </row>
        <row r="318">
          <cell r="L318" t="str">
            <v>Metal hidden grid ceiling</v>
          </cell>
        </row>
        <row r="319">
          <cell r="L319" t="str">
            <v>Metal shelves</v>
          </cell>
        </row>
        <row r="320">
          <cell r="L320" t="str">
            <v>Mineral built up felt</v>
          </cell>
        </row>
        <row r="321">
          <cell r="L321" t="str">
            <v>Mineral built up felt, double polycarbonate roof lights</v>
          </cell>
        </row>
        <row r="322">
          <cell r="L322" t="str">
            <v>Mineral built up felt, Georgian wired roof lights</v>
          </cell>
        </row>
        <row r="323">
          <cell r="L323" t="str">
            <v>Mineral built up felt, polycarbonate dome roof lights</v>
          </cell>
        </row>
        <row r="324">
          <cell r="L324" t="str">
            <v>Moisture resistant board</v>
          </cell>
        </row>
        <row r="325">
          <cell r="L325" t="str">
            <v>Moisture resistant suspended ceiling</v>
          </cell>
        </row>
        <row r="326">
          <cell r="L326" t="str">
            <v>Mortice latch and nightlatch</v>
          </cell>
        </row>
        <row r="327">
          <cell r="L327" t="str">
            <v>Mortice latch, overhead closer and nightlatch</v>
          </cell>
        </row>
        <row r="328">
          <cell r="L328" t="str">
            <v>Mortice latch, pull handle and nightlatch</v>
          </cell>
        </row>
        <row r="329">
          <cell r="L329" t="str">
            <v>Mortice lock</v>
          </cell>
        </row>
        <row r="330">
          <cell r="L330" t="str">
            <v>Mortice lock and nightlatch</v>
          </cell>
        </row>
        <row r="331">
          <cell r="L331" t="str">
            <v>Mortice lock and pull handles</v>
          </cell>
        </row>
        <row r="332">
          <cell r="L332" t="str">
            <v>moulded plastic faced flush single door</v>
          </cell>
        </row>
        <row r="333">
          <cell r="L333" t="str">
            <v>Natural Slate</v>
          </cell>
        </row>
        <row r="334">
          <cell r="L334" t="str">
            <v>Natural Slate, Georgian wired patent glazing.</v>
          </cell>
        </row>
        <row r="335">
          <cell r="L335" t="str">
            <v>Obscure filmed and laminate glazing</v>
          </cell>
        </row>
        <row r="336">
          <cell r="L336" t="str">
            <v>Obscure Georgian wired filmed glazing, part boarded to Block J</v>
          </cell>
        </row>
        <row r="337">
          <cell r="L337" t="str">
            <v>Obscure Georgian wired glazing</v>
          </cell>
        </row>
        <row r="338">
          <cell r="L338" t="str">
            <v>Obscure Georgian wired vision panel</v>
          </cell>
        </row>
        <row r="339">
          <cell r="L339" t="str">
            <v>Obscure laminate glazing</v>
          </cell>
        </row>
        <row r="340">
          <cell r="L340" t="str">
            <v>Obscure laminate vision panel glazing</v>
          </cell>
        </row>
        <row r="341">
          <cell r="L341" t="str">
            <v>Obscured filmed glazing</v>
          </cell>
        </row>
        <row r="342">
          <cell r="L342" t="str">
            <v>Obscured tempered glazing</v>
          </cell>
        </row>
        <row r="343">
          <cell r="L343" t="str">
            <v>Open grid tile ceiling</v>
          </cell>
        </row>
        <row r="344">
          <cell r="L344" t="str">
            <v>Overhead closer , mortice lock and lever furniture</v>
          </cell>
        </row>
        <row r="345">
          <cell r="L345" t="str">
            <v>Overhead closer and pull handles</v>
          </cell>
        </row>
        <row r="346">
          <cell r="L346" t="str">
            <v>Overhead closer and push button release</v>
          </cell>
        </row>
        <row r="347">
          <cell r="L347" t="str">
            <v>Overhead closer, lever handles and nightlatch</v>
          </cell>
        </row>
        <row r="348">
          <cell r="L348" t="str">
            <v>Overhead closer, lever, mortice latch</v>
          </cell>
        </row>
        <row r="349">
          <cell r="L349" t="str">
            <v>Overhead closer, magnetic release</v>
          </cell>
        </row>
        <row r="350">
          <cell r="L350" t="str">
            <v>Overhead closer, mortice latch, pull handles and nightlatch</v>
          </cell>
        </row>
        <row r="351">
          <cell r="L351" t="str">
            <v>Overhead closer, mortice lock and pull handles</v>
          </cell>
        </row>
        <row r="352">
          <cell r="L352" t="str">
            <v>Overhead closer, pull handle and night latch</v>
          </cell>
        </row>
        <row r="353">
          <cell r="L353" t="str">
            <v>Overhead closers</v>
          </cell>
        </row>
        <row r="354">
          <cell r="L354" t="str">
            <v>Painted finish</v>
          </cell>
        </row>
        <row r="355">
          <cell r="L355" t="str">
            <v>Panic bolt</v>
          </cell>
        </row>
        <row r="356">
          <cell r="L356" t="str">
            <v>Paramount partitions</v>
          </cell>
        </row>
        <row r="357">
          <cell r="L357" t="str">
            <v>Parquet finish</v>
          </cell>
        </row>
        <row r="358">
          <cell r="L358" t="str">
            <v>Paving slab retaining wall</v>
          </cell>
        </row>
        <row r="359">
          <cell r="L359" t="str">
            <v>Perforated metal hidden grid ceiling</v>
          </cell>
        </row>
        <row r="360">
          <cell r="L360" t="str">
            <v>Perspex covered metal framed bike shelter</v>
          </cell>
        </row>
        <row r="361">
          <cell r="L361" t="str">
            <v>Perspex covered metal framed bike shelter off concrete raft foundation</v>
          </cell>
        </row>
        <row r="362">
          <cell r="L362" t="str">
            <v>Plain and Georgian wired filmed glazing</v>
          </cell>
        </row>
        <row r="363">
          <cell r="L363" t="str">
            <v>Plain and Georgian wired filmed vision panel glazing</v>
          </cell>
        </row>
        <row r="364">
          <cell r="L364" t="str">
            <v>Plain and obscure filmed Georgian wired glazing</v>
          </cell>
        </row>
        <row r="365">
          <cell r="L365" t="str">
            <v>Plain and obscure filmed glazing</v>
          </cell>
        </row>
        <row r="366">
          <cell r="L366" t="str">
            <v>Plain filmed and Georgian wired vision panel glazing</v>
          </cell>
        </row>
        <row r="367">
          <cell r="L367" t="str">
            <v>Plain filmed glazing</v>
          </cell>
        </row>
        <row r="368">
          <cell r="L368" t="str">
            <v>Plain filmed louvered glazing</v>
          </cell>
        </row>
        <row r="369">
          <cell r="L369" t="str">
            <v>Plain filmed vision panel glazing</v>
          </cell>
        </row>
        <row r="370">
          <cell r="L370" t="str">
            <v>Plain Georgian wired vision panel</v>
          </cell>
        </row>
        <row r="371">
          <cell r="L371" t="str">
            <v>Plain high level, obscure laminate and Georgian wired glazing and vision panels.</v>
          </cell>
        </row>
        <row r="372">
          <cell r="L372" t="str">
            <v>Plain laminate and filmed galzing</v>
          </cell>
        </row>
        <row r="373">
          <cell r="L373" t="str">
            <v>Plain laminate and Georgian wired and obscured filmed glazing</v>
          </cell>
        </row>
        <row r="374">
          <cell r="L374" t="str">
            <v>Plain laminate to hall, filmed Georgian wired glazing</v>
          </cell>
        </row>
        <row r="375">
          <cell r="L375" t="str">
            <v>Plain laminate vision panels</v>
          </cell>
        </row>
        <row r="376">
          <cell r="L376" t="str">
            <v>Plain louvered glazing</v>
          </cell>
        </row>
        <row r="377">
          <cell r="L377" t="str">
            <v>Plain louvered overhead glazing</v>
          </cell>
        </row>
        <row r="378">
          <cell r="L378" t="str">
            <v>Plain overhead glazing</v>
          </cell>
        </row>
        <row r="379">
          <cell r="L379" t="str">
            <v>Plain overhead glazing, Georgian wired and laminate glazing</v>
          </cell>
        </row>
        <row r="380">
          <cell r="L380" t="str">
            <v>Plain safety glazing</v>
          </cell>
        </row>
        <row r="381">
          <cell r="L381" t="str">
            <v>Plain safety marked vision panel glazing</v>
          </cell>
        </row>
        <row r="382">
          <cell r="L382" t="str">
            <v>Plain tempered and filmed glazing panels</v>
          </cell>
        </row>
        <row r="383">
          <cell r="L383" t="str">
            <v>Plain tempered vision panel glazing</v>
          </cell>
        </row>
        <row r="384">
          <cell r="L384" t="str">
            <v>Plain vision panel glazing</v>
          </cell>
        </row>
        <row r="385">
          <cell r="L385" t="str">
            <v>Plain, obscure Georgian wired filmed glazing and Perspex panels</v>
          </cell>
        </row>
        <row r="386">
          <cell r="L386" t="str">
            <v>Plaster</v>
          </cell>
        </row>
        <row r="387">
          <cell r="L387" t="str">
            <v>Plaster and brick feature fireplaces</v>
          </cell>
        </row>
        <row r="388">
          <cell r="L388" t="str">
            <v>Plaster and glazed</v>
          </cell>
        </row>
        <row r="389">
          <cell r="L389" t="str">
            <v>Plaster and glazed metal frame</v>
          </cell>
        </row>
        <row r="390">
          <cell r="L390" t="str">
            <v>Plaster and glazed tile finishes</v>
          </cell>
        </row>
        <row r="391">
          <cell r="L391" t="str">
            <v>Plaster and MDF board</v>
          </cell>
        </row>
        <row r="392">
          <cell r="L392" t="str">
            <v>Plaster and Supalux board</v>
          </cell>
        </row>
        <row r="393">
          <cell r="L393" t="str">
            <v>Plaster soffit</v>
          </cell>
        </row>
        <row r="394">
          <cell r="L394" t="str">
            <v>Plasterboard and skim</v>
          </cell>
        </row>
        <row r="395">
          <cell r="L395" t="str">
            <v>Plastered soffit, glass fibre insulation laid over suspended tile in an exposed grid</v>
          </cell>
        </row>
        <row r="396">
          <cell r="L396" t="str">
            <v>Plastic damp proof course</v>
          </cell>
        </row>
        <row r="397">
          <cell r="L397" t="str">
            <v>Plastic damp proof course with air bricks</v>
          </cell>
        </row>
        <row r="398">
          <cell r="L398" t="str">
            <v>Plastisol coated metal louvered double door</v>
          </cell>
        </row>
        <row r="399">
          <cell r="L399" t="str">
            <v>Plastisol coated metal louvered single door</v>
          </cell>
        </row>
        <row r="400">
          <cell r="L400" t="str">
            <v>Plastisol coated steel cladding</v>
          </cell>
        </row>
        <row r="401">
          <cell r="L401" t="str">
            <v>Plastisol coated steel sheeting</v>
          </cell>
        </row>
        <row r="402">
          <cell r="L402" t="str">
            <v>Plywood soffit</v>
          </cell>
        </row>
        <row r="403">
          <cell r="L403" t="str">
            <v>Portaflec</v>
          </cell>
        </row>
        <row r="404">
          <cell r="L404" t="str">
            <v>Precast concrete horizontal panels</v>
          </cell>
        </row>
        <row r="405">
          <cell r="L405" t="str">
            <v>Precast concrete steps</v>
          </cell>
        </row>
        <row r="406">
          <cell r="L406" t="str">
            <v>Precast vertical concrete panels</v>
          </cell>
        </row>
        <row r="407">
          <cell r="L407" t="str">
            <v>Precoated aluminium cladding</v>
          </cell>
        </row>
        <row r="408">
          <cell r="L408" t="str">
            <v>Precoated aluminium downpipes</v>
          </cell>
        </row>
        <row r="409">
          <cell r="L409" t="str">
            <v>Precoated aluminium gutters </v>
          </cell>
        </row>
        <row r="410">
          <cell r="L410" t="str">
            <v>Precoated aluminium gutters and downpipes</v>
          </cell>
        </row>
        <row r="411">
          <cell r="L411" t="str">
            <v>Precoated aluminium louvered double door</v>
          </cell>
        </row>
        <row r="412">
          <cell r="L412" t="str">
            <v>Precoated aluminium louvered single door</v>
          </cell>
        </row>
        <row r="413">
          <cell r="L413" t="str">
            <v>Precoated aluminium sheeting </v>
          </cell>
        </row>
        <row r="414">
          <cell r="L414" t="str">
            <v>Precoated metal soffit</v>
          </cell>
        </row>
        <row r="415">
          <cell r="L415" t="str">
            <v>Prefinished</v>
          </cell>
        </row>
        <row r="416">
          <cell r="L416" t="str">
            <v>Pull handle and nightlatch</v>
          </cell>
        </row>
        <row r="417">
          <cell r="L417" t="str">
            <v>PVCu downpipes</v>
          </cell>
        </row>
        <row r="418">
          <cell r="L418" t="str">
            <v>PVCu fascia and soffit</v>
          </cell>
        </row>
        <row r="419">
          <cell r="L419" t="str">
            <v>PVCu gutters</v>
          </cell>
        </row>
        <row r="420">
          <cell r="L420" t="str">
            <v>PVCu gutters and downpipes</v>
          </cell>
        </row>
        <row r="421">
          <cell r="L421" t="str">
            <v>PVCu horizontal cladding</v>
          </cell>
        </row>
        <row r="422">
          <cell r="L422" t="str">
            <v>Pyroguard vision panel</v>
          </cell>
        </row>
        <row r="423">
          <cell r="L423" t="str">
            <v>Pyrostop vision panel</v>
          </cell>
        </row>
        <row r="424">
          <cell r="L424" t="str">
            <v>Quarry tile finish</v>
          </cell>
        </row>
        <row r="425">
          <cell r="L425" t="str">
            <v>Render</v>
          </cell>
        </row>
        <row r="426">
          <cell r="L426" t="str">
            <v>Rosemary clay tiles</v>
          </cell>
        </row>
        <row r="427">
          <cell r="L427" t="str">
            <v>Sarna Single ply polyester</v>
          </cell>
        </row>
        <row r="428">
          <cell r="L428" t="str">
            <v>Shelves</v>
          </cell>
        </row>
        <row r="429">
          <cell r="L429" t="str">
            <v>Shelves and cupboards</v>
          </cell>
        </row>
        <row r="430">
          <cell r="L430" t="str">
            <v>Shelves and worktop</v>
          </cell>
        </row>
        <row r="431">
          <cell r="L431" t="str">
            <v>Shelves, worktop and cupboards</v>
          </cell>
        </row>
        <row r="432">
          <cell r="L432" t="str">
            <v>Shower heads</v>
          </cell>
        </row>
        <row r="433">
          <cell r="L433" t="str">
            <v>Single door and vision panels in a metal frame</v>
          </cell>
        </row>
        <row r="434">
          <cell r="L434" t="str">
            <v>Single filmed and laminate glazed panes</v>
          </cell>
        </row>
        <row r="435">
          <cell r="L435" t="str">
            <v>Single filmed glazing</v>
          </cell>
        </row>
        <row r="436">
          <cell r="L436" t="str">
            <v>Single glazed aluminium sliding sash windows</v>
          </cell>
        </row>
        <row r="437">
          <cell r="L437" t="str">
            <v>Single glazed galvanised casement windows</v>
          </cell>
        </row>
        <row r="438">
          <cell r="L438" t="str">
            <v>Single glazed hardwood casement windows</v>
          </cell>
        </row>
        <row r="439">
          <cell r="L439" t="str">
            <v>Single glazed hardwood double doors</v>
          </cell>
        </row>
        <row r="440">
          <cell r="L440" t="str">
            <v>Single glazed plastisol coated metal double door</v>
          </cell>
        </row>
        <row r="441">
          <cell r="L441" t="str">
            <v>Single glazed plastisol coated metal single door</v>
          </cell>
        </row>
        <row r="442">
          <cell r="L442" t="str">
            <v>Single glazed plastisol coated metal windows</v>
          </cell>
        </row>
        <row r="443">
          <cell r="L443" t="str">
            <v>Single glazed precoated aluminium casement windows</v>
          </cell>
        </row>
        <row r="444">
          <cell r="L444" t="str">
            <v>Single glazed precoated aluminium double door</v>
          </cell>
        </row>
        <row r="445">
          <cell r="L445" t="str">
            <v>Single glazed precoated aluminium single door</v>
          </cell>
        </row>
        <row r="446">
          <cell r="L446" t="str">
            <v>Single glazed precoated aluminium window and door</v>
          </cell>
        </row>
        <row r="447">
          <cell r="L447" t="str">
            <v>Single glazed PVCu casement windows</v>
          </cell>
        </row>
        <row r="448">
          <cell r="L448" t="str">
            <v>Single glazed softwood double door</v>
          </cell>
        </row>
        <row r="449">
          <cell r="L449" t="str">
            <v>Single glazed softwood framed aluminium casement windows</v>
          </cell>
        </row>
        <row r="450">
          <cell r="L450" t="str">
            <v>Single glazed softwood single door</v>
          </cell>
        </row>
        <row r="451">
          <cell r="L451" t="str">
            <v>Single glazed softwood, aluminium faced casement windows</v>
          </cell>
        </row>
        <row r="452">
          <cell r="L452" t="str">
            <v>Single glazed window</v>
          </cell>
        </row>
        <row r="453">
          <cell r="L453" t="str">
            <v>Single glazing</v>
          </cell>
        </row>
        <row r="454">
          <cell r="L454" t="str">
            <v>Single glazing EN1250</v>
          </cell>
        </row>
        <row r="455">
          <cell r="L455" t="str">
            <v>Single laminate glazing</v>
          </cell>
        </row>
        <row r="456">
          <cell r="L456" t="str">
            <v>Single Perspex glazing</v>
          </cell>
        </row>
        <row r="457">
          <cell r="L457" t="str">
            <v>Single ply polyester</v>
          </cell>
        </row>
        <row r="458">
          <cell r="L458" t="str">
            <v>Single safety glazing</v>
          </cell>
        </row>
        <row r="459">
          <cell r="L459" t="str">
            <v>Single tempered glazing</v>
          </cell>
        </row>
        <row r="460">
          <cell r="L460" t="str">
            <v>Single toughened glazing</v>
          </cell>
        </row>
        <row r="461">
          <cell r="L461" t="str">
            <v>Site drainage</v>
          </cell>
        </row>
        <row r="462">
          <cell r="L462" t="str">
            <v>Slate </v>
          </cell>
        </row>
        <row r="463">
          <cell r="L463" t="str">
            <v>Slate and single glazed patent glazing.</v>
          </cell>
        </row>
        <row r="464">
          <cell r="L464" t="str">
            <v>Softwood double doors</v>
          </cell>
        </row>
        <row r="465">
          <cell r="L465" t="str">
            <v>Softwood double doors, metal faced</v>
          </cell>
        </row>
        <row r="466">
          <cell r="L466" t="str">
            <v>Softwood handrail</v>
          </cell>
        </row>
        <row r="467">
          <cell r="L467" t="str">
            <v>Softwood handrail and metal banisters</v>
          </cell>
        </row>
        <row r="468">
          <cell r="L468" t="str">
            <v>Softwood louvered door</v>
          </cell>
        </row>
        <row r="469">
          <cell r="L469" t="str">
            <v>Softwood louvered double door</v>
          </cell>
        </row>
        <row r="470">
          <cell r="L470" t="str">
            <v>Solar chip finished built up felt</v>
          </cell>
        </row>
        <row r="471">
          <cell r="L471" t="str">
            <v>Solar chip finished built up felt, Georgian wired roof light</v>
          </cell>
        </row>
        <row r="472">
          <cell r="L472" t="str">
            <v>Solar chip finished built up felt, polycarbonate roof lights</v>
          </cell>
        </row>
        <row r="473">
          <cell r="L473" t="str">
            <v>Solid and glazed metal framed walls</v>
          </cell>
        </row>
        <row r="474">
          <cell r="L474" t="str">
            <v>Solid and stud walls</v>
          </cell>
        </row>
        <row r="475">
          <cell r="L475" t="str">
            <v>Solid brick</v>
          </cell>
        </row>
        <row r="476">
          <cell r="L476" t="str">
            <v>Solid brick walls</v>
          </cell>
        </row>
        <row r="477">
          <cell r="L477" t="str">
            <v>Solid brick with concrete features</v>
          </cell>
        </row>
        <row r="478">
          <cell r="L478" t="str">
            <v>Solid concrete</v>
          </cell>
        </row>
        <row r="479">
          <cell r="L479" t="str">
            <v>Solid walls</v>
          </cell>
        </row>
        <row r="480">
          <cell r="L480" t="str">
            <v>Spiked top cast iron palisade fencing</v>
          </cell>
        </row>
        <row r="481">
          <cell r="L481" t="str">
            <v>Sports field</v>
          </cell>
        </row>
        <row r="482">
          <cell r="L482" t="str">
            <v>Sprung timber finish</v>
          </cell>
        </row>
        <row r="483">
          <cell r="L483" t="str">
            <v>Stain to boarding</v>
          </cell>
        </row>
        <row r="484">
          <cell r="L484" t="str">
            <v>Stain to doors</v>
          </cell>
        </row>
        <row r="485">
          <cell r="L485" t="str">
            <v>Stain to windows and doors</v>
          </cell>
        </row>
        <row r="486">
          <cell r="L486" t="str">
            <v>Stainless steel cleaners sink</v>
          </cell>
        </row>
        <row r="487">
          <cell r="L487" t="str">
            <v>Stainless steel server, worktop and shelving</v>
          </cell>
        </row>
        <row r="488">
          <cell r="L488" t="str">
            <v>Stainless steel shelving</v>
          </cell>
        </row>
        <row r="489">
          <cell r="L489" t="str">
            <v>Stainless steel sink</v>
          </cell>
        </row>
        <row r="490">
          <cell r="L490" t="str">
            <v>Stainless steel units</v>
          </cell>
        </row>
        <row r="491">
          <cell r="L491" t="str">
            <v>Stainless steel urinal</v>
          </cell>
        </row>
        <row r="492">
          <cell r="L492" t="str">
            <v>Steel frame</v>
          </cell>
        </row>
        <row r="493">
          <cell r="L493" t="str">
            <v>Steel frame, timber rafters, rigid board insulation, Rockwool fire barriers</v>
          </cell>
        </row>
        <row r="494">
          <cell r="L494" t="str">
            <v>Steel lattice truss, timber purlins and rafters</v>
          </cell>
        </row>
        <row r="495">
          <cell r="L495" t="str">
            <v>Steel lockers</v>
          </cell>
        </row>
        <row r="496">
          <cell r="L496" t="str">
            <v>Steel steps</v>
          </cell>
        </row>
        <row r="497">
          <cell r="L497" t="str">
            <v>Stelvetite partitions</v>
          </cell>
        </row>
        <row r="498">
          <cell r="L498" t="str">
            <v>Stenni board</v>
          </cell>
        </row>
        <row r="499">
          <cell r="L499" t="str">
            <v>Stone retaining wall</v>
          </cell>
        </row>
        <row r="500">
          <cell r="L500" t="str">
            <v>Stone retaining wall, cast iron fencing</v>
          </cell>
        </row>
        <row r="501">
          <cell r="L501" t="str">
            <v>Stud walls</v>
          </cell>
        </row>
        <row r="502">
          <cell r="L502" t="str">
            <v>Suspected asbestos</v>
          </cell>
        </row>
        <row r="503">
          <cell r="L503" t="str">
            <v>Suspected asbestos nosing's</v>
          </cell>
        </row>
        <row r="504">
          <cell r="L504" t="str">
            <v>Suspended concrete</v>
          </cell>
        </row>
        <row r="505">
          <cell r="L505" t="str">
            <v>Suspended exposed grid moisture resistant tiles</v>
          </cell>
        </row>
        <row r="506">
          <cell r="L506" t="str">
            <v>Suspended hidden grid ceiling</v>
          </cell>
        </row>
        <row r="507">
          <cell r="L507" t="str">
            <v>Suspended tile exposed grid</v>
          </cell>
        </row>
        <row r="508">
          <cell r="L508" t="str">
            <v>Suspended timber</v>
          </cell>
        </row>
        <row r="509">
          <cell r="L509" t="str">
            <v>Tarmac</v>
          </cell>
        </row>
        <row r="510">
          <cell r="L510" t="str">
            <v>Tile finish</v>
          </cell>
        </row>
        <row r="511">
          <cell r="L511" t="str">
            <v>Timber base units</v>
          </cell>
        </row>
        <row r="512">
          <cell r="L512" t="str">
            <v>Timber fascia</v>
          </cell>
        </row>
        <row r="513">
          <cell r="L513" t="str">
            <v>Timber fascia and plaster soffit</v>
          </cell>
        </row>
        <row r="514">
          <cell r="L514" t="str">
            <v>Timber fascia, asbestos cement board soffit</v>
          </cell>
        </row>
        <row r="515">
          <cell r="L515" t="str">
            <v>Timber fascia, plywood soffit</v>
          </cell>
        </row>
        <row r="516">
          <cell r="L516" t="str">
            <v>Timber fascia, vented board soffit</v>
          </cell>
        </row>
        <row r="517">
          <cell r="L517" t="str">
            <v>Timber joist and boards, steel post</v>
          </cell>
        </row>
        <row r="518">
          <cell r="L518" t="str">
            <v>Timber panelling</v>
          </cell>
        </row>
        <row r="519">
          <cell r="L519" t="str">
            <v>Timber server</v>
          </cell>
        </row>
        <row r="520">
          <cell r="L520" t="str">
            <v>Timber shelves</v>
          </cell>
        </row>
        <row r="521">
          <cell r="L521" t="str">
            <v>Timber steps</v>
          </cell>
        </row>
        <row r="522">
          <cell r="L522" t="str">
            <v>Timber worktop and shelving</v>
          </cell>
        </row>
        <row r="523">
          <cell r="L523" t="str">
            <v>Toilet indicator bolt</v>
          </cell>
        </row>
        <row r="524">
          <cell r="L524" t="str">
            <v>Triple spiked galvanised palisade fence</v>
          </cell>
        </row>
        <row r="525">
          <cell r="L525" t="str">
            <v>Trough gutter and downpipe</v>
          </cell>
        </row>
        <row r="526">
          <cell r="L526" t="str">
            <v>Varnish to doors</v>
          </cell>
        </row>
        <row r="527">
          <cell r="L527" t="str">
            <v>Vertical tile hung cladding</v>
          </cell>
        </row>
        <row r="528">
          <cell r="L528" t="str">
            <v>Vertical timber boarding</v>
          </cell>
        </row>
        <row r="529">
          <cell r="L529" t="str">
            <v>Vic Hallam timber frame with structural storey height single glazed timber window and door units</v>
          </cell>
        </row>
        <row r="530">
          <cell r="L530" t="str">
            <v>Vinyl sheet and quarry tile finishes</v>
          </cell>
        </row>
        <row r="531">
          <cell r="L531" t="str">
            <v>Vinyl sheet finish</v>
          </cell>
        </row>
        <row r="532">
          <cell r="L532" t="str">
            <v>Vinyl tile and quarry tile finishes</v>
          </cell>
        </row>
        <row r="533">
          <cell r="L533" t="str">
            <v>Vinyl tile finishes</v>
          </cell>
        </row>
        <row r="534">
          <cell r="L534" t="str">
            <v>Wall paper and emulsion</v>
          </cell>
        </row>
        <row r="535">
          <cell r="L535" t="str">
            <v>Wallpaper</v>
          </cell>
        </row>
        <row r="536">
          <cell r="L536" t="str">
            <v>Wet play sink</v>
          </cell>
        </row>
        <row r="537">
          <cell r="L537" t="str">
            <v>Whiteboard</v>
          </cell>
        </row>
        <row r="538">
          <cell r="L538" t="str">
            <v>Whiteboard and shelves</v>
          </cell>
        </row>
        <row r="539">
          <cell r="L539" t="str">
            <v>Whiteboard, benching and shelves</v>
          </cell>
        </row>
        <row r="540">
          <cell r="L540" t="str">
            <v>Woodchip and emulsion</v>
          </cell>
        </row>
        <row r="541">
          <cell r="L541" t="str">
            <v>Worktop</v>
          </cell>
        </row>
        <row r="542">
          <cell r="L542" t="str">
            <v>Worktop and base units</v>
          </cell>
        </row>
        <row r="543">
          <cell r="L543" t="str">
            <v>Worktop and cupboards</v>
          </cell>
        </row>
        <row r="544">
          <cell r="L544" t="str">
            <v>Worktop, cupboards and shelves</v>
          </cell>
        </row>
        <row r="545">
          <cell r="L545" t="str">
            <v>Zinc sheeting</v>
          </cell>
        </row>
      </sheetData>
      <sheetData sheetId="3"/>
      <sheetData sheetId="4"/>
      <sheetData sheetId="5"/>
      <sheetData sheetId="6"/>
      <sheetData sheetId="7"/>
      <sheetData sheetId="8" refreshError="1"/>
    </sheetDataSet>
  </externalBook>
</externalLink>
</file>

<file path=xl/externalLinks/externalLink3.xml><?xml version="1.0" encoding="utf-8"?>
<externalLink xmlns="http://schemas.openxmlformats.org/spreadsheetml/2006/main">
  <externalBook xmlns:d2p1="http://schemas.openxmlformats.org/officeDocument/2006/relationships" d2p1:id="rId1">
    <sheetNames>
      <sheetName val="Condition entry sheet"/>
      <sheetName val="Condition rota"/>
      <sheetName val="Sheet1"/>
    </sheetNames>
    <sheetDataSet>
      <sheetData sheetId="0"/>
      <sheetData sheetId="1">
        <row r="2">
          <cell r="E2" t="str">
            <v>A</v>
          </cell>
        </row>
        <row r="3">
          <cell r="E3" t="str">
            <v>B</v>
          </cell>
        </row>
        <row r="4">
          <cell r="E4" t="str">
            <v>C</v>
          </cell>
        </row>
        <row r="5">
          <cell r="E5" t="str">
            <v>D</v>
          </cell>
        </row>
        <row r="6">
          <cell r="E6" t="str">
            <v>E</v>
          </cell>
        </row>
        <row r="7">
          <cell r="E7" t="str">
            <v>F</v>
          </cell>
        </row>
        <row r="8">
          <cell r="E8" t="str">
            <v>G</v>
          </cell>
        </row>
        <row r="9">
          <cell r="E9" t="str">
            <v>H</v>
          </cell>
        </row>
        <row r="10">
          <cell r="E10" t="str">
            <v>I</v>
          </cell>
        </row>
        <row r="11">
          <cell r="E11" t="str">
            <v>J</v>
          </cell>
        </row>
        <row r="12">
          <cell r="E12" t="str">
            <v>K</v>
          </cell>
        </row>
        <row r="13">
          <cell r="E13" t="str">
            <v>L</v>
          </cell>
        </row>
        <row r="14">
          <cell r="E14" t="str">
            <v>M</v>
          </cell>
        </row>
        <row r="15">
          <cell r="E15" t="str">
            <v>N</v>
          </cell>
        </row>
        <row r="16">
          <cell r="E16" t="str">
            <v>O</v>
          </cell>
        </row>
        <row r="17">
          <cell r="E17" t="str">
            <v>P</v>
          </cell>
        </row>
        <row r="18">
          <cell r="E18" t="str">
            <v>Q</v>
          </cell>
        </row>
        <row r="19">
          <cell r="E19" t="str">
            <v>R</v>
          </cell>
        </row>
        <row r="20">
          <cell r="E20" t="str">
            <v>S</v>
          </cell>
        </row>
        <row r="21">
          <cell r="E21" t="str">
            <v>T</v>
          </cell>
        </row>
        <row r="22">
          <cell r="E22" t="str">
            <v>U</v>
          </cell>
        </row>
        <row r="23">
          <cell r="E23" t="str">
            <v>V</v>
          </cell>
        </row>
        <row r="24">
          <cell r="E24" t="str">
            <v>W</v>
          </cell>
        </row>
        <row r="25">
          <cell r="E25" t="str">
            <v>X</v>
          </cell>
        </row>
        <row r="26">
          <cell r="E26" t="str">
            <v>Y</v>
          </cell>
        </row>
        <row r="27">
          <cell r="E27" t="str">
            <v>Z</v>
          </cell>
        </row>
        <row r="28">
          <cell r="E28" t="str">
            <v>AA</v>
          </cell>
        </row>
        <row r="29">
          <cell r="E29" t="str">
            <v>BB</v>
          </cell>
        </row>
        <row r="30">
          <cell r="E30" t="str">
            <v>CC</v>
          </cell>
        </row>
        <row r="31">
          <cell r="E31" t="str">
            <v>DD</v>
          </cell>
        </row>
        <row r="32">
          <cell r="E32" t="str">
            <v>EE</v>
          </cell>
        </row>
        <row r="33">
          <cell r="E33" t="str">
            <v>FF</v>
          </cell>
        </row>
        <row r="34">
          <cell r="E34" t="str">
            <v>GG</v>
          </cell>
        </row>
        <row r="35">
          <cell r="E35" t="str">
            <v>HH</v>
          </cell>
        </row>
        <row r="36">
          <cell r="E36" t="str">
            <v>II</v>
          </cell>
        </row>
        <row r="37">
          <cell r="E37" t="str">
            <v>JJ</v>
          </cell>
        </row>
        <row r="38">
          <cell r="E38" t="str">
            <v>KK</v>
          </cell>
        </row>
        <row r="39">
          <cell r="E39" t="str">
            <v>LL</v>
          </cell>
        </row>
        <row r="40">
          <cell r="E40" t="str">
            <v>MM</v>
          </cell>
        </row>
        <row r="41">
          <cell r="E41" t="str">
            <v>NN</v>
          </cell>
        </row>
        <row r="42">
          <cell r="E42" t="str">
            <v>OO</v>
          </cell>
        </row>
        <row r="43">
          <cell r="E43" t="str">
            <v>PP</v>
          </cell>
        </row>
        <row r="44">
          <cell r="E44" t="str">
            <v>QQ</v>
          </cell>
        </row>
        <row r="45">
          <cell r="E45" t="str">
            <v>RR</v>
          </cell>
        </row>
        <row r="46">
          <cell r="E46" t="str">
            <v>SS</v>
          </cell>
        </row>
        <row r="47">
          <cell r="E47" t="str">
            <v>TT</v>
          </cell>
        </row>
        <row r="48">
          <cell r="E48" t="str">
            <v>UU</v>
          </cell>
        </row>
        <row r="49">
          <cell r="E49" t="str">
            <v>VV</v>
          </cell>
        </row>
        <row r="50">
          <cell r="E50" t="str">
            <v>WW</v>
          </cell>
        </row>
        <row r="51">
          <cell r="E51" t="str">
            <v>XX</v>
          </cell>
        </row>
        <row r="52">
          <cell r="E52" t="str">
            <v>YY</v>
          </cell>
        </row>
        <row r="53">
          <cell r="E53" t="str">
            <v>ZZ</v>
          </cell>
        </row>
      </sheetData>
      <sheetData sheetId="2"/>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xl/pivotCache/pivotCacheRecords1.xml" /></Relationships>
</file>

<file path=xl/pivotCache/pivotCacheDefinition1.xml><?xml version="1.0" encoding="utf-8"?>
<pivotCacheDefinition xmlns:d1p1="http://schemas.openxmlformats.org/officeDocument/2006/relationships" xmlns="http://schemas.openxmlformats.org/spreadsheetml/2006/main" d1p1:id="rId1" refreshedBy="Sommerville, Richard" refreshedDate="43186.499083912036" createdVersion="3" refreshedVersion="3" minRefreshableVersion="3" missingItemsLimit="0" recordCount="0">
  <cacheSource type="worksheet">
    <worksheetSource ref="A16:AE7943" sheet="Fabric Survey"/>
  </cacheSource>
  <cacheFields count="31">
    <cacheField name="Internal / External" numFmtId="0">
      <sharedItems containsBlank="1">
        <s v="Internal"/>
        <s v="External"/>
        <m/>
      </sharedItems>
    </cacheField>
    <cacheField name="Building " numFmtId="0">
      <sharedItems containsBlank="1"/>
    </cacheField>
    <cacheField name="Room No. / Name" numFmtId="0">
      <sharedItems containsBlank="1"/>
    </cacheField>
    <cacheField name="Floor" numFmtId="0">
      <sharedItems containsBlank="1"/>
    </cacheField>
    <cacheField name="Element" numFmtId="1">
      <sharedItems containsString="0" containsBlank="1" containsNumber="1" containsInteger="1"/>
    </cacheField>
    <cacheField name="Element2" numFmtId="0">
      <sharedItems containsBlank="1"/>
    </cacheField>
    <cacheField name="Element group" numFmtId="0">
      <sharedItems containsString="0" containsBlank="1" containsNumber="1" containsInteger="1"/>
    </cacheField>
    <cacheField name="Element group2" numFmtId="0">
      <sharedItems containsBlank="1">
        <s v="Ceiling Finishes"/>
        <s v="Wall Finishes"/>
        <s v="Floor Finishes"/>
        <s v="Door"/>
        <s v="Ironmongery"/>
        <s v="Joinery"/>
        <s v="Decorations"/>
        <s v="FF&amp;E"/>
        <s v="Sink "/>
        <s v="Internal glazing"/>
        <s v="#N/A"/>
        <s v="Vanity Unit"/>
        <s v="Other"/>
        <s v="WC"/>
        <s v="Urinal"/>
        <s v="Cubicles "/>
        <s v="IPS"/>
        <s v="Hard Landscaping "/>
        <s v="Soft Landscaping"/>
        <s v="Car Parks"/>
        <s v="Bollards "/>
        <s v="Roofs - pitched"/>
        <s v="Roofs - Flat"/>
        <s v="Roof Drainage"/>
        <s v="Roof Lights"/>
        <s v="Wall structure"/>
        <s v="Wall Finish"/>
        <s v="Fascia's / soffits"/>
        <s v="Ground Floor"/>
        <s v="Upper Floors"/>
        <s v="Windows (inc grilles/louvres)"/>
        <s v="Doors"/>
        <s v="Frame"/>
        <s v="Roof frame"/>
        <s v="External canopies / structures"/>
        <s v="Balustrades &amp; Handrails"/>
        <s v="Fencing &amp; Security"/>
        <s v="Heating Plant &amp; Auxiliaries"/>
        <s v="Heating Distribution "/>
        <s v="Heating Controls"/>
        <s v="Fuel Services"/>
        <s v="Hot &amp; Cold Water Distribution Services"/>
        <s v="Hot Water Plant &amp; Equipment "/>
        <s v="Mechanical Ventilation"/>
        <s v="Comfort Cooling "/>
        <s v="Sub-Main Distribution"/>
        <s v="Lighting Systems"/>
        <s v="Mains Power Supplies"/>
        <s v="Power Generation"/>
        <s v=" Protection Systems"/>
        <s v="Miscellaneous Mechanical Equipment &amp; Plant"/>
        <s v="Communication System "/>
        <s v="Miscellaneous Electrical  Equipment &amp; Plant"/>
        <s v="Lifting Equipment "/>
        <s v="Cold Water Plant &amp; Equipment "/>
        <s v="Foundations"/>
        <m/>
      </sharedItems>
    </cacheField>
    <cacheField name="Sub element group" numFmtId="0">
      <sharedItems containsString="0" containsBlank="1" containsNumber="1" containsInteger="1"/>
    </cacheField>
    <cacheField name="Sub element group2" numFmtId="0">
      <sharedItems containsBlank="1">
        <s v="Mineral fibre suspended ceiling tiles 600 x 600 "/>
        <s v="Plaster on Brick/Block"/>
        <s v="Carpet Tile"/>
        <s v="Solid veneer faced timber door (Single) with vision panel"/>
        <s v="Ironmongery (general item) "/>
        <s v="Door Lever"/>
        <s v="Timber skirting"/>
        <s v="Timber dado / picture rail"/>
        <s v="Emulsion paint finish to walls"/>
        <s v="Dumb waiter"/>
        <s v="Barrier Matting"/>
        <s v="Suspended Ceiling Tile - Metal "/>
        <s v="Timber / MDF architraves"/>
        <s v="Laminate worktop on metal legs"/>
        <s v="Vinyl tiles"/>
        <s v="Solid veneer faced timber door (Single)"/>
        <s v="Cleaners sink (Belfast etc)"/>
        <s v="Lever handle"/>
        <s v="Timber sub frame / sill / general surfaces"/>
        <s v="Blinds"/>
        <s v="Ply boxing"/>
        <s v="Exposed underside of stair"/>
        <s v="Emulsion paint finish to Ceiling"/>
        <s v="Solid veneer faced timber door (Double) with vision panel"/>
        <s v="Softwood Timber "/>
        <s v="Worktop &amp; units"/>
        <s v="Metal handrail"/>
        <s v="#N/A"/>
        <s v="Raised access tiles"/>
        <s v="Ceramic Wall Tiles"/>
        <s v="Quarry Tiles"/>
        <s v="Decoration of timber surfaces"/>
        <s v="High Pressure Laminated Chipboard"/>
        <s v="Showers"/>
        <s v="Benches"/>
        <s v="Built in cupboards etc"/>
        <s v="Vitreous China "/>
        <s v="Metal / timber stud with plasterboard"/>
        <s v="Joinery decorations (architraves, skirting)"/>
        <s v="Hollow core door (Single)"/>
        <s v="Sheet Vinyl (slip resistant)"/>
        <s v="Fire door furniture"/>
        <s v="Timber staircase"/>
        <s v="Pre-finished panels"/>
        <s v="Door closer"/>
        <s v="Metal frame"/>
        <s v="Exposed Concrete"/>
        <s v="Timber deck"/>
        <s v="Brickwork"/>
        <s v="Shelfing"/>
        <s v="Carpet Sheet"/>
        <s v="Laminated reception desk"/>
        <s v="Reception glazing (aluminium framed)"/>
        <s v="Pull handles"/>
        <s v="Aluminium fully glazed door"/>
        <s v="MDF / Ply panels above window"/>
        <s v="Vinyl tile (blistered)"/>
        <s v="Glazed Double Leaf"/>
        <s v="Panelling to radiator"/>
        <s v="Timber surround to rooflight"/>
        <s v="Floor mounted fixed timber seating with metal frame"/>
        <s v="Ceramic tiles"/>
        <s v="Grab Rails - Vertical "/>
        <s v="Grab Rails - Drop down"/>
        <s v="Hand Rails"/>
        <s v="Sheet Vinyl"/>
        <s v="Kitchen Units"/>
        <s v="Solid veneer faced timber door (Single+Half) with vision panel"/>
        <s v="Door decorations (internal)"/>
        <s v="Mineral fibre suspended ceiling tiles 600 x 1200 "/>
        <s v="Concrete"/>
        <s v="Hessian wall panels"/>
        <s v="Floor Paint"/>
        <s v="Glazed partitions"/>
        <s v="Benching"/>
        <s v="Fixed laminate Worktop / desking"/>
        <s v="Stainless Steel "/>
        <s v="Kitchen units with laminate worktops"/>
        <s v="Fixed base timber units"/>
        <s v="Acoustic Wall Panels"/>
        <s v="Softwood timber (veneer)"/>
        <s v="Floor mounted seat and counter"/>
        <s v="Metal suspended ceiling tiles 600x1200"/>
        <s v="Steel security door / cell door"/>
        <s v="Metal wall panels"/>
        <s v="Timber cubicle door"/>
        <s v="Metal shower"/>
        <s v="Plasterboard &amp; Skim finish"/>
        <s v="Rooflight with metal frame"/>
        <s v="Fixed wooden bed (vandalised wooden tops)"/>
        <s v="Hollow Core door single (with vision panel)"/>
        <s v="Metal joinery"/>
        <s v="Dumbwaiter lift"/>
        <s v="Blockwork"/>
        <s v="Exposed Soffit"/>
        <s v="Softwood Timber (painted) "/>
        <s v="Timber boarding"/>
        <s v="Timber boarding (raised floor)"/>
        <s v="MDF Boards"/>
        <s v="Bulkhead (tiles)"/>
        <s v="Tarmacadam"/>
        <s v="Block Paving"/>
        <s v="Paving Slabs"/>
        <s v="Shrubs &amp; Bushes"/>
        <s v="Grass"/>
        <s v="Profile metal sheeting"/>
        <s v="Built up felt systems"/>
        <s v="Pressed Metal Gutters &amp; Downpipes"/>
        <s v="Clearing of gutters"/>
        <s v="Polycarbonate roof light"/>
        <s v="Profile sheet cladding"/>
        <s v="Polyester protective coating to cladding"/>
        <s v="Metal columns"/>
        <s v="General metal surfaces"/>
        <s v="Concrete columns"/>
        <s v="Cementitious boarded soffits"/>
        <s v="Ground bearing floor slab"/>
        <s v="Cast In-situ Concrete"/>
        <s v="Metal"/>
        <s v="PVCu Double Glazed Unit"/>
        <s v="Powder Coated Aluminium"/>
        <s v="Timber doors"/>
        <s v="Concrete "/>
        <s v="Steel"/>
        <s v="Canopies fixed to block"/>
        <s v="Palisade fencing "/>
        <s v="Brickwork boundary walls"/>
        <s v="Steel security gates"/>
        <s v="Gas fired boiler 100kw - 300kw"/>
        <s v="Flue Systems (stainless steel 200 kw boiler)"/>
        <s v="Commercial Circulating Pump (Single or dual type)"/>
        <s v="Heating Distribution Pipework "/>
        <s v="Heating Services thermal insulation "/>
        <s v="Plant Manual Isolation Valves"/>
        <s v="Motorised Actuators"/>
        <s v="Control Panels"/>
        <s v="Motorised Control Valves"/>
        <s v="Gas distribution pipework "/>
        <s v="Fuel shut-off valves"/>
        <s v="Hot and Cold Water Pipework systems"/>
        <s v="Hot &amp; Cold Water Services thermal insulation "/>
        <s v="Circulating Pumps "/>
        <s v="Gas fired hot water heaters"/>
        <s v="Packaged Air handling units"/>
        <s v="Galvanised Ductwork Systems"/>
        <s v="Centrifugal fans"/>
        <s v="Ductwork thermal insulation"/>
        <s v="External louvres steel painted"/>
        <s v="Humidifier"/>
        <s v="Refrigerant pipework systems"/>
        <s v="Condensate pipework system"/>
        <s v="Sub distribution wiring and containment systems "/>
        <s v="Fixed appliance power supplies/ isolators (Spurs)"/>
        <s v="Emergency lighting (inc key switch) "/>
        <s v="Lighting and luminaires (internal)"/>
        <s v="Fuel storage tank."/>
        <s v="LV switchgear (internal)"/>
        <s v="Main supply switchgear "/>
        <s v="SWA mains/sub distribution cables. "/>
        <s v="Earth bonding (Primary)"/>
        <s v="Electricity Meter &amp; Measurement"/>
        <s v="Standby generator plus prime mover"/>
        <s v="Fire Alarm Installations (inc, call points, sounders and detection) "/>
        <s v="Petrol &amp; Diesel Storage and Pumps"/>
        <s v="Lighting and luminaires (external)"/>
        <s v="Water Boilers - (tea points) "/>
        <s v="Kitchen Extract canopies/ Hoods (average)"/>
        <s v="Television and satellite systems"/>
        <s v="Kitchen (cooking and support systems)"/>
        <s v="Computer room air conditioning"/>
        <s v="Lift Plant &amp; Controls"/>
        <s v="Water Meter &amp; Measurement"/>
        <s v="Fuel Meter &amp; Measurement"/>
        <s v="Air-to-air commercial Heat pumps"/>
        <s v="Radiators. "/>
        <s v="Fan Convectors"/>
        <s v="Natural Convectors"/>
        <s v="LTHW Warm air heaters"/>
        <s v="Electric Heaters."/>
        <s v="Shower mixer and head"/>
        <s v="Local extract fans"/>
        <s v="Cold Water Storage Tanks "/>
        <s v="Fire Dampers  "/>
        <s v="Grilles and diffusers "/>
        <s v="Distribution boards (critical) "/>
        <s v="Distribution boards (Non critical)"/>
        <s v="Communication systems"/>
        <s v="Public address systems"/>
        <s v="Switched socket outlet (SSO)"/>
        <m/>
        <s v="Terrazzo"/>
        <s v="Other"/>
        <s v="Roller racking"/>
      </sharedItems>
    </cacheField>
    <cacheField name="Unit rate" numFmtId="0">
      <sharedItems containsBlank="1"/>
    </cacheField>
    <cacheField name="Item quantity" numFmtId="0">
      <sharedItems containsString="0" containsBlank="1" containsNumber="1" containsInteger="0"/>
    </cacheField>
    <cacheField name="Standard Rate" numFmtId="0">
      <sharedItems containsString="0" containsBlank="1" containsNumber="1" containsInteger="0"/>
    </cacheField>
    <cacheField name="CONDITION RANK" numFmtId="0">
      <sharedItems containsBlank="1">
        <s v="B"/>
        <s v="C"/>
        <m/>
        <s v="D"/>
        <s v="A"/>
      </sharedItems>
    </cacheField>
    <cacheField name="Typical Life from new (YEARS)" numFmtId="0">
      <sharedItems containsString="0" containsBlank="1" containsNumber="1" containsInteger="1"/>
    </cacheField>
    <cacheField name="Estimated Remaining Useful Design Life (YEARS)" numFmtId="0">
      <sharedItems containsString="0" containsBlank="1" containsNumber="1" containsInteger="1"/>
    </cacheField>
    <cacheField name="Cost" numFmtId="0">
      <sharedItems containsString="0" containsBlank="1" containsNumber="1" containsInteger="0"/>
    </cacheField>
    <cacheField name="Disrepair Narrative / General Comments" numFmtId="0">
      <sharedItems containsBlank="1"/>
    </cacheField>
    <cacheField name="Remedial Works" numFmtId="0">
      <sharedItems containsBlank="1"/>
    </cacheField>
    <cacheField name="Photo ref: (Applied to &quot;C&quot; or &quot;D&quot; ratings i.e.. Cx or Dx) " numFmtId="0">
      <sharedItems containsBlank="1"/>
    </cacheField>
    <cacheField name="Consequence Score (1-5)" numFmtId="0">
      <sharedItems containsString="0" containsBlank="1" containsNumber="1" containsInteger="1"/>
    </cacheField>
    <cacheField name="Likelihood Score (1-4)" numFmtId="0">
      <sharedItems containsString="0" containsBlank="1" containsNumber="1" containsInteger="1"/>
    </cacheField>
    <cacheField name="SCORE RANGE" numFmtId="0">
      <sharedItems containsString="0" containsBlank="1" containsNumber="1" containsInteger="1"/>
    </cacheField>
    <cacheField name="RISK RANKING" numFmtId="0">
      <sharedItems containsBlank="1">
        <s v=""/>
        <s v="MODERATE"/>
        <s v="LOW"/>
        <m/>
        <s v="SIGNIFICANT"/>
      </sharedItems>
    </cacheField>
    <cacheField name="Year 1 - 2018/19" numFmtId="165">
      <sharedItems containsString="0" containsBlank="1" containsNumber="1" containsInteger="0"/>
    </cacheField>
    <cacheField name="Year 2 - 2019/20" numFmtId="165">
      <sharedItems containsString="0" containsBlank="1" containsNumber="1" containsInteger="0"/>
    </cacheField>
    <cacheField name="Year 3 - 2020/21" numFmtId="165">
      <sharedItems containsString="0" containsBlank="1" containsNumber="1" containsInteger="0"/>
    </cacheField>
    <cacheField name="Year 4 - 2021/22" numFmtId="165">
      <sharedItems containsString="0" containsBlank="1" containsNumber="1" containsInteger="0"/>
    </cacheField>
    <cacheField name="Year 5 - 2022/23" numFmtId="165">
      <sharedItems containsString="0" containsBlank="1" containsNumber="1" containsInteger="0"/>
    </cacheField>
    <cacheField name="Total" numFmtId="165">
      <sharedItems containsString="0" containsBlank="1" containsNumber="1" containsInteger="0"/>
    </cacheField>
    <cacheField name="General Comments" numFmtId="0">
      <sharedItems containsBlank="1"/>
    </cacheField>
  </cacheFields>
  <extLst xmlns="http://schemas.openxmlformats.org/spreadsheetml/2006/main">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file>

<file path=xl/pivotTables/_rels/pivotTable1.xml.rels><?xml version="1.0" encoding="utf-8" standalone="yes"?><Relationships xmlns="http://schemas.openxmlformats.org/package/2006/relationships"><Relationship Id="rId1" Type="http://schemas.openxmlformats.org/officeDocument/2006/relationships/pivotCacheDefinition" Target="/xl/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xl/pivotCache/pivotCacheDefinition1.xml" /></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outline="1" outlineData="1" createdVersion="6" updatedVersion="6" minRefreshableVersion="3" dataCaption="Values" useAutoFormatting="1" itemPrintTitles="1" indent="0" multipleFieldFilters="0">
  <location ref="O3:Q171" colPageCount="1" rowPageCount="1" firstHeaderRow="0" firstDataRow="1" firstDataCol="1"/>
  <pivotFields>
    <pivotField showAll="0"/>
    <pivotField showAll="0"/>
    <pivotField showAll="0"/>
    <pivotField showAll="0"/>
    <pivotField showAll="0"/>
    <pivotField showAll="0"/>
    <pivotField showAll="0"/>
    <pivotField axis="axisRow" showAll="0">
      <items>
        <item x="49"/>
        <item x="35"/>
        <item x="20"/>
        <item x="19"/>
        <item x="0"/>
        <item x="54"/>
        <item x="44"/>
        <item x="51"/>
        <item x="15"/>
        <item x="6"/>
        <item x="3"/>
        <item x="31"/>
        <item x="34"/>
        <item x="27"/>
        <item x="36"/>
        <item x="7"/>
        <item x="2"/>
        <item x="55"/>
        <item x="32"/>
        <item x="40"/>
        <item x="28"/>
        <item x="17"/>
        <item x="39"/>
        <item x="38"/>
        <item x="37"/>
        <item x="41"/>
        <item x="42"/>
        <item x="9"/>
        <item x="16"/>
        <item x="4"/>
        <item x="5"/>
        <item x="53"/>
        <item x="46"/>
        <item x="47"/>
        <item x="43"/>
        <item x="52"/>
        <item x="50"/>
        <item x="12"/>
        <item x="48"/>
        <item x="23"/>
        <item x="33"/>
        <item x="24"/>
        <item x="22"/>
        <item x="21"/>
        <item x="8"/>
        <item x="18"/>
        <item x="45"/>
        <item x="29"/>
        <item x="14"/>
        <item x="11"/>
        <item x="26"/>
        <item x="1"/>
        <item x="25"/>
        <item x="13"/>
        <item x="30"/>
        <item x="10"/>
        <item x="56"/>
        <item t="default"/>
      </items>
    </pivotField>
    <pivotField showAll="0"/>
    <pivotField axis="axisRow" showAll="0">
      <items>
        <item x="27"/>
        <item x="189"/>
        <item x="0"/>
        <item x="1"/>
        <item x="2"/>
        <item x="3"/>
        <item x="4"/>
        <item x="6"/>
        <item x="191" m="1"/>
        <item x="8"/>
        <item x="190" m="1"/>
        <item x="5"/>
        <item x="7"/>
        <item x="9"/>
        <item x="10"/>
        <item x="11"/>
        <item x="12"/>
        <item x="13"/>
        <item x="14"/>
        <item x="15"/>
        <item x="16"/>
        <item x="17"/>
        <item x="18"/>
        <item x="19"/>
        <item x="20"/>
        <item x="21"/>
        <item x="22"/>
        <item x="23"/>
        <item x="24"/>
        <item x="25"/>
        <item x="26"/>
        <item x="28"/>
        <item x="29"/>
        <item x="30"/>
        <item x="31"/>
        <item x="32"/>
        <item x="33"/>
        <item x="34"/>
        <item x="35"/>
        <item x="36"/>
        <item x="37"/>
        <item x="38"/>
        <item x="39"/>
        <item x="192" m="1"/>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16"/>
        <item t="default"/>
      </items>
    </pivotField>
    <pivotField showAll="0"/>
    <pivotField showAll="0"/>
    <pivotField showAll="0"/>
    <pivotField showAll="0"/>
    <pivotField showAll="0"/>
    <pivotField showAll="0"/>
    <pivotField showAll="0"/>
    <pivotField showAll="0"/>
    <pivotField showAll="0"/>
    <pivotField showAll="0"/>
    <pivotField showAll="0" dataField="1"/>
    <pivotField showAll="0" dataField="1"/>
    <pivotField showAll="0"/>
    <pivotField axis="axisRow" showAll="0">
      <items>
        <item x="0"/>
        <item x="1"/>
        <item x="3"/>
        <item x="2"/>
        <item x="4"/>
        <item t="default"/>
      </items>
    </pivotField>
    <pivotField showAll="0"/>
    <pivotField showAll="0"/>
    <pivotField showAll="0"/>
    <pivotField showAll="0"/>
    <pivotField showAll="0"/>
    <pivotField showAll="0"/>
    <pivotField showAll="0"/>
  </pivotFields>
  <rowFields>
    <field x="7"/>
    <field x="9"/>
    <field x="23"/>
  </rowFields>
  <rowItems xmlns="http://schemas.openxmlformats.org/spreadsheetml/2006/main" count="168">
    <i>
      <x v="4"/>
    </i>
    <i r="1">
      <x v="2"/>
    </i>
    <i r="2">
      <x v="1"/>
    </i>
    <i r="2">
      <x v="3"/>
    </i>
    <i t="default" r="1">
      <x v="2"/>
    </i>
    <i r="1">
      <x v="15"/>
    </i>
    <i r="2">
      <x v="1"/>
    </i>
    <i r="2">
      <x v="3"/>
    </i>
    <i t="default" r="1">
      <x v="15"/>
    </i>
    <i r="1">
      <x v="73"/>
    </i>
    <i r="2">
      <x v="1"/>
    </i>
    <i t="default" r="1">
      <x v="73"/>
    </i>
    <i r="1">
      <x v="103"/>
    </i>
    <i r="2">
      <x v="1"/>
    </i>
    <i t="default" r="1">
      <x v="103"/>
    </i>
    <i t="default">
      <x v="4"/>
    </i>
    <i>
      <x v="6"/>
    </i>
    <i r="1">
      <x v="172"/>
    </i>
    <i r="2">
      <x v="3"/>
    </i>
    <i t="default" r="1">
      <x v="172"/>
    </i>
    <i t="default">
      <x v="6"/>
    </i>
    <i>
      <x v="8"/>
    </i>
    <i r="1">
      <x v="35"/>
    </i>
    <i r="2">
      <x v="1"/>
    </i>
    <i r="2">
      <x v="3"/>
    </i>
    <i t="default" r="1">
      <x v="35"/>
    </i>
    <i t="default">
      <x v="8"/>
    </i>
    <i>
      <x v="9"/>
    </i>
    <i r="1">
      <x v="9"/>
    </i>
    <i r="2">
      <x v="1"/>
    </i>
    <i r="2">
      <x v="3"/>
    </i>
    <i t="default" r="1">
      <x v="9"/>
    </i>
    <i r="1">
      <x v="26"/>
    </i>
    <i r="2">
      <x v="1"/>
    </i>
    <i t="default" r="1">
      <x v="26"/>
    </i>
    <i r="1">
      <x v="34"/>
    </i>
    <i r="2">
      <x v="3"/>
    </i>
    <i t="default" r="1">
      <x v="34"/>
    </i>
    <i r="1">
      <x v="41"/>
    </i>
    <i r="2">
      <x v="1"/>
    </i>
    <i r="2">
      <x v="3"/>
    </i>
    <i t="default" r="1">
      <x v="41"/>
    </i>
    <i r="1">
      <x v="63"/>
    </i>
    <i r="2">
      <x v="3"/>
    </i>
    <i t="default" r="1">
      <x v="63"/>
    </i>
    <i r="1">
      <x v="72"/>
    </i>
    <i r="2">
      <x v="3"/>
    </i>
    <i t="default" r="1">
      <x v="72"/>
    </i>
    <i r="1">
      <x v="76"/>
    </i>
    <i r="2">
      <x v="3"/>
    </i>
    <i t="default" r="1">
      <x v="76"/>
    </i>
    <i t="default">
      <x v="9"/>
    </i>
    <i>
      <x v="10"/>
    </i>
    <i r="1">
      <x v="5"/>
    </i>
    <i r="2">
      <x v="1"/>
    </i>
    <i t="default" r="1">
      <x v="5"/>
    </i>
    <i r="1">
      <x v="45"/>
    </i>
    <i r="2">
      <x v="4"/>
    </i>
    <i t="default" r="1">
      <x v="45"/>
    </i>
    <i t="default">
      <x v="10"/>
    </i>
    <i>
      <x v="15"/>
    </i>
    <i r="1">
      <x v="23"/>
    </i>
    <i r="2">
      <x v="1"/>
    </i>
    <i t="default" r="1">
      <x v="23"/>
    </i>
    <i t="default">
      <x v="15"/>
    </i>
    <i>
      <x v="16"/>
    </i>
    <i r="1">
      <x v="4"/>
    </i>
    <i r="2">
      <x v="1"/>
    </i>
    <i r="2">
      <x v="3"/>
    </i>
    <i t="default" r="1">
      <x v="4"/>
    </i>
    <i r="1">
      <x v="14"/>
    </i>
    <i r="2">
      <x v="1"/>
    </i>
    <i t="default" r="1">
      <x v="14"/>
    </i>
    <i r="1">
      <x v="18"/>
    </i>
    <i r="2">
      <x v="1"/>
    </i>
    <i r="2">
      <x v="3"/>
    </i>
    <i t="default" r="1">
      <x v="18"/>
    </i>
    <i r="1">
      <x v="31"/>
    </i>
    <i r="2">
      <x v="4"/>
    </i>
    <i t="default" r="1">
      <x v="31"/>
    </i>
    <i r="1">
      <x v="44"/>
    </i>
    <i r="2">
      <x v="1"/>
    </i>
    <i t="default" r="1">
      <x v="44"/>
    </i>
    <i r="1">
      <x v="54"/>
    </i>
    <i r="2">
      <x v="1"/>
    </i>
    <i r="2">
      <x v="3"/>
    </i>
    <i t="default" r="1">
      <x v="54"/>
    </i>
    <i r="1">
      <x v="60"/>
    </i>
    <i r="2">
      <x v="1"/>
    </i>
    <i t="default" r="1">
      <x v="60"/>
    </i>
    <i r="1">
      <x v="69"/>
    </i>
    <i r="2">
      <x v="1"/>
    </i>
    <i r="2">
      <x v="3"/>
    </i>
    <i t="default" r="1">
      <x v="69"/>
    </i>
    <i r="1">
      <x v="101"/>
    </i>
    <i r="2">
      <x v="1"/>
    </i>
    <i t="default" r="1">
      <x v="101"/>
    </i>
    <i t="default">
      <x v="16"/>
    </i>
    <i>
      <x v="28"/>
    </i>
    <i r="1">
      <x v="35"/>
    </i>
    <i r="2">
      <x v="1"/>
    </i>
    <i r="2">
      <x v="3"/>
    </i>
    <i t="default" r="1">
      <x v="35"/>
    </i>
    <i t="default">
      <x v="28"/>
    </i>
    <i>
      <x v="29"/>
    </i>
    <i r="1">
      <x v="6"/>
    </i>
    <i r="2">
      <x v="1"/>
    </i>
    <i r="2">
      <x v="3"/>
    </i>
    <i t="default" r="1">
      <x v="6"/>
    </i>
    <i r="1">
      <x v="11"/>
    </i>
    <i r="2">
      <x v="3"/>
    </i>
    <i t="default" r="1">
      <x v="11"/>
    </i>
    <i r="1">
      <x v="21"/>
    </i>
    <i r="2">
      <x v="3"/>
    </i>
    <i t="default" r="1">
      <x v="21"/>
    </i>
    <i r="1">
      <x v="48"/>
    </i>
    <i r="2">
      <x v="1"/>
    </i>
    <i t="default" r="1">
      <x v="48"/>
    </i>
    <i r="1">
      <x v="57"/>
    </i>
    <i r="2">
      <x v="3"/>
    </i>
    <i t="default" r="1">
      <x v="57"/>
    </i>
    <i t="default">
      <x v="29"/>
    </i>
    <i>
      <x v="30"/>
    </i>
    <i r="1">
      <x v="22"/>
    </i>
    <i r="2">
      <x v="1"/>
    </i>
    <i t="default" r="1">
      <x v="22"/>
    </i>
    <i r="1">
      <x v="24"/>
    </i>
    <i r="2">
      <x v="3"/>
    </i>
    <i t="default" r="1">
      <x v="24"/>
    </i>
    <i t="default">
      <x v="30"/>
    </i>
    <i>
      <x v="34"/>
    </i>
    <i r="1">
      <x v="148"/>
    </i>
    <i r="2">
      <x v="3"/>
    </i>
    <i t="default" r="1">
      <x v="148"/>
    </i>
    <i r="1">
      <x v="151"/>
    </i>
    <i r="2">
      <x v="3"/>
    </i>
    <i t="default" r="1">
      <x v="151"/>
    </i>
    <i t="default">
      <x v="34"/>
    </i>
    <i>
      <x v="44"/>
    </i>
    <i r="1">
      <x v="39"/>
    </i>
    <i r="2">
      <x v="1"/>
    </i>
    <i r="2">
      <x v="3"/>
    </i>
    <i t="default" r="1">
      <x v="39"/>
    </i>
    <i r="1">
      <x v="80"/>
    </i>
    <i r="2">
      <x v="1"/>
    </i>
    <i t="default" r="1">
      <x v="80"/>
    </i>
    <i t="default">
      <x v="44"/>
    </i>
    <i>
      <x v="49"/>
    </i>
    <i r="1">
      <x v="35"/>
    </i>
    <i r="2">
      <x v="1"/>
    </i>
    <i r="2">
      <x v="3"/>
    </i>
    <i t="default" r="1">
      <x v="35"/>
    </i>
    <i t="default">
      <x v="49"/>
    </i>
    <i>
      <x v="51"/>
    </i>
    <i r="1">
      <x v="3"/>
    </i>
    <i r="2">
      <x v="1"/>
    </i>
    <i r="2">
      <x v="3"/>
    </i>
    <i t="default" r="1">
      <x v="3"/>
    </i>
    <i r="1">
      <x v="75"/>
    </i>
    <i r="2">
      <x v="1"/>
    </i>
    <i t="default" r="1">
      <x v="75"/>
    </i>
    <i t="default">
      <x v="51"/>
    </i>
    <i>
      <x v="53"/>
    </i>
    <i r="1">
      <x v="39"/>
    </i>
    <i r="2">
      <x v="1"/>
    </i>
    <i t="default" r="1">
      <x v="39"/>
    </i>
    <i t="default">
      <x v="53"/>
    </i>
    <i t="grand">
      <x/>
    </i>
  </rowItems>
  <colFields>
    <field x="-2"/>
  </colFields>
  <colItems xmlns="http://schemas.openxmlformats.org/spreadsheetml/2006/main" count="2">
    <i>
      <x/>
    </i>
    <i i="1">
      <x v="1"/>
    </i>
  </colItems>
  <dataFields count="2">
    <dataField name="Average of Likelihood Score (1-4)" fld="21" subtotal="average" baseField="23" baseItem="3" numFmtId="0"/>
    <dataField name="Average of Consequence Score (1-5)" fld="20" subtotal="average" baseField="9" baseItem="5" numFmtId="0"/>
  </dataFields>
  <formats xmlns="http://schemas.openxmlformats.org/spreadsheetml/2006/main" count="128">
    <format dxfId="2136">
      <pivotArea dataOnly="0" labelOnly="1" outline="0" fieldPosition="0">
        <references count="1">
          <reference field="4294967294" count="1">
            <x v="0"/>
          </reference>
        </references>
      </pivotArea>
    </format>
    <format dxfId="2135">
      <pivotArea dataOnly="0" labelOnly="1" outline="0" fieldPosition="0">
        <references count="1">
          <reference field="4294967294" count="1">
            <x v="1"/>
          </reference>
        </references>
      </pivotArea>
    </format>
    <format dxfId="2134">
      <pivotArea collapsedLevelsAreSubtotals="1" fieldPosition="0">
        <references count="2">
          <reference field="9" count="1" selected="0">
            <x v="104"/>
          </reference>
          <reference field="23" count="1">
            <x v="4"/>
          </reference>
        </references>
      </pivotArea>
    </format>
    <format dxfId="2133">
      <pivotArea dataOnly="0" labelOnly="1" fieldPosition="0">
        <references count="2">
          <reference field="9" count="1" selected="0">
            <x v="104"/>
          </reference>
          <reference field="23" count="1">
            <x v="4"/>
          </reference>
        </references>
      </pivotArea>
    </format>
    <format dxfId="2132">
      <pivotArea collapsedLevelsAreSubtotals="1" fieldPosition="0">
        <references count="1">
          <reference field="9" count="1">
            <x v="104"/>
          </reference>
        </references>
      </pivotArea>
    </format>
    <format dxfId="2131">
      <pivotArea collapsedLevelsAreSubtotals="1" fieldPosition="0">
        <references count="2">
          <reference field="9" count="1" selected="0">
            <x v="104"/>
          </reference>
          <reference field="23" count="1">
            <x v="4"/>
          </reference>
        </references>
      </pivotArea>
    </format>
    <format dxfId="2130">
      <pivotArea collapsedLevelsAreSubtotals="1" fieldPosition="0">
        <references count="1">
          <reference field="9" count="1" defaultSubtotal="1">
            <x v="104"/>
          </reference>
        </references>
      </pivotArea>
    </format>
    <format dxfId="2129">
      <pivotArea dataOnly="0" labelOnly="1" fieldPosition="0">
        <references count="1">
          <reference field="9" count="1">
            <x v="104"/>
          </reference>
        </references>
      </pivotArea>
    </format>
    <format dxfId="2128">
      <pivotArea dataOnly="0" labelOnly="1" fieldPosition="0">
        <references count="1">
          <reference field="9" count="1" defaultSubtotal="1">
            <x v="104"/>
          </reference>
        </references>
      </pivotArea>
    </format>
    <format dxfId="2127">
      <pivotArea dataOnly="0" labelOnly="1" fieldPosition="0">
        <references count="2">
          <reference field="9" count="1" selected="0">
            <x v="104"/>
          </reference>
          <reference field="23" count="1">
            <x v="4"/>
          </reference>
        </references>
      </pivotArea>
    </format>
    <format dxfId="2126">
      <pivotArea collapsedLevelsAreSubtotals="1" fieldPosition="0">
        <references count="1">
          <reference field="9" count="1">
            <x v="105"/>
          </reference>
        </references>
      </pivotArea>
    </format>
    <format dxfId="2125">
      <pivotArea collapsedLevelsAreSubtotals="1" fieldPosition="0">
        <references count="2">
          <reference field="9" count="1" selected="0">
            <x v="105"/>
          </reference>
          <reference field="23" count="1">
            <x v="1"/>
          </reference>
        </references>
      </pivotArea>
    </format>
    <format dxfId="2124">
      <pivotArea collapsedLevelsAreSubtotals="1" fieldPosition="0">
        <references count="1">
          <reference field="9" count="1" defaultSubtotal="1">
            <x v="105"/>
          </reference>
        </references>
      </pivotArea>
    </format>
    <format dxfId="2123">
      <pivotArea dataOnly="0" labelOnly="1" fieldPosition="0">
        <references count="1">
          <reference field="9" count="1">
            <x v="105"/>
          </reference>
        </references>
      </pivotArea>
    </format>
    <format dxfId="2122">
      <pivotArea dataOnly="0" labelOnly="1" fieldPosition="0">
        <references count="1">
          <reference field="9" count="1" defaultSubtotal="1">
            <x v="105"/>
          </reference>
        </references>
      </pivotArea>
    </format>
    <format dxfId="2121">
      <pivotArea dataOnly="0" labelOnly="1" fieldPosition="0">
        <references count="2">
          <reference field="9" count="1" selected="0">
            <x v="105"/>
          </reference>
          <reference field="23" count="1">
            <x v="1"/>
          </reference>
        </references>
      </pivotArea>
    </format>
    <format dxfId="2120">
      <pivotArea collapsedLevelsAreSubtotals="1" fieldPosition="0">
        <references count="1">
          <reference field="9" count="1">
            <x v="114"/>
          </reference>
        </references>
      </pivotArea>
    </format>
    <format dxfId="2119">
      <pivotArea collapsedLevelsAreSubtotals="1" fieldPosition="0">
        <references count="2">
          <reference field="9" count="1" selected="0">
            <x v="114"/>
          </reference>
          <reference field="23" count="1">
            <x v="1"/>
          </reference>
        </references>
      </pivotArea>
    </format>
    <format dxfId="2118">
      <pivotArea collapsedLevelsAreSubtotals="1" fieldPosition="0">
        <references count="1">
          <reference field="9" count="1" defaultSubtotal="1">
            <x v="114"/>
          </reference>
        </references>
      </pivotArea>
    </format>
    <format dxfId="2117">
      <pivotArea dataOnly="0" labelOnly="1" fieldPosition="0">
        <references count="1">
          <reference field="9" count="1">
            <x v="114"/>
          </reference>
        </references>
      </pivotArea>
    </format>
    <format dxfId="2116">
      <pivotArea dataOnly="0" labelOnly="1" fieldPosition="0">
        <references count="1">
          <reference field="9" count="1" defaultSubtotal="1">
            <x v="114"/>
          </reference>
        </references>
      </pivotArea>
    </format>
    <format dxfId="2115">
      <pivotArea dataOnly="0" labelOnly="1" fieldPosition="0">
        <references count="2">
          <reference field="9" count="1" selected="0">
            <x v="114"/>
          </reference>
          <reference field="23" count="1">
            <x v="1"/>
          </reference>
        </references>
      </pivotArea>
    </format>
    <format dxfId="2114">
      <pivotArea dataOnly="0" labelOnly="1" fieldPosition="0">
        <references count="1">
          <reference field="9" count="1">
            <x v="106"/>
          </reference>
        </references>
      </pivotArea>
    </format>
    <format dxfId="2113">
      <pivotArea dataOnly="0" labelOnly="1" fieldPosition="0">
        <references count="1">
          <reference field="9" count="1" defaultSubtotal="1">
            <x v="106"/>
          </reference>
        </references>
      </pivotArea>
    </format>
    <format dxfId="2112">
      <pivotArea dataOnly="0" labelOnly="1" fieldPosition="0">
        <references count="2">
          <reference field="9" count="1" selected="0">
            <x v="106"/>
          </reference>
          <reference field="23" count="1">
            <x v="1"/>
          </reference>
        </references>
      </pivotArea>
    </format>
    <format dxfId="2111">
      <pivotArea dataOnly="0" labelOnly="1" fieldPosition="0">
        <references count="1">
          <reference field="9" count="1">
            <x v="110"/>
          </reference>
        </references>
      </pivotArea>
    </format>
    <format dxfId="2110">
      <pivotArea dataOnly="0" labelOnly="1" fieldPosition="0">
        <references count="1">
          <reference field="9" count="1" defaultSubtotal="1">
            <x v="110"/>
          </reference>
        </references>
      </pivotArea>
    </format>
    <format dxfId="2109">
      <pivotArea dataOnly="0" labelOnly="1" fieldPosition="0">
        <references count="2">
          <reference field="9" count="1" selected="0">
            <x v="110"/>
          </reference>
          <reference field="23" count="1">
            <x v="3"/>
          </reference>
        </references>
      </pivotArea>
    </format>
    <format dxfId="2108">
      <pivotArea dataOnly="0" labelOnly="1" fieldPosition="0">
        <references count="1">
          <reference field="9" count="1">
            <x v="112"/>
          </reference>
        </references>
      </pivotArea>
    </format>
    <format dxfId="2107">
      <pivotArea dataOnly="0" labelOnly="1" fieldPosition="0">
        <references count="1">
          <reference field="9" count="1" defaultSubtotal="1">
            <x v="112"/>
          </reference>
        </references>
      </pivotArea>
    </format>
    <format dxfId="2106">
      <pivotArea dataOnly="0" labelOnly="1" fieldPosition="0">
        <references count="2">
          <reference field="9" count="1" selected="0">
            <x v="112"/>
          </reference>
          <reference field="23" count="1">
            <x v="1"/>
          </reference>
        </references>
      </pivotArea>
    </format>
    <format dxfId="2105">
      <pivotArea dataOnly="0" labelOnly="1" fieldPosition="0">
        <references count="1">
          <reference field="9" count="1">
            <x v="52"/>
          </reference>
        </references>
      </pivotArea>
    </format>
    <format dxfId="2104">
      <pivotArea dataOnly="0" labelOnly="1" fieldPosition="0">
        <references count="1">
          <reference field="9" count="1" defaultSubtotal="1">
            <x v="52"/>
          </reference>
        </references>
      </pivotArea>
    </format>
    <format dxfId="2103">
      <pivotArea dataOnly="0" labelOnly="1" fieldPosition="0">
        <references count="2">
          <reference field="9" count="1" selected="0">
            <x v="52"/>
          </reference>
          <reference field="23" count="1">
            <x v="1"/>
          </reference>
        </references>
      </pivotArea>
    </format>
    <format dxfId="2102">
      <pivotArea collapsedLevelsAreSubtotals="1" fieldPosition="0">
        <references count="1">
          <reference field="9" count="1">
            <x v="30"/>
          </reference>
        </references>
      </pivotArea>
    </format>
    <format dxfId="2101">
      <pivotArea dataOnly="0" labelOnly="1" fieldPosition="0">
        <references count="1">
          <reference field="9" count="1">
            <x v="30"/>
          </reference>
        </references>
      </pivotArea>
    </format>
    <format dxfId="2100">
      <pivotArea collapsedLevelsAreSubtotals="1" fieldPosition="0">
        <references count="1">
          <reference field="9" count="1" defaultSubtotal="1">
            <x v="52"/>
          </reference>
        </references>
      </pivotArea>
    </format>
    <format dxfId="2099">
      <pivotArea dataOnly="0" labelOnly="1" fieldPosition="0">
        <references count="1">
          <reference field="9" count="1" defaultSubtotal="1">
            <x v="52"/>
          </reference>
        </references>
      </pivotArea>
    </format>
    <format dxfId="2098">
      <pivotArea collapsedLevelsAreSubtotals="1" fieldPosition="0">
        <references count="2">
          <reference field="9" count="1" selected="0">
            <x v="105"/>
          </reference>
          <reference field="23" count="1">
            <x v="1"/>
          </reference>
        </references>
      </pivotArea>
    </format>
    <format dxfId="2097">
      <pivotArea dataOnly="0" labelOnly="1" fieldPosition="0">
        <references count="2">
          <reference field="9" count="1" selected="0">
            <x v="105"/>
          </reference>
          <reference field="23" count="1">
            <x v="1"/>
          </reference>
        </references>
      </pivotArea>
    </format>
    <format dxfId="2096">
      <pivotArea collapsedLevelsAreSubtotals="1" fieldPosition="0">
        <references count="1">
          <reference field="9" count="1">
            <x v="110"/>
          </reference>
        </references>
      </pivotArea>
    </format>
    <format dxfId="2095">
      <pivotArea dataOnly="0" labelOnly="1" fieldPosition="0">
        <references count="1">
          <reference field="9" count="1">
            <x v="110"/>
          </reference>
        </references>
      </pivotArea>
    </format>
    <format dxfId="2094">
      <pivotArea collapsedLevelsAreSubtotals="1" fieldPosition="0">
        <references count="1">
          <reference field="9" count="1">
            <x v="118"/>
          </reference>
        </references>
      </pivotArea>
    </format>
    <format dxfId="2093">
      <pivotArea dataOnly="0" labelOnly="1" fieldPosition="0">
        <references count="1">
          <reference field="9" count="1">
            <x v="118"/>
          </reference>
        </references>
      </pivotArea>
    </format>
    <format dxfId="2092">
      <pivotArea collapsedLevelsAreSubtotals="1" fieldPosition="0">
        <references count="1">
          <reference field="9" count="1">
            <x v="124"/>
          </reference>
        </references>
      </pivotArea>
    </format>
    <format dxfId="2091">
      <pivotArea dataOnly="0" labelOnly="1" fieldPosition="0">
        <references count="1">
          <reference field="9" count="1">
            <x v="124"/>
          </reference>
        </references>
      </pivotArea>
    </format>
    <format dxfId="2090">
      <pivotArea collapsedLevelsAreSubtotals="1" fieldPosition="0">
        <references count="1">
          <reference field="9" count="1" defaultSubtotal="1">
            <x v="127"/>
          </reference>
        </references>
      </pivotArea>
    </format>
    <format dxfId="2089">
      <pivotArea dataOnly="0" labelOnly="1" fieldPosition="0">
        <references count="1">
          <reference field="9" count="1" defaultSubtotal="1">
            <x v="127"/>
          </reference>
        </references>
      </pivotArea>
    </format>
    <format dxfId="2088">
      <pivotArea collapsedLevelsAreSubtotals="1" fieldPosition="0">
        <references count="1">
          <reference field="7" count="1">
            <x v="3"/>
          </reference>
        </references>
      </pivotArea>
    </format>
    <format dxfId="2087">
      <pivotArea dataOnly="0" labelOnly="1" fieldPosition="0">
        <references count="1">
          <reference field="7" count="1">
            <x v="3"/>
          </reference>
        </references>
      </pivotArea>
    </format>
    <format dxfId="2086">
      <pivotArea collapsedLevelsAreSubtotals="1" fieldPosition="0">
        <references count="1">
          <reference field="7" count="1" defaultSubtotal="1">
            <x v="3"/>
          </reference>
        </references>
      </pivotArea>
    </format>
    <format dxfId="2085">
      <pivotArea dataOnly="0" labelOnly="1" fieldPosition="0">
        <references count="1">
          <reference field="7" count="1" defaultSubtotal="1">
            <x v="3"/>
          </reference>
        </references>
      </pivotArea>
    </format>
    <format dxfId="2084">
      <pivotArea collapsedLevelsAreSubtotals="1" fieldPosition="0">
        <references count="2">
          <reference field="7" count="1" selected="0">
            <x v="9"/>
          </reference>
          <reference field="9" count="1">
            <x v="115"/>
          </reference>
        </references>
      </pivotArea>
    </format>
    <format dxfId="2083">
      <pivotArea dataOnly="0" labelOnly="1" fieldPosition="0">
        <references count="2">
          <reference field="7" count="1" selected="0">
            <x v="9"/>
          </reference>
          <reference field="9" count="1">
            <x v="115"/>
          </reference>
        </references>
      </pivotArea>
    </format>
    <format dxfId="2082">
      <pivotArea collapsedLevelsAreSubtotals="1" fieldPosition="0">
        <references count="2">
          <reference field="7" count="1" selected="0">
            <x v="9"/>
          </reference>
          <reference field="9" count="1" defaultSubtotal="1">
            <x v="116"/>
          </reference>
        </references>
      </pivotArea>
    </format>
    <format dxfId="2081">
      <pivotArea dataOnly="0" labelOnly="1" fieldPosition="0">
        <references count="2">
          <reference field="7" count="1" selected="0">
            <x v="9"/>
          </reference>
          <reference field="9" count="1" defaultSubtotal="1">
            <x v="116"/>
          </reference>
        </references>
      </pivotArea>
    </format>
    <format dxfId="2080">
      <pivotArea collapsedLevelsAreSubtotals="1" fieldPosition="0">
        <references count="1">
          <reference field="7" count="1" defaultSubtotal="1">
            <x v="3"/>
          </reference>
        </references>
      </pivotArea>
    </format>
    <format dxfId="2079">
      <pivotArea dataOnly="0" labelOnly="1" fieldPosition="0">
        <references count="1">
          <reference field="7" count="1" defaultSubtotal="1">
            <x v="3"/>
          </reference>
        </references>
      </pivotArea>
    </format>
    <format dxfId="2078">
      <pivotArea collapsedLevelsAreSubtotals="1" fieldPosition="0">
        <references count="1">
          <reference field="7" count="1">
            <x v="9"/>
          </reference>
        </references>
      </pivotArea>
    </format>
    <format dxfId="2077">
      <pivotArea dataOnly="0" labelOnly="1" fieldPosition="0">
        <references count="1">
          <reference field="7" count="1">
            <x v="9"/>
          </reference>
        </references>
      </pivotArea>
    </format>
    <format dxfId="2076">
      <pivotArea collapsedLevelsAreSubtotals="1" fieldPosition="0">
        <references count="2">
          <reference field="7" count="1" selected="0">
            <x v="9"/>
          </reference>
          <reference field="9" count="1">
            <x v="115"/>
          </reference>
        </references>
      </pivotArea>
    </format>
    <format dxfId="2075">
      <pivotArea dataOnly="0" labelOnly="1" fieldPosition="0">
        <references count="2">
          <reference field="7" count="1" selected="0">
            <x v="9"/>
          </reference>
          <reference field="9" count="1">
            <x v="115"/>
          </reference>
        </references>
      </pivotArea>
    </format>
    <format dxfId="2074">
      <pivotArea collapsedLevelsAreSubtotals="1" fieldPosition="0">
        <references count="3">
          <reference field="7" count="1" selected="0">
            <x v="9"/>
          </reference>
          <reference field="9" count="1" selected="0">
            <x v="115"/>
          </reference>
          <reference field="23" count="1">
            <x v="1"/>
          </reference>
        </references>
      </pivotArea>
    </format>
    <format dxfId="2073">
      <pivotArea dataOnly="0" labelOnly="1" fieldPosition="0">
        <references count="3">
          <reference field="7" count="1" selected="0">
            <x v="9"/>
          </reference>
          <reference field="9" count="1" selected="0">
            <x v="115"/>
          </reference>
          <reference field="23" count="1">
            <x v="1"/>
          </reference>
        </references>
      </pivotArea>
    </format>
    <format dxfId="2072">
      <pivotArea collapsedLevelsAreSubtotals="1" fieldPosition="0">
        <references count="2">
          <reference field="7" count="1" selected="0">
            <x v="9"/>
          </reference>
          <reference field="9" count="1" defaultSubtotal="1">
            <x v="116"/>
          </reference>
        </references>
      </pivotArea>
    </format>
    <format dxfId="2071">
      <pivotArea dataOnly="0" labelOnly="1" fieldPosition="0">
        <references count="2">
          <reference field="7" count="1" selected="0">
            <x v="9"/>
          </reference>
          <reference field="9" count="1" defaultSubtotal="1">
            <x v="116"/>
          </reference>
        </references>
      </pivotArea>
    </format>
    <format dxfId="2070">
      <pivotArea collapsedLevelsAreSubtotals="1" fieldPosition="0">
        <references count="2">
          <reference field="7" count="1" selected="0">
            <x v="9"/>
          </reference>
          <reference field="9" count="1">
            <x v="117"/>
          </reference>
        </references>
      </pivotArea>
    </format>
    <format dxfId="2069">
      <pivotArea dataOnly="0" labelOnly="1" fieldPosition="0">
        <references count="2">
          <reference field="7" count="1" selected="0">
            <x v="9"/>
          </reference>
          <reference field="9" count="1">
            <x v="117"/>
          </reference>
        </references>
      </pivotArea>
    </format>
    <format dxfId="2068">
      <pivotArea outline="0" collapsedLevelsAreSubtotals="1" fieldPosition="0"/>
    </format>
    <format dxfId="2067">
      <pivotArea dataOnly="0" labelOnly="1" fieldPosition="0">
        <references count="1">
          <reference field="7" count="12">
            <x v="3"/>
            <x v="9"/>
            <x v="11"/>
            <x v="12"/>
            <x v="13"/>
            <x v="14"/>
            <x v="21"/>
            <x v="39"/>
            <x v="42"/>
            <x v="50"/>
            <x v="52"/>
            <x v="54"/>
          </reference>
        </references>
      </pivotArea>
    </format>
    <format dxfId="2066">
      <pivotArea dataOnly="0" labelOnly="1" fieldPosition="0">
        <references count="1">
          <reference field="7" count="12" defaultSubtotal="1">
            <x v="3"/>
            <x v="9"/>
            <x v="11"/>
            <x v="12"/>
            <x v="13"/>
            <x v="14"/>
            <x v="21"/>
            <x v="39"/>
            <x v="42"/>
            <x v="50"/>
            <x v="52"/>
            <x v="54"/>
          </reference>
        </references>
      </pivotArea>
    </format>
    <format dxfId="2065">
      <pivotArea dataOnly="0" labelOnly="1" grandRow="1" outline="0" fieldPosition="0"/>
    </format>
    <format dxfId="2064">
      <pivotArea dataOnly="0" labelOnly="1" fieldPosition="0">
        <references count="2">
          <reference field="7" count="1" selected="0">
            <x v="3"/>
          </reference>
          <reference field="9" count="1">
            <x v="104"/>
          </reference>
        </references>
      </pivotArea>
    </format>
    <format dxfId="2063">
      <pivotArea dataOnly="0" labelOnly="1" fieldPosition="0">
        <references count="2">
          <reference field="7" count="1" selected="0">
            <x v="3"/>
          </reference>
          <reference field="9" count="1" defaultSubtotal="1">
            <x v="104"/>
          </reference>
        </references>
      </pivotArea>
    </format>
    <format dxfId="2062">
      <pivotArea dataOnly="0" labelOnly="1" fieldPosition="0">
        <references count="2">
          <reference field="7" count="1" selected="0">
            <x v="9"/>
          </reference>
          <reference field="9" count="5">
            <x v="30"/>
            <x v="115"/>
            <x v="116"/>
            <x v="117"/>
            <x v="118"/>
          </reference>
        </references>
      </pivotArea>
    </format>
    <format dxfId="2061">
      <pivotArea dataOnly="0" labelOnly="1" fieldPosition="0">
        <references count="2">
          <reference field="7" count="1" selected="0">
            <x v="9"/>
          </reference>
          <reference field="9" count="5" defaultSubtotal="1">
            <x v="30"/>
            <x v="115"/>
            <x v="116"/>
            <x v="117"/>
            <x v="118"/>
          </reference>
        </references>
      </pivotArea>
    </format>
    <format dxfId="2060">
      <pivotArea dataOnly="0" labelOnly="1" fieldPosition="0">
        <references count="2">
          <reference field="7" count="1" selected="0">
            <x v="11"/>
          </reference>
          <reference field="9" count="1">
            <x v="124"/>
          </reference>
        </references>
      </pivotArea>
    </format>
    <format dxfId="2059">
      <pivotArea dataOnly="0" labelOnly="1" fieldPosition="0">
        <references count="2">
          <reference field="7" count="1" selected="0">
            <x v="11"/>
          </reference>
          <reference field="9" count="1" defaultSubtotal="1">
            <x v="124"/>
          </reference>
        </references>
      </pivotArea>
    </format>
    <format dxfId="2058">
      <pivotArea dataOnly="0" labelOnly="1" fieldPosition="0">
        <references count="2">
          <reference field="7" count="1" selected="0">
            <x v="12"/>
          </reference>
          <reference field="9" count="1">
            <x v="127"/>
          </reference>
        </references>
      </pivotArea>
    </format>
    <format dxfId="2057">
      <pivotArea dataOnly="0" labelOnly="1" fieldPosition="0">
        <references count="2">
          <reference field="7" count="1" selected="0">
            <x v="12"/>
          </reference>
          <reference field="9" count="1" defaultSubtotal="1">
            <x v="127"/>
          </reference>
        </references>
      </pivotArea>
    </format>
    <format dxfId="2056">
      <pivotArea dataOnly="0" labelOnly="1" fieldPosition="0">
        <references count="2">
          <reference field="7" count="1" selected="0">
            <x v="13"/>
          </reference>
          <reference field="9" count="1">
            <x v="119"/>
          </reference>
        </references>
      </pivotArea>
    </format>
    <format dxfId="2055">
      <pivotArea dataOnly="0" labelOnly="1" fieldPosition="0">
        <references count="2">
          <reference field="7" count="1" selected="0">
            <x v="13"/>
          </reference>
          <reference field="9" count="1" defaultSubtotal="1">
            <x v="119"/>
          </reference>
        </references>
      </pivotArea>
    </format>
    <format dxfId="2054">
      <pivotArea dataOnly="0" labelOnly="1" fieldPosition="0">
        <references count="2">
          <reference field="7" count="1" selected="0">
            <x v="14"/>
          </reference>
          <reference field="9" count="1">
            <x v="129"/>
          </reference>
        </references>
      </pivotArea>
    </format>
    <format dxfId="2053">
      <pivotArea dataOnly="0" labelOnly="1" fieldPosition="0">
        <references count="2">
          <reference field="7" count="1" selected="0">
            <x v="14"/>
          </reference>
          <reference field="9" count="1" defaultSubtotal="1">
            <x v="129"/>
          </reference>
        </references>
      </pivotArea>
    </format>
    <format dxfId="2052">
      <pivotArea dataOnly="0" labelOnly="1" fieldPosition="0">
        <references count="2">
          <reference field="7" count="1" selected="0">
            <x v="21"/>
          </reference>
          <reference field="9" count="3">
            <x v="104"/>
            <x v="105"/>
            <x v="106"/>
          </reference>
        </references>
      </pivotArea>
    </format>
    <format dxfId="2051">
      <pivotArea dataOnly="0" labelOnly="1" fieldPosition="0">
        <references count="2">
          <reference field="7" count="1" selected="0">
            <x v="21"/>
          </reference>
          <reference field="9" count="3" defaultSubtotal="1">
            <x v="104"/>
            <x v="105"/>
            <x v="106"/>
          </reference>
        </references>
      </pivotArea>
    </format>
    <format dxfId="2050">
      <pivotArea dataOnly="0" labelOnly="1" fieldPosition="0">
        <references count="2">
          <reference field="7" count="1" selected="0">
            <x v="39"/>
          </reference>
          <reference field="9" count="1">
            <x v="112"/>
          </reference>
        </references>
      </pivotArea>
    </format>
    <format dxfId="2049">
      <pivotArea dataOnly="0" labelOnly="1" fieldPosition="0">
        <references count="2">
          <reference field="7" count="1" selected="0">
            <x v="39"/>
          </reference>
          <reference field="9" count="1" defaultSubtotal="1">
            <x v="112"/>
          </reference>
        </references>
      </pivotArea>
    </format>
    <format dxfId="2048">
      <pivotArea dataOnly="0" labelOnly="1" fieldPosition="0">
        <references count="2">
          <reference field="7" count="1" selected="0">
            <x v="42"/>
          </reference>
          <reference field="9" count="1">
            <x v="110"/>
          </reference>
        </references>
      </pivotArea>
    </format>
    <format dxfId="2047">
      <pivotArea dataOnly="0" labelOnly="1" fieldPosition="0">
        <references count="2">
          <reference field="7" count="1" selected="0">
            <x v="42"/>
          </reference>
          <reference field="9" count="1" defaultSubtotal="1">
            <x v="110"/>
          </reference>
        </references>
      </pivotArea>
    </format>
    <format dxfId="2046">
      <pivotArea dataOnly="0" labelOnly="1" fieldPosition="0">
        <references count="2">
          <reference field="7" count="1" selected="0">
            <x v="50"/>
          </reference>
          <reference field="9" count="1">
            <x v="114"/>
          </reference>
        </references>
      </pivotArea>
    </format>
    <format dxfId="2045">
      <pivotArea dataOnly="0" labelOnly="1" fieldPosition="0">
        <references count="2">
          <reference field="7" count="1" selected="0">
            <x v="50"/>
          </reference>
          <reference field="9" count="1" defaultSubtotal="1">
            <x v="114"/>
          </reference>
        </references>
      </pivotArea>
    </format>
    <format dxfId="2044">
      <pivotArea dataOnly="0" labelOnly="1" fieldPosition="0">
        <references count="2">
          <reference field="7" count="1" selected="0">
            <x v="52"/>
          </reference>
          <reference field="9" count="1">
            <x v="52"/>
          </reference>
        </references>
      </pivotArea>
    </format>
    <format dxfId="2043">
      <pivotArea dataOnly="0" labelOnly="1" fieldPosition="0">
        <references count="2">
          <reference field="7" count="1" selected="0">
            <x v="52"/>
          </reference>
          <reference field="9" count="1" defaultSubtotal="1">
            <x v="52"/>
          </reference>
        </references>
      </pivotArea>
    </format>
    <format dxfId="2042">
      <pivotArea dataOnly="0" labelOnly="1" fieldPosition="0">
        <references count="2">
          <reference field="7" count="1" selected="0">
            <x v="54"/>
          </reference>
          <reference field="9" count="1">
            <x v="121"/>
          </reference>
        </references>
      </pivotArea>
    </format>
    <format dxfId="2041">
      <pivotArea dataOnly="0" labelOnly="1" fieldPosition="0">
        <references count="2">
          <reference field="7" count="1" selected="0">
            <x v="54"/>
          </reference>
          <reference field="9" count="1" defaultSubtotal="1">
            <x v="121"/>
          </reference>
        </references>
      </pivotArea>
    </format>
    <format dxfId="2040">
      <pivotArea dataOnly="0" labelOnly="1" fieldPosition="0">
        <references count="3">
          <reference field="7" count="1" selected="0">
            <x v="3"/>
          </reference>
          <reference field="9" count="1" selected="0">
            <x v="104"/>
          </reference>
          <reference field="23" count="1">
            <x v="4"/>
          </reference>
        </references>
      </pivotArea>
    </format>
    <format dxfId="2039">
      <pivotArea dataOnly="0" labelOnly="1" fieldPosition="0">
        <references count="3">
          <reference field="7" count="1" selected="0">
            <x v="9"/>
          </reference>
          <reference field="9" count="1" selected="0">
            <x v="30"/>
          </reference>
          <reference field="23" count="1">
            <x v="1"/>
          </reference>
        </references>
      </pivotArea>
    </format>
    <format dxfId="2038">
      <pivotArea dataOnly="0" labelOnly="1" fieldPosition="0">
        <references count="3">
          <reference field="7" count="1" selected="0">
            <x v="9"/>
          </reference>
          <reference field="9" count="1" selected="0">
            <x v="115"/>
          </reference>
          <reference field="23" count="1">
            <x v="1"/>
          </reference>
        </references>
      </pivotArea>
    </format>
    <format dxfId="2037">
      <pivotArea dataOnly="0" labelOnly="1" fieldPosition="0">
        <references count="3">
          <reference field="7" count="1" selected="0">
            <x v="9"/>
          </reference>
          <reference field="9" count="1" selected="0">
            <x v="116"/>
          </reference>
          <reference field="23" count="1">
            <x v="1"/>
          </reference>
        </references>
      </pivotArea>
    </format>
    <format dxfId="2036">
      <pivotArea dataOnly="0" labelOnly="1" fieldPosition="0">
        <references count="3">
          <reference field="7" count="1" selected="0">
            <x v="9"/>
          </reference>
          <reference field="9" count="1" selected="0">
            <x v="117"/>
          </reference>
          <reference field="23" count="1">
            <x v="1"/>
          </reference>
        </references>
      </pivotArea>
    </format>
    <format dxfId="2035">
      <pivotArea dataOnly="0" labelOnly="1" fieldPosition="0">
        <references count="3">
          <reference field="7" count="1" selected="0">
            <x v="9"/>
          </reference>
          <reference field="9" count="1" selected="0">
            <x v="118"/>
          </reference>
          <reference field="23" count="1">
            <x v="1"/>
          </reference>
        </references>
      </pivotArea>
    </format>
    <format dxfId="2034">
      <pivotArea dataOnly="0" labelOnly="1" fieldPosition="0">
        <references count="3">
          <reference field="7" count="1" selected="0">
            <x v="11"/>
          </reference>
          <reference field="9" count="1" selected="0">
            <x v="124"/>
          </reference>
          <reference field="23" count="1">
            <x v="1"/>
          </reference>
        </references>
      </pivotArea>
    </format>
    <format dxfId="2033">
      <pivotArea dataOnly="0" labelOnly="1" fieldPosition="0">
        <references count="3">
          <reference field="7" count="1" selected="0">
            <x v="12"/>
          </reference>
          <reference field="9" count="1" selected="0">
            <x v="127"/>
          </reference>
          <reference field="23" count="1">
            <x v="1"/>
          </reference>
        </references>
      </pivotArea>
    </format>
    <format dxfId="2032">
      <pivotArea dataOnly="0" labelOnly="1" fieldPosition="0">
        <references count="3">
          <reference field="7" count="1" selected="0">
            <x v="13"/>
          </reference>
          <reference field="9" count="1" selected="0">
            <x v="119"/>
          </reference>
          <reference field="23" count="1">
            <x v="4"/>
          </reference>
        </references>
      </pivotArea>
    </format>
    <format dxfId="2031">
      <pivotArea dataOnly="0" labelOnly="1" fieldPosition="0">
        <references count="3">
          <reference field="7" count="1" selected="0">
            <x v="14"/>
          </reference>
          <reference field="9" count="1" selected="0">
            <x v="129"/>
          </reference>
          <reference field="23" count="1">
            <x v="4"/>
          </reference>
        </references>
      </pivotArea>
    </format>
    <format dxfId="2030">
      <pivotArea dataOnly="0" labelOnly="1" fieldPosition="0">
        <references count="3">
          <reference field="7" count="1" selected="0">
            <x v="21"/>
          </reference>
          <reference field="9" count="1" selected="0">
            <x v="104"/>
          </reference>
          <reference field="23" count="1">
            <x v="4"/>
          </reference>
        </references>
      </pivotArea>
    </format>
    <format dxfId="2029">
      <pivotArea dataOnly="0" labelOnly="1" fieldPosition="0">
        <references count="3">
          <reference field="7" count="1" selected="0">
            <x v="21"/>
          </reference>
          <reference field="9" count="1" selected="0">
            <x v="105"/>
          </reference>
          <reference field="23" count="1">
            <x v="1"/>
          </reference>
        </references>
      </pivotArea>
    </format>
    <format dxfId="2028">
      <pivotArea dataOnly="0" labelOnly="1" fieldPosition="0">
        <references count="3">
          <reference field="7" count="1" selected="0">
            <x v="21"/>
          </reference>
          <reference field="9" count="1" selected="0">
            <x v="106"/>
          </reference>
          <reference field="23" count="1">
            <x v="1"/>
          </reference>
        </references>
      </pivotArea>
    </format>
    <format dxfId="2027">
      <pivotArea dataOnly="0" labelOnly="1" fieldPosition="0">
        <references count="3">
          <reference field="7" count="1" selected="0">
            <x v="39"/>
          </reference>
          <reference field="9" count="1" selected="0">
            <x v="112"/>
          </reference>
          <reference field="23" count="1">
            <x v="1"/>
          </reference>
        </references>
      </pivotArea>
    </format>
    <format dxfId="2026">
      <pivotArea dataOnly="0" labelOnly="1" fieldPosition="0">
        <references count="3">
          <reference field="7" count="1" selected="0">
            <x v="42"/>
          </reference>
          <reference field="9" count="1" selected="0">
            <x v="110"/>
          </reference>
          <reference field="23" count="1">
            <x v="3"/>
          </reference>
        </references>
      </pivotArea>
    </format>
    <format dxfId="2025">
      <pivotArea dataOnly="0" labelOnly="1" fieldPosition="0">
        <references count="3">
          <reference field="7" count="1" selected="0">
            <x v="50"/>
          </reference>
          <reference field="9" count="1" selected="0">
            <x v="114"/>
          </reference>
          <reference field="23" count="1">
            <x v="1"/>
          </reference>
        </references>
      </pivotArea>
    </format>
    <format dxfId="2024">
      <pivotArea dataOnly="0" labelOnly="1" fieldPosition="0">
        <references count="3">
          <reference field="7" count="1" selected="0">
            <x v="52"/>
          </reference>
          <reference field="9" count="1" selected="0">
            <x v="52"/>
          </reference>
          <reference field="23" count="1">
            <x v="1"/>
          </reference>
        </references>
      </pivotArea>
    </format>
    <format dxfId="2023">
      <pivotArea dataOnly="0" labelOnly="1" fieldPosition="0">
        <references count="3">
          <reference field="7" count="1" selected="0">
            <x v="54"/>
          </reference>
          <reference field="9" count="1" selected="0">
            <x v="121"/>
          </reference>
          <reference field="23" count="1">
            <x v="1"/>
          </reference>
        </references>
      </pivotArea>
    </format>
    <format dxfId="2022">
      <pivotArea collapsedLevelsAreSubtotals="1" fieldPosition="0">
        <references count="2">
          <reference field="7" count="1" selected="0">
            <x v="4"/>
          </reference>
          <reference field="9" count="1">
            <x v="15"/>
          </reference>
        </references>
      </pivotArea>
    </format>
    <format dxfId="2021">
      <pivotArea dataOnly="0" labelOnly="1" fieldPosition="0">
        <references count="2">
          <reference field="7" count="1" selected="0">
            <x v="4"/>
          </reference>
          <reference field="9" count="1">
            <x v="15"/>
          </reference>
        </references>
      </pivotArea>
    </format>
    <format dxfId="2020">
      <pivotArea collapsedLevelsAreSubtotals="1" fieldPosition="0">
        <references count="3">
          <reference field="7" count="1" selected="0">
            <x v="9"/>
          </reference>
          <reference field="9" count="1" selected="0">
            <x v="72"/>
          </reference>
          <reference field="23" count="1">
            <x v="3"/>
          </reference>
        </references>
      </pivotArea>
    </format>
    <format dxfId="2019">
      <pivotArea dataOnly="0" labelOnly="1" fieldPosition="0">
        <references count="3">
          <reference field="7" count="1" selected="0">
            <x v="9"/>
          </reference>
          <reference field="9" count="1" selected="0">
            <x v="72"/>
          </reference>
          <reference field="23" count="1">
            <x v="3"/>
          </reference>
        </references>
      </pivotArea>
    </format>
    <format dxfId="2018">
      <pivotArea collapsedLevelsAreSubtotals="1" fieldPosition="0">
        <references count="1">
          <reference field="7" count="1" defaultSubtotal="1">
            <x v="9"/>
          </reference>
        </references>
      </pivotArea>
    </format>
    <format dxfId="2017">
      <pivotArea dataOnly="0" labelOnly="1" fieldPosition="0">
        <references count="1">
          <reference field="7" count="1" defaultSubtotal="1">
            <x v="9"/>
          </reference>
        </references>
      </pivotArea>
    </format>
    <format dxfId="2016">
      <pivotArea collapsedLevelsAreSubtotals="1" fieldPosition="0">
        <references count="3">
          <reference field="7" count="1" selected="0">
            <x v="15"/>
          </reference>
          <reference field="9" count="1" selected="0">
            <x v="23"/>
          </reference>
          <reference field="23" count="1">
            <x v="1"/>
          </reference>
        </references>
      </pivotArea>
    </format>
    <format dxfId="2015">
      <pivotArea dataOnly="0" labelOnly="1" fieldPosition="0">
        <references count="3">
          <reference field="7" count="1" selected="0">
            <x v="15"/>
          </reference>
          <reference field="9" count="1" selected="0">
            <x v="23"/>
          </reference>
          <reference field="23" count="1">
            <x v="1"/>
          </reference>
        </references>
      </pivotArea>
    </format>
    <format dxfId="2014">
      <pivotArea collapsedLevelsAreSubtotals="1" fieldPosition="0">
        <references count="3">
          <reference field="7" count="1" selected="0">
            <x v="9"/>
          </reference>
          <reference field="9" count="1" selected="0">
            <x v="72"/>
          </reference>
          <reference field="23" count="1">
            <x v="3"/>
          </reference>
        </references>
      </pivotArea>
    </format>
    <format dxfId="2013">
      <pivotArea dataOnly="0" labelOnly="1" fieldPosition="0">
        <references count="3">
          <reference field="7" count="1" selected="0">
            <x v="9"/>
          </reference>
          <reference field="9" count="1" selected="0">
            <x v="72"/>
          </reference>
          <reference field="23" count="1">
            <x v="3"/>
          </reference>
        </references>
      </pivotArea>
    </format>
    <format dxfId="2012">
      <pivotArea collapsedLevelsAreSubtotals="1" fieldPosition="0">
        <references count="1">
          <reference field="7" count="1" defaultSubtotal="1">
            <x v="9"/>
          </reference>
        </references>
      </pivotArea>
    </format>
    <format dxfId="2011">
      <pivotArea dataOnly="0" labelOnly="1" fieldPosition="0">
        <references count="1">
          <reference field="7" count="1" defaultSubtotal="1">
            <x v="9"/>
          </reference>
        </references>
      </pivotArea>
    </format>
    <format dxfId="2010">
      <pivotArea collapsedLevelsAreSubtotals="1" fieldPosition="0">
        <references count="3">
          <reference field="7" count="1" selected="0">
            <x v="15"/>
          </reference>
          <reference field="9" count="1" selected="0">
            <x v="23"/>
          </reference>
          <reference field="23" count="1">
            <x v="1"/>
          </reference>
        </references>
      </pivotArea>
    </format>
    <format dxfId="2009">
      <pivotArea dataOnly="0" labelOnly="1" fieldPosition="0">
        <references count="3">
          <reference field="7" count="1" selected="0">
            <x v="15"/>
          </reference>
          <reference field="9" count="1" selected="0">
            <x v="23"/>
          </reference>
          <reference field="23" count="1">
            <x v="1"/>
          </reference>
        </references>
      </pivotArea>
    </format>
  </formats>
  <pivotTableStyleInfo name="PivotStyleLight16" showRowHeaders="1" showColHeaders="1" showLastColumn="1"/>
  <extLst xmlns="http://schemas.openxmlformats.org/spreadsheetml/2006/main">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outline="1" outlineData="1" createdVersion="6" updatedVersion="6" minRefreshableVersion="3" dataCaption="Values" useAutoFormatting="1" itemPrintTitles="1" indent="0" multipleFieldFilters="0">
  <location ref="A3:I622" colPageCount="1" rowPageCount="1" firstHeaderRow="0" firstDataRow="1" firstDataCol="1"/>
  <pivotFields>
    <pivotField showAll="0"/>
    <pivotField showAll="0"/>
    <pivotField showAll="0"/>
    <pivotField showAll="0"/>
    <pivotField showAll="0"/>
    <pivotField showAll="0"/>
    <pivotField showAll="0"/>
    <pivotField axis="axisRow" showAll="0">
      <items>
        <item x="49"/>
        <item x="35"/>
        <item x="20"/>
        <item x="19"/>
        <item x="0"/>
        <item x="54"/>
        <item x="44"/>
        <item x="51"/>
        <item x="15"/>
        <item x="6"/>
        <item x="3"/>
        <item x="31"/>
        <item x="34"/>
        <item x="27"/>
        <item x="36"/>
        <item x="7"/>
        <item x="2"/>
        <item x="32"/>
        <item x="40"/>
        <item x="17"/>
        <item x="39"/>
        <item x="38"/>
        <item x="37"/>
        <item x="41"/>
        <item x="42"/>
        <item x="9"/>
        <item x="16"/>
        <item x="4"/>
        <item x="5"/>
        <item x="53"/>
        <item x="46"/>
        <item x="47"/>
        <item x="43"/>
        <item x="52"/>
        <item x="50"/>
        <item x="12"/>
        <item x="48"/>
        <item x="23"/>
        <item x="33"/>
        <item x="24"/>
        <item x="22"/>
        <item x="21"/>
        <item x="8"/>
        <item x="18"/>
        <item x="45"/>
        <item x="29"/>
        <item x="14"/>
        <item x="11"/>
        <item x="26"/>
        <item x="1"/>
        <item x="25"/>
        <item x="13"/>
        <item x="30"/>
        <item x="10"/>
        <item x="56"/>
        <item x="28"/>
        <item x="55"/>
        <item t="default"/>
      </items>
    </pivotField>
    <pivotField showAll="0"/>
    <pivotField axis="axisRow" showAll="0">
      <items>
        <item x="27"/>
        <item x="189"/>
        <item x="0"/>
        <item x="1"/>
        <item x="2"/>
        <item x="3"/>
        <item x="4"/>
        <item x="6"/>
        <item x="191" m="1"/>
        <item x="8"/>
        <item x="190" m="1"/>
        <item x="5"/>
        <item x="7"/>
        <item x="9"/>
        <item x="10"/>
        <item x="11"/>
        <item x="12"/>
        <item x="13"/>
        <item x="14"/>
        <item x="15"/>
        <item x="16"/>
        <item x="17"/>
        <item x="18"/>
        <item x="19"/>
        <item x="20"/>
        <item x="21"/>
        <item x="22"/>
        <item x="23"/>
        <item x="24"/>
        <item x="25"/>
        <item x="26"/>
        <item x="28"/>
        <item x="29"/>
        <item x="30"/>
        <item x="31"/>
        <item x="32"/>
        <item x="33"/>
        <item x="34"/>
        <item x="35"/>
        <item x="36"/>
        <item x="37"/>
        <item x="38"/>
        <item x="39"/>
        <item x="192" m="1"/>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16"/>
        <item t="default"/>
      </items>
    </pivotField>
    <pivotField showAll="0"/>
    <pivotField showAll="0"/>
    <pivotField showAll="0"/>
    <pivotField axis="axisRow" showAll="0" dataField="1">
      <items>
        <item x="2"/>
        <item x="0"/>
        <item x="1"/>
        <item x="3"/>
        <item x="4"/>
        <item t="default"/>
      </items>
    </pivotField>
    <pivotField showAll="0"/>
    <pivotField showAll="0" dataField="1"/>
    <pivotField showAll="0"/>
    <pivotField showAll="0"/>
    <pivotField showAll="0"/>
    <pivotField showAll="0"/>
    <pivotField showAll="0"/>
    <pivotField showAll="0"/>
    <pivotField showAll="0"/>
    <pivotField showAll="0"/>
    <pivotField showAll="0" dataField="1"/>
    <pivotField showAll="0" dataField="1"/>
    <pivotField showAll="0" dataField="1"/>
    <pivotField showAll="0" dataField="1"/>
    <pivotField showAll="0" dataField="1"/>
    <pivotField showAll="0" dataField="1"/>
    <pivotField showAll="0"/>
  </pivotFields>
  <rowFields>
    <field x="7"/>
    <field x="9"/>
    <field x="13"/>
  </rowFields>
  <rowItems xmlns="http://schemas.openxmlformats.org/spreadsheetml/2006/main" count="619">
    <i>
      <x/>
    </i>
    <i r="1">
      <x v="165"/>
    </i>
    <i r="2">
      <x v="1"/>
    </i>
    <i t="default" r="1">
      <x v="165"/>
    </i>
    <i t="default">
      <x/>
    </i>
    <i>
      <x v="4"/>
    </i>
    <i r="1">
      <x v="2"/>
    </i>
    <i r="2">
      <x v="1"/>
    </i>
    <i r="2">
      <x v="2"/>
    </i>
    <i r="2">
      <x v="4"/>
    </i>
    <i t="default" r="1">
      <x v="2"/>
    </i>
    <i r="1">
      <x v="15"/>
    </i>
    <i r="2">
      <x v="1"/>
    </i>
    <i r="2">
      <x v="2"/>
    </i>
    <i r="2">
      <x v="4"/>
    </i>
    <i t="default" r="1">
      <x v="15"/>
    </i>
    <i r="1">
      <x v="25"/>
    </i>
    <i r="2">
      <x v="1"/>
    </i>
    <i t="default" r="1">
      <x v="25"/>
    </i>
    <i r="1">
      <x v="50"/>
    </i>
    <i r="2">
      <x v="4"/>
    </i>
    <i t="default" r="1">
      <x v="50"/>
    </i>
    <i r="1">
      <x v="73"/>
    </i>
    <i r="2">
      <x v="1"/>
    </i>
    <i r="2">
      <x v="2"/>
    </i>
    <i t="default" r="1">
      <x v="73"/>
    </i>
    <i r="1">
      <x v="86"/>
    </i>
    <i r="2">
      <x v="1"/>
    </i>
    <i t="default" r="1">
      <x v="86"/>
    </i>
    <i r="1">
      <x v="91"/>
    </i>
    <i r="2">
      <x v="1"/>
    </i>
    <i t="default" r="1">
      <x v="91"/>
    </i>
    <i r="1">
      <x v="98"/>
    </i>
    <i r="2">
      <x v="1"/>
    </i>
    <i r="2">
      <x v="4"/>
    </i>
    <i t="default" r="1">
      <x v="98"/>
    </i>
    <i r="1">
      <x v="100"/>
    </i>
    <i r="2">
      <x v="1"/>
    </i>
    <i t="default" r="1">
      <x v="100"/>
    </i>
    <i r="1">
      <x v="102"/>
    </i>
    <i r="2">
      <x v="1"/>
    </i>
    <i t="default" r="1">
      <x v="102"/>
    </i>
    <i r="1">
      <x v="103"/>
    </i>
    <i r="2">
      <x v="2"/>
    </i>
    <i t="default" r="1">
      <x v="103"/>
    </i>
    <i t="default">
      <x v="4"/>
    </i>
    <i>
      <x v="5"/>
    </i>
    <i r="1">
      <x v="184"/>
    </i>
    <i r="2">
      <x v="1"/>
    </i>
    <i t="default" r="1">
      <x v="184"/>
    </i>
    <i t="default">
      <x v="5"/>
    </i>
    <i>
      <x v="6"/>
    </i>
    <i r="1">
      <x v="152"/>
    </i>
    <i r="2">
      <x v="1"/>
    </i>
    <i t="default" r="1">
      <x v="152"/>
    </i>
    <i r="1">
      <x v="153"/>
    </i>
    <i r="2">
      <x v="1"/>
    </i>
    <i t="default" r="1">
      <x v="153"/>
    </i>
    <i r="1">
      <x v="172"/>
    </i>
    <i r="2">
      <x v="2"/>
    </i>
    <i t="default" r="1">
      <x v="172"/>
    </i>
    <i t="default">
      <x v="6"/>
    </i>
    <i>
      <x v="7"/>
    </i>
    <i r="1">
      <x v="170"/>
    </i>
    <i r="2">
      <x v="1"/>
    </i>
    <i t="default" r="1">
      <x v="170"/>
    </i>
    <i r="1">
      <x v="189"/>
    </i>
    <i r="2">
      <x v="1"/>
    </i>
    <i t="default" r="1">
      <x v="189"/>
    </i>
    <i r="1">
      <x v="190"/>
    </i>
    <i r="2">
      <x v="1"/>
    </i>
    <i t="default" r="1">
      <x v="190"/>
    </i>
    <i t="default">
      <x v="7"/>
    </i>
    <i>
      <x v="8"/>
    </i>
    <i r="1">
      <x v="35"/>
    </i>
    <i r="2">
      <x v="2"/>
    </i>
    <i t="default" r="1">
      <x v="35"/>
    </i>
    <i r="1">
      <x v="89"/>
    </i>
    <i r="2">
      <x v="1"/>
    </i>
    <i t="default" r="1">
      <x v="89"/>
    </i>
    <i t="default">
      <x v="8"/>
    </i>
    <i>
      <x v="9"/>
    </i>
    <i r="1">
      <x v="9"/>
    </i>
    <i r="2">
      <x v="1"/>
    </i>
    <i r="2">
      <x v="2"/>
    </i>
    <i r="2">
      <x v="4"/>
    </i>
    <i t="default" r="1">
      <x v="9"/>
    </i>
    <i r="1">
      <x v="26"/>
    </i>
    <i r="2">
      <x v="2"/>
    </i>
    <i t="default" r="1">
      <x v="26"/>
    </i>
    <i r="1">
      <x v="34"/>
    </i>
    <i r="2">
      <x v="2"/>
    </i>
    <i r="2">
      <x v="4"/>
    </i>
    <i t="default" r="1">
      <x v="34"/>
    </i>
    <i r="1">
      <x v="41"/>
    </i>
    <i r="2">
      <x v="1"/>
    </i>
    <i r="2">
      <x v="2"/>
    </i>
    <i r="2">
      <x v="4"/>
    </i>
    <i t="default" r="1">
      <x v="41"/>
    </i>
    <i r="1">
      <x v="63"/>
    </i>
    <i r="2">
      <x v="2"/>
    </i>
    <i t="default" r="1">
      <x v="63"/>
    </i>
    <i r="1">
      <x v="72"/>
    </i>
    <i r="2">
      <x v="1"/>
    </i>
    <i r="2">
      <x v="2"/>
    </i>
    <i t="default" r="1">
      <x v="72"/>
    </i>
    <i r="1">
      <x v="76"/>
    </i>
    <i r="2">
      <x v="1"/>
    </i>
    <i r="2">
      <x v="2"/>
    </i>
    <i t="default" r="1">
      <x v="76"/>
    </i>
    <i t="default">
      <x v="9"/>
    </i>
    <i>
      <x v="10"/>
    </i>
    <i r="1">
      <x v="5"/>
    </i>
    <i r="2">
      <x v="1"/>
    </i>
    <i r="2">
      <x v="2"/>
    </i>
    <i r="2">
      <x v="4"/>
    </i>
    <i t="default" r="1">
      <x v="5"/>
    </i>
    <i r="1">
      <x v="19"/>
    </i>
    <i r="2">
      <x v="1"/>
    </i>
    <i t="default" r="1">
      <x v="19"/>
    </i>
    <i r="1">
      <x v="27"/>
    </i>
    <i r="2">
      <x v="1"/>
    </i>
    <i t="default" r="1">
      <x v="27"/>
    </i>
    <i r="1">
      <x v="42"/>
    </i>
    <i r="2">
      <x v="1"/>
    </i>
    <i t="default" r="1">
      <x v="42"/>
    </i>
    <i r="1">
      <x v="45"/>
    </i>
    <i r="2">
      <x v="3"/>
    </i>
    <i t="default" r="1">
      <x v="45"/>
    </i>
    <i r="1">
      <x v="58"/>
    </i>
    <i r="2">
      <x v="1"/>
    </i>
    <i t="default" r="1">
      <x v="58"/>
    </i>
    <i r="1">
      <x v="61"/>
    </i>
    <i r="2">
      <x v="1"/>
    </i>
    <i t="default" r="1">
      <x v="61"/>
    </i>
    <i r="1">
      <x v="71"/>
    </i>
    <i r="2">
      <x v="1"/>
    </i>
    <i t="default" r="1">
      <x v="71"/>
    </i>
    <i r="1">
      <x v="87"/>
    </i>
    <i r="2">
      <x v="1"/>
    </i>
    <i r="2">
      <x v="4"/>
    </i>
    <i t="default" r="1">
      <x v="87"/>
    </i>
    <i r="1">
      <x v="94"/>
    </i>
    <i r="2">
      <x v="1"/>
    </i>
    <i t="default" r="1">
      <x v="94"/>
    </i>
    <i t="default">
      <x v="10"/>
    </i>
    <i>
      <x v="15"/>
    </i>
    <i r="1">
      <x v="13"/>
    </i>
    <i r="2">
      <x v="1"/>
    </i>
    <i t="default" r="1">
      <x v="13"/>
    </i>
    <i r="1">
      <x v="17"/>
    </i>
    <i r="2">
      <x v="1"/>
    </i>
    <i t="default" r="1">
      <x v="17"/>
    </i>
    <i r="1">
      <x v="23"/>
    </i>
    <i r="2">
      <x v="1"/>
    </i>
    <i r="2">
      <x v="2"/>
    </i>
    <i t="default" r="1">
      <x v="23"/>
    </i>
    <i r="1">
      <x v="29"/>
    </i>
    <i r="2">
      <x v="1"/>
    </i>
    <i r="2">
      <x v="4"/>
    </i>
    <i t="default" r="1">
      <x v="29"/>
    </i>
    <i r="1">
      <x v="30"/>
    </i>
    <i r="2">
      <x v="1"/>
    </i>
    <i t="default" r="1">
      <x v="30"/>
    </i>
    <i r="1">
      <x v="37"/>
    </i>
    <i r="2">
      <x v="1"/>
    </i>
    <i t="default" r="1">
      <x v="37"/>
    </i>
    <i r="1">
      <x v="38"/>
    </i>
    <i r="2">
      <x v="1"/>
    </i>
    <i t="default" r="1">
      <x v="38"/>
    </i>
    <i r="1">
      <x v="46"/>
    </i>
    <i r="2">
      <x v="1"/>
    </i>
    <i t="default" r="1">
      <x v="46"/>
    </i>
    <i r="1">
      <x v="53"/>
    </i>
    <i r="2">
      <x v="1"/>
    </i>
    <i t="default" r="1">
      <x v="53"/>
    </i>
    <i r="1">
      <x v="55"/>
    </i>
    <i r="2">
      <x v="1"/>
    </i>
    <i t="default" r="1">
      <x v="55"/>
    </i>
    <i r="1">
      <x v="56"/>
    </i>
    <i r="2">
      <x v="1"/>
    </i>
    <i t="default" r="1">
      <x v="56"/>
    </i>
    <i r="1">
      <x v="64"/>
    </i>
    <i r="2">
      <x v="1"/>
    </i>
    <i t="default" r="1">
      <x v="64"/>
    </i>
    <i r="1">
      <x v="66"/>
    </i>
    <i r="2">
      <x v="1"/>
    </i>
    <i t="default" r="1">
      <x v="66"/>
    </i>
    <i r="1">
      <x v="67"/>
    </i>
    <i r="2">
      <x v="1"/>
    </i>
    <i t="default" r="1">
      <x v="67"/>
    </i>
    <i r="1">
      <x v="68"/>
    </i>
    <i r="2">
      <x v="1"/>
    </i>
    <i t="default" r="1">
      <x v="68"/>
    </i>
    <i r="1">
      <x v="70"/>
    </i>
    <i r="2">
      <x v="1"/>
    </i>
    <i r="2">
      <x v="4"/>
    </i>
    <i t="default" r="1">
      <x v="70"/>
    </i>
    <i r="1">
      <x v="78"/>
    </i>
    <i r="2">
      <x v="1"/>
    </i>
    <i t="default" r="1">
      <x v="78"/>
    </i>
    <i r="1">
      <x v="79"/>
    </i>
    <i r="2">
      <x v="1"/>
    </i>
    <i t="default" r="1">
      <x v="79"/>
    </i>
    <i r="1">
      <x v="81"/>
    </i>
    <i r="2">
      <x v="1"/>
    </i>
    <i t="default" r="1">
      <x v="81"/>
    </i>
    <i r="1">
      <x v="82"/>
    </i>
    <i r="2">
      <x v="1"/>
    </i>
    <i t="default" r="1">
      <x v="82"/>
    </i>
    <i r="1">
      <x v="85"/>
    </i>
    <i r="2">
      <x v="1"/>
    </i>
    <i t="default" r="1">
      <x v="85"/>
    </i>
    <i r="1">
      <x v="93"/>
    </i>
    <i r="2">
      <x v="1"/>
    </i>
    <i t="default" r="1">
      <x v="93"/>
    </i>
    <i r="1">
      <x v="96"/>
    </i>
    <i r="2">
      <x v="1"/>
    </i>
    <i t="default" r="1">
      <x v="96"/>
    </i>
    <i t="default">
      <x v="15"/>
    </i>
    <i>
      <x v="16"/>
    </i>
    <i r="1">
      <x v="4"/>
    </i>
    <i r="2">
      <x v="1"/>
    </i>
    <i r="2">
      <x v="2"/>
    </i>
    <i t="default" r="1">
      <x v="4"/>
    </i>
    <i r="1">
      <x v="14"/>
    </i>
    <i r="2">
      <x v="2"/>
    </i>
    <i r="2">
      <x v="4"/>
    </i>
    <i t="default" r="1">
      <x v="14"/>
    </i>
    <i r="1">
      <x v="18"/>
    </i>
    <i r="2">
      <x v="1"/>
    </i>
    <i r="2">
      <x v="2"/>
    </i>
    <i t="default" r="1">
      <x v="18"/>
    </i>
    <i r="1">
      <x v="31"/>
    </i>
    <i r="2">
      <x v="1"/>
    </i>
    <i r="2">
      <x v="2"/>
    </i>
    <i t="default" r="1">
      <x v="31"/>
    </i>
    <i r="1">
      <x v="33"/>
    </i>
    <i r="2">
      <x v="1"/>
    </i>
    <i t="default" r="1">
      <x v="33"/>
    </i>
    <i r="1">
      <x v="44"/>
    </i>
    <i r="2">
      <x v="1"/>
    </i>
    <i r="2">
      <x v="2"/>
    </i>
    <i r="2">
      <x v="4"/>
    </i>
    <i t="default" r="1">
      <x v="44"/>
    </i>
    <i r="1">
      <x v="54"/>
    </i>
    <i r="2">
      <x v="2"/>
    </i>
    <i t="default" r="1">
      <x v="54"/>
    </i>
    <i r="1">
      <x v="60"/>
    </i>
    <i r="2">
      <x v="2"/>
    </i>
    <i t="default" r="1">
      <x v="60"/>
    </i>
    <i r="1">
      <x v="65"/>
    </i>
    <i r="2">
      <x v="1"/>
    </i>
    <i t="default" r="1">
      <x v="65"/>
    </i>
    <i r="1">
      <x v="69"/>
    </i>
    <i r="2">
      <x v="2"/>
    </i>
    <i r="2">
      <x v="4"/>
    </i>
    <i t="default" r="1">
      <x v="69"/>
    </i>
    <i r="1">
      <x v="74"/>
    </i>
    <i r="2">
      <x v="1"/>
    </i>
    <i r="2">
      <x v="4"/>
    </i>
    <i t="default" r="1">
      <x v="74"/>
    </i>
    <i r="1">
      <x v="101"/>
    </i>
    <i r="2">
      <x v="1"/>
    </i>
    <i r="2">
      <x v="2"/>
    </i>
    <i t="default" r="1">
      <x v="101"/>
    </i>
    <i t="default">
      <x v="16"/>
    </i>
    <i>
      <x v="18"/>
    </i>
    <i r="1">
      <x v="140"/>
    </i>
    <i r="2">
      <x v="1"/>
    </i>
    <i t="default" r="1">
      <x v="140"/>
    </i>
    <i r="1">
      <x v="141"/>
    </i>
    <i r="2">
      <x v="1"/>
    </i>
    <i t="default" r="1">
      <x v="141"/>
    </i>
    <i r="1">
      <x v="158"/>
    </i>
    <i r="2">
      <x v="1"/>
    </i>
    <i t="default" r="1">
      <x v="158"/>
    </i>
    <i r="1">
      <x v="175"/>
    </i>
    <i r="2">
      <x v="1"/>
    </i>
    <i t="default" r="1">
      <x v="175"/>
    </i>
    <i t="default">
      <x v="18"/>
    </i>
    <i>
      <x v="20"/>
    </i>
    <i r="1">
      <x v="138"/>
    </i>
    <i r="2">
      <x v="1"/>
    </i>
    <i t="default" r="1">
      <x v="138"/>
    </i>
    <i r="1">
      <x v="139"/>
    </i>
    <i r="2">
      <x v="1"/>
    </i>
    <i t="default" r="1">
      <x v="139"/>
    </i>
    <i t="default">
      <x v="20"/>
    </i>
    <i>
      <x v="21"/>
    </i>
    <i r="1">
      <x v="134"/>
    </i>
    <i r="2">
      <x v="1"/>
    </i>
    <i t="default" r="1">
      <x v="134"/>
    </i>
    <i r="1">
      <x v="135"/>
    </i>
    <i r="2">
      <x v="1"/>
    </i>
    <i t="default" r="1">
      <x v="135"/>
    </i>
    <i r="1">
      <x v="136"/>
    </i>
    <i r="2">
      <x v="1"/>
    </i>
    <i t="default" r="1">
      <x v="136"/>
    </i>
    <i r="1">
      <x v="137"/>
    </i>
    <i r="2">
      <x v="1"/>
    </i>
    <i t="default" r="1">
      <x v="137"/>
    </i>
    <i r="1">
      <x v="177"/>
    </i>
    <i r="2">
      <x v="1"/>
    </i>
    <i t="default" r="1">
      <x v="177"/>
    </i>
    <i r="1">
      <x v="178"/>
    </i>
    <i r="2">
      <x v="1"/>
    </i>
    <i t="default" r="1">
      <x v="178"/>
    </i>
    <i r="1">
      <x v="179"/>
    </i>
    <i r="2">
      <x v="1"/>
    </i>
    <i t="default" r="1">
      <x v="179"/>
    </i>
    <i r="1">
      <x v="180"/>
    </i>
    <i r="2">
      <x v="1"/>
    </i>
    <i t="default" r="1">
      <x v="180"/>
    </i>
    <i r="1">
      <x v="181"/>
    </i>
    <i r="2">
      <x v="1"/>
    </i>
    <i t="default" r="1">
      <x v="181"/>
    </i>
    <i t="default">
      <x v="21"/>
    </i>
    <i>
      <x v="22"/>
    </i>
    <i r="1">
      <x v="131"/>
    </i>
    <i r="2">
      <x v="1"/>
    </i>
    <i t="default" r="1">
      <x v="131"/>
    </i>
    <i r="1">
      <x v="132"/>
    </i>
    <i r="2">
      <x v="1"/>
    </i>
    <i t="default" r="1">
      <x v="132"/>
    </i>
    <i r="1">
      <x v="133"/>
    </i>
    <i r="2">
      <x v="1"/>
    </i>
    <i t="default" r="1">
      <x v="133"/>
    </i>
    <i r="1">
      <x v="176"/>
    </i>
    <i r="2">
      <x v="1"/>
    </i>
    <i t="default" r="1">
      <x v="176"/>
    </i>
    <i t="default">
      <x v="22"/>
    </i>
    <i>
      <x v="23"/>
    </i>
    <i r="1">
      <x v="142"/>
    </i>
    <i r="2">
      <x v="1"/>
    </i>
    <i t="default" r="1">
      <x v="142"/>
    </i>
    <i r="1">
      <x v="143"/>
    </i>
    <i r="2">
      <x v="1"/>
    </i>
    <i t="default" r="1">
      <x v="143"/>
    </i>
    <i r="1">
      <x v="174"/>
    </i>
    <i r="2">
      <x v="1"/>
    </i>
    <i t="default" r="1">
      <x v="174"/>
    </i>
    <i r="1">
      <x v="182"/>
    </i>
    <i r="2">
      <x v="1"/>
    </i>
    <i t="default" r="1">
      <x v="182"/>
    </i>
    <i t="default">
      <x v="23"/>
    </i>
    <i>
      <x v="24"/>
    </i>
    <i r="1">
      <x v="144"/>
    </i>
    <i r="2">
      <x v="1"/>
    </i>
    <i t="default" r="1">
      <x v="144"/>
    </i>
    <i r="1">
      <x v="145"/>
    </i>
    <i r="2">
      <x v="1"/>
    </i>
    <i t="default" r="1">
      <x v="145"/>
    </i>
    <i r="1">
      <x v="168"/>
    </i>
    <i r="2">
      <x v="1"/>
    </i>
    <i t="default" r="1">
      <x v="168"/>
    </i>
    <i t="default">
      <x v="24"/>
    </i>
    <i>
      <x v="25"/>
    </i>
    <i r="1">
      <x v="28"/>
    </i>
    <i r="2">
      <x v="1"/>
    </i>
    <i r="2">
      <x v="4"/>
    </i>
    <i t="default" r="1">
      <x v="28"/>
    </i>
    <i r="1">
      <x v="49"/>
    </i>
    <i r="2">
      <x v="1"/>
    </i>
    <i r="2">
      <x v="4"/>
    </i>
    <i t="default" r="1">
      <x v="49"/>
    </i>
    <i r="1">
      <x v="84"/>
    </i>
    <i r="2">
      <x v="4"/>
    </i>
    <i t="default" r="1">
      <x v="84"/>
    </i>
    <i r="1">
      <x v="92"/>
    </i>
    <i r="2">
      <x v="1"/>
    </i>
    <i t="default" r="1">
      <x v="92"/>
    </i>
    <i r="1">
      <x v="99"/>
    </i>
    <i r="2">
      <x v="1"/>
    </i>
    <i t="default" r="1">
      <x v="99"/>
    </i>
    <i t="default">
      <x v="25"/>
    </i>
    <i>
      <x v="26"/>
    </i>
    <i r="1">
      <x v="35"/>
    </i>
    <i r="2">
      <x v="1"/>
    </i>
    <i r="2">
      <x v="2"/>
    </i>
    <i t="default" r="1">
      <x v="35"/>
    </i>
    <i t="default">
      <x v="26"/>
    </i>
    <i>
      <x v="27"/>
    </i>
    <i r="1">
      <x v="6"/>
    </i>
    <i r="2">
      <x v="1"/>
    </i>
    <i r="2">
      <x v="2"/>
    </i>
    <i r="2">
      <x v="4"/>
    </i>
    <i t="default" r="1">
      <x v="6"/>
    </i>
    <i r="1">
      <x v="11"/>
    </i>
    <i r="2">
      <x v="2"/>
    </i>
    <i t="default" r="1">
      <x v="11"/>
    </i>
    <i r="1">
      <x v="21"/>
    </i>
    <i r="2">
      <x v="2"/>
    </i>
    <i t="default" r="1">
      <x v="21"/>
    </i>
    <i r="1">
      <x v="48"/>
    </i>
    <i r="2">
      <x v="2"/>
    </i>
    <i t="default" r="1">
      <x v="48"/>
    </i>
    <i r="1">
      <x v="57"/>
    </i>
    <i r="2">
      <x v="2"/>
    </i>
    <i t="default" r="1">
      <x v="57"/>
    </i>
    <i t="default">
      <x v="27"/>
    </i>
    <i>
      <x v="28"/>
    </i>
    <i r="1">
      <x v="7"/>
    </i>
    <i r="2">
      <x v="1"/>
    </i>
    <i r="2">
      <x v="4"/>
    </i>
    <i t="default" r="1">
      <x v="7"/>
    </i>
    <i r="1">
      <x v="12"/>
    </i>
    <i r="2">
      <x v="1"/>
    </i>
    <i t="default" r="1">
      <x v="12"/>
    </i>
    <i r="1">
      <x v="16"/>
    </i>
    <i r="2">
      <x v="1"/>
    </i>
    <i r="2">
      <x v="4"/>
    </i>
    <i t="default" r="1">
      <x v="16"/>
    </i>
    <i r="1">
      <x v="22"/>
    </i>
    <i r="2">
      <x v="1"/>
    </i>
    <i r="2">
      <x v="2"/>
    </i>
    <i t="default" r="1">
      <x v="22"/>
    </i>
    <i r="1">
      <x v="24"/>
    </i>
    <i r="2">
      <x v="1"/>
    </i>
    <i r="2">
      <x v="2"/>
    </i>
    <i t="default" r="1">
      <x v="24"/>
    </i>
    <i r="1">
      <x v="51"/>
    </i>
    <i r="2">
      <x v="1"/>
    </i>
    <i t="default" r="1">
      <x v="51"/>
    </i>
    <i r="1">
      <x v="59"/>
    </i>
    <i r="2">
      <x v="1"/>
    </i>
    <i t="default" r="1">
      <x v="59"/>
    </i>
    <i r="1">
      <x v="62"/>
    </i>
    <i r="2">
      <x v="1"/>
    </i>
    <i t="default" r="1">
      <x v="62"/>
    </i>
    <i r="1">
      <x v="63"/>
    </i>
    <i r="2">
      <x v="1"/>
    </i>
    <i t="default" r="1">
      <x v="63"/>
    </i>
    <i r="1">
      <x v="95"/>
    </i>
    <i r="2">
      <x v="1"/>
    </i>
    <i t="default" r="1">
      <x v="95"/>
    </i>
    <i t="default">
      <x v="28"/>
    </i>
    <i>
      <x v="29"/>
    </i>
    <i r="1">
      <x v="173"/>
    </i>
    <i r="2">
      <x v="1"/>
    </i>
    <i t="default" r="1">
      <x v="173"/>
    </i>
    <i t="default">
      <x v="29"/>
    </i>
    <i>
      <x v="30"/>
    </i>
    <i r="1">
      <x v="156"/>
    </i>
    <i r="2">
      <x v="1"/>
    </i>
    <i t="default" r="1">
      <x v="156"/>
    </i>
    <i r="1">
      <x v="157"/>
    </i>
    <i r="2">
      <x v="1"/>
    </i>
    <i t="default" r="1">
      <x v="157"/>
    </i>
    <i r="1">
      <x v="167"/>
    </i>
    <i r="2">
      <x v="1"/>
    </i>
    <i t="default" r="1">
      <x v="167"/>
    </i>
    <i t="default">
      <x v="30"/>
    </i>
    <i>
      <x v="31"/>
    </i>
    <i r="1">
      <x v="159"/>
    </i>
    <i r="2">
      <x v="1"/>
    </i>
    <i t="default" r="1">
      <x v="159"/>
    </i>
    <i r="1">
      <x v="160"/>
    </i>
    <i r="2">
      <x v="1"/>
    </i>
    <i t="default" r="1">
      <x v="160"/>
    </i>
    <i r="1">
      <x v="161"/>
    </i>
    <i r="2">
      <x v="1"/>
    </i>
    <i t="default" r="1">
      <x v="161"/>
    </i>
    <i r="1">
      <x v="162"/>
    </i>
    <i r="2">
      <x v="1"/>
    </i>
    <i t="default" r="1">
      <x v="162"/>
    </i>
    <i r="1">
      <x v="163"/>
    </i>
    <i r="2">
      <x v="1"/>
    </i>
    <i t="default" r="1">
      <x v="163"/>
    </i>
    <i t="default">
      <x v="31"/>
    </i>
    <i>
      <x v="32"/>
    </i>
    <i r="1">
      <x v="146"/>
    </i>
    <i r="2">
      <x v="1"/>
    </i>
    <i t="default" r="1">
      <x v="146"/>
    </i>
    <i r="1">
      <x v="147"/>
    </i>
    <i r="2">
      <x v="1"/>
    </i>
    <i t="default" r="1">
      <x v="147"/>
    </i>
    <i r="1">
      <x v="148"/>
    </i>
    <i r="2">
      <x v="2"/>
    </i>
    <i t="default" r="1">
      <x v="148"/>
    </i>
    <i r="1">
      <x v="149"/>
    </i>
    <i r="2">
      <x v="1"/>
    </i>
    <i t="default" r="1">
      <x v="149"/>
    </i>
    <i r="1">
      <x v="150"/>
    </i>
    <i r="2">
      <x v="1"/>
    </i>
    <i t="default" r="1">
      <x v="150"/>
    </i>
    <i r="1">
      <x v="151"/>
    </i>
    <i r="2">
      <x v="2"/>
    </i>
    <i t="default" r="1">
      <x v="151"/>
    </i>
    <i r="1">
      <x v="169"/>
    </i>
    <i r="2">
      <x v="1"/>
    </i>
    <i t="default" r="1">
      <x v="169"/>
    </i>
    <i r="1">
      <x v="183"/>
    </i>
    <i r="2">
      <x v="1"/>
    </i>
    <i t="default" r="1">
      <x v="183"/>
    </i>
    <i r="1">
      <x v="185"/>
    </i>
    <i r="2">
      <x v="1"/>
    </i>
    <i t="default" r="1">
      <x v="185"/>
    </i>
    <i r="1">
      <x v="186"/>
    </i>
    <i r="2">
      <x v="1"/>
    </i>
    <i t="default" r="1">
      <x v="186"/>
    </i>
    <i t="default">
      <x v="32"/>
    </i>
    <i>
      <x v="33"/>
    </i>
    <i r="1">
      <x v="171"/>
    </i>
    <i r="2">
      <x v="1"/>
    </i>
    <i t="default" r="1">
      <x v="171"/>
    </i>
    <i t="default">
      <x v="33"/>
    </i>
    <i>
      <x v="34"/>
    </i>
    <i r="1">
      <x v="166"/>
    </i>
    <i r="2">
      <x v="1"/>
    </i>
    <i t="default" r="1">
      <x v="166"/>
    </i>
    <i t="default">
      <x v="34"/>
    </i>
    <i>
      <x v="35"/>
    </i>
    <i r="1">
      <x v="36"/>
    </i>
    <i r="2">
      <x v="1"/>
    </i>
    <i t="default" r="1">
      <x v="36"/>
    </i>
    <i r="1">
      <x v="90"/>
    </i>
    <i r="2">
      <x v="1"/>
    </i>
    <i t="default" r="1">
      <x v="90"/>
    </i>
    <i t="default">
      <x v="35"/>
    </i>
    <i>
      <x v="36"/>
    </i>
    <i r="1">
      <x v="164"/>
    </i>
    <i r="2">
      <x v="1"/>
    </i>
    <i t="default" r="1">
      <x v="164"/>
    </i>
    <i t="default">
      <x v="36"/>
    </i>
    <i>
      <x v="42"/>
    </i>
    <i r="1">
      <x v="20"/>
    </i>
    <i r="2">
      <x v="1"/>
    </i>
    <i t="default" r="1">
      <x v="20"/>
    </i>
    <i r="1">
      <x v="39"/>
    </i>
    <i r="2">
      <x v="1"/>
    </i>
    <i r="2">
      <x v="2"/>
    </i>
    <i t="default" r="1">
      <x v="39"/>
    </i>
    <i r="1">
      <x v="80"/>
    </i>
    <i r="2">
      <x v="1"/>
    </i>
    <i r="2">
      <x v="3"/>
    </i>
    <i t="default" r="1">
      <x v="80"/>
    </i>
    <i t="default">
      <x v="42"/>
    </i>
    <i>
      <x v="44"/>
    </i>
    <i r="1">
      <x v="154"/>
    </i>
    <i r="2">
      <x v="1"/>
    </i>
    <i t="default" r="1">
      <x v="154"/>
    </i>
    <i r="1">
      <x v="155"/>
    </i>
    <i r="2">
      <x v="1"/>
    </i>
    <i t="default" r="1">
      <x v="155"/>
    </i>
    <i r="1">
      <x v="187"/>
    </i>
    <i r="2">
      <x v="1"/>
    </i>
    <i t="default" r="1">
      <x v="187"/>
    </i>
    <i r="1">
      <x v="188"/>
    </i>
    <i r="2">
      <x v="1"/>
    </i>
    <i t="default" r="1">
      <x v="188"/>
    </i>
    <i r="1">
      <x v="191"/>
    </i>
    <i r="2">
      <x v="1"/>
    </i>
    <i t="default" r="1">
      <x v="191"/>
    </i>
    <i t="default">
      <x v="44"/>
    </i>
    <i>
      <x v="46"/>
    </i>
    <i r="1">
      <x v="39"/>
    </i>
    <i r="2">
      <x v="1"/>
    </i>
    <i t="default" r="1">
      <x v="39"/>
    </i>
    <i t="default">
      <x v="46"/>
    </i>
    <i>
      <x v="47"/>
    </i>
    <i r="1">
      <x v="35"/>
    </i>
    <i r="2">
      <x v="1"/>
    </i>
    <i r="2">
      <x v="2"/>
    </i>
    <i t="default" r="1">
      <x v="35"/>
    </i>
    <i t="default">
      <x v="47"/>
    </i>
    <i>
      <x v="49"/>
    </i>
    <i r="1">
      <x v="3"/>
    </i>
    <i r="2">
      <x v="1"/>
    </i>
    <i r="2">
      <x v="2"/>
    </i>
    <i r="2">
      <x v="4"/>
    </i>
    <i t="default" r="1">
      <x v="3"/>
    </i>
    <i r="1">
      <x v="32"/>
    </i>
    <i r="2">
      <x v="1"/>
    </i>
    <i r="2">
      <x v="4"/>
    </i>
    <i t="default" r="1">
      <x v="32"/>
    </i>
    <i r="1">
      <x v="40"/>
    </i>
    <i r="2">
      <x v="1"/>
    </i>
    <i t="default" r="1">
      <x v="40"/>
    </i>
    <i r="1">
      <x v="47"/>
    </i>
    <i r="2">
      <x v="1"/>
    </i>
    <i t="default" r="1">
      <x v="47"/>
    </i>
    <i r="1">
      <x v="50"/>
    </i>
    <i r="2">
      <x v="1"/>
    </i>
    <i r="2">
      <x v="4"/>
    </i>
    <i t="default" r="1">
      <x v="50"/>
    </i>
    <i r="1">
      <x v="52"/>
    </i>
    <i r="2">
      <x v="1"/>
    </i>
    <i r="2">
      <x v="4"/>
    </i>
    <i t="default" r="1">
      <x v="52"/>
    </i>
    <i r="1">
      <x v="75"/>
    </i>
    <i r="2">
      <x v="2"/>
    </i>
    <i t="default" r="1">
      <x v="75"/>
    </i>
    <i r="1">
      <x v="77"/>
    </i>
    <i r="2">
      <x v="1"/>
    </i>
    <i r="2">
      <x v="4"/>
    </i>
    <i t="default" r="1">
      <x v="77"/>
    </i>
    <i r="1">
      <x v="83"/>
    </i>
    <i r="2">
      <x v="1"/>
    </i>
    <i t="default" r="1">
      <x v="83"/>
    </i>
    <i r="1">
      <x v="88"/>
    </i>
    <i r="2">
      <x v="1"/>
    </i>
    <i t="default" r="1">
      <x v="88"/>
    </i>
    <i r="1">
      <x v="97"/>
    </i>
    <i r="2">
      <x v="4"/>
    </i>
    <i t="default" r="1">
      <x v="97"/>
    </i>
    <i t="default">
      <x v="49"/>
    </i>
    <i>
      <x v="51"/>
    </i>
    <i r="1">
      <x v="39"/>
    </i>
    <i r="2">
      <x v="1"/>
    </i>
    <i r="2">
      <x v="2"/>
    </i>
    <i t="default" r="1">
      <x v="39"/>
    </i>
    <i t="default">
      <x v="51"/>
    </i>
    <i>
      <x v="53"/>
    </i>
    <i r="1">
      <x/>
    </i>
    <i r="2">
      <x/>
    </i>
    <i t="default" r="1">
      <x/>
    </i>
    <i t="default">
      <x v="53"/>
    </i>
    <i t="grand">
      <x/>
    </i>
  </rowItems>
  <colFields>
    <field x="-2"/>
  </colFields>
  <colItems xmlns="http://schemas.openxmlformats.org/spreadsheetml/2006/main" count="8">
    <i>
      <x/>
    </i>
    <i i="1">
      <x v="1"/>
    </i>
    <i i="2">
      <x v="2"/>
    </i>
    <i i="3">
      <x v="3"/>
    </i>
    <i i="4">
      <x v="4"/>
    </i>
    <i i="5">
      <x v="5"/>
    </i>
    <i i="6">
      <x v="6"/>
    </i>
    <i i="7">
      <x v="7"/>
    </i>
  </colItems>
  <dataFields count="8">
    <dataField name="Count of CONDITION RANK" fld="13" subtotal="count" baseField="0" baseItem="0" numFmtId="0"/>
    <dataField name="Average of Estimated Remaining Useful Design Life (YEARS)" fld="15" subtotal="average" baseField="9" baseItem="0" numFmtId="0"/>
    <dataField name="Sum of Year 1 - 2018/19" fld="24" baseField="9" baseItem="0" numFmtId="0"/>
    <dataField name="Sum of Year 2 - 2019/20" fld="25" baseField="9" baseItem="0" numFmtId="0"/>
    <dataField name="Sum of Year 3 - 2020/21" fld="26" baseField="9" baseItem="0" numFmtId="0"/>
    <dataField name="Sum of Year 4 - 2021/22" fld="27" baseField="9" baseItem="0" numFmtId="0"/>
    <dataField name="Sum of Year 5 - 2022/23" fld="28" baseField="9" baseItem="0" numFmtId="0"/>
    <dataField name="Sum of Total" fld="29" baseField="9" baseItem="0" numFmtId="0"/>
  </dataFields>
  <formats xmlns="http://schemas.openxmlformats.org/spreadsheetml/2006/main" count="588">
    <format dxfId="2008">
      <pivotArea field="9" type="button" dataOnly="0" labelOnly="1" outline="0" axis="axisRow" fieldPosition="1"/>
    </format>
    <format dxfId="2007">
      <pivotArea dataOnly="0" labelOnly="1" outline="0" fieldPosition="0">
        <references count="1">
          <reference field="4294967294" count="7">
            <x v="1"/>
            <x v="2"/>
            <x v="3"/>
            <x v="4"/>
            <x v="5"/>
            <x v="6"/>
            <x v="7"/>
          </reference>
        </references>
      </pivotArea>
    </format>
    <format dxfId="2006">
      <pivotArea dataOnly="0" labelOnly="1" fieldPosition="0">
        <references count="1">
          <reference field="9" count="1">
            <x v="104"/>
          </reference>
        </references>
      </pivotArea>
    </format>
    <format dxfId="2005">
      <pivotArea dataOnly="0" labelOnly="1" fieldPosition="0">
        <references count="2">
          <reference field="9" count="1" selected="0">
            <x v="104"/>
          </reference>
          <reference field="13" count="2">
            <x v="1"/>
            <x v="2"/>
          </reference>
        </references>
      </pivotArea>
    </format>
    <format dxfId="2004">
      <pivotArea dataOnly="0" labelOnly="1" fieldPosition="0">
        <references count="1">
          <reference field="9" count="1" defaultSubtotal="1">
            <x v="104"/>
          </reference>
        </references>
      </pivotArea>
    </format>
    <format dxfId="2003">
      <pivotArea dataOnly="0" labelOnly="1" fieldPosition="0">
        <references count="1">
          <reference field="9" count="1">
            <x v="105"/>
          </reference>
        </references>
      </pivotArea>
    </format>
    <format dxfId="2002">
      <pivotArea dataOnly="0" labelOnly="1" fieldPosition="0">
        <references count="1">
          <reference field="9" count="1" defaultSubtotal="1">
            <x v="105"/>
          </reference>
        </references>
      </pivotArea>
    </format>
    <format dxfId="2001">
      <pivotArea dataOnly="0" labelOnly="1" fieldPosition="0">
        <references count="2">
          <reference field="9" count="1" selected="0">
            <x v="105"/>
          </reference>
          <reference field="13" count="1">
            <x v="2"/>
          </reference>
        </references>
      </pivotArea>
    </format>
    <format dxfId="2000">
      <pivotArea dataOnly="0" labelOnly="1" fieldPosition="0">
        <references count="1">
          <reference field="9" count="1">
            <x v="106"/>
          </reference>
        </references>
      </pivotArea>
    </format>
    <format dxfId="1999">
      <pivotArea dataOnly="0" labelOnly="1" fieldPosition="0">
        <references count="1">
          <reference field="9" count="1" defaultSubtotal="1">
            <x v="106"/>
          </reference>
        </references>
      </pivotArea>
    </format>
    <format dxfId="1998">
      <pivotArea dataOnly="0" labelOnly="1" fieldPosition="0">
        <references count="2">
          <reference field="9" count="1" selected="0">
            <x v="106"/>
          </reference>
          <reference field="13" count="1">
            <x v="2"/>
          </reference>
        </references>
      </pivotArea>
    </format>
    <format dxfId="1997">
      <pivotArea dataOnly="0" labelOnly="1" fieldPosition="0">
        <references count="1">
          <reference field="9" count="1">
            <x v="107"/>
          </reference>
        </references>
      </pivotArea>
    </format>
    <format dxfId="1996">
      <pivotArea dataOnly="0" labelOnly="1" fieldPosition="0">
        <references count="1">
          <reference field="9" count="1" defaultSubtotal="1">
            <x v="107"/>
          </reference>
        </references>
      </pivotArea>
    </format>
    <format dxfId="1995">
      <pivotArea dataOnly="0" labelOnly="1" fieldPosition="0">
        <references count="2">
          <reference field="9" count="1" selected="0">
            <x v="107"/>
          </reference>
          <reference field="13" count="1">
            <x v="1"/>
          </reference>
        </references>
      </pivotArea>
    </format>
    <format dxfId="1994">
      <pivotArea dataOnly="0" labelOnly="1" fieldPosition="0">
        <references count="1">
          <reference field="9" count="1">
            <x v="108"/>
          </reference>
        </references>
      </pivotArea>
    </format>
    <format dxfId="1993">
      <pivotArea dataOnly="0" labelOnly="1" fieldPosition="0">
        <references count="1">
          <reference field="9" count="1" defaultSubtotal="1">
            <x v="108"/>
          </reference>
        </references>
      </pivotArea>
    </format>
    <format dxfId="1992">
      <pivotArea dataOnly="0" labelOnly="1" fieldPosition="0">
        <references count="2">
          <reference field="9" count="1" selected="0">
            <x v="108"/>
          </reference>
          <reference field="13" count="1">
            <x v="1"/>
          </reference>
        </references>
      </pivotArea>
    </format>
    <format dxfId="1991">
      <pivotArea dataOnly="0" labelOnly="1" fieldPosition="0">
        <references count="1">
          <reference field="9" count="1">
            <x v="109"/>
          </reference>
        </references>
      </pivotArea>
    </format>
    <format dxfId="1990">
      <pivotArea dataOnly="0" labelOnly="1" fieldPosition="0">
        <references count="1">
          <reference field="9" count="1" defaultSubtotal="1">
            <x v="109"/>
          </reference>
        </references>
      </pivotArea>
    </format>
    <format dxfId="1989">
      <pivotArea dataOnly="0" labelOnly="1" fieldPosition="0">
        <references count="2">
          <reference field="9" count="1" selected="0">
            <x v="109"/>
          </reference>
          <reference field="13" count="1">
            <x v="1"/>
          </reference>
        </references>
      </pivotArea>
    </format>
    <format dxfId="1988">
      <pivotArea dataOnly="0" labelOnly="1" fieldPosition="0">
        <references count="1">
          <reference field="9" count="1">
            <x v="114"/>
          </reference>
        </references>
      </pivotArea>
    </format>
    <format dxfId="1987">
      <pivotArea dataOnly="0" labelOnly="1" fieldPosition="0">
        <references count="1">
          <reference field="9" count="1" defaultSubtotal="1">
            <x v="114"/>
          </reference>
        </references>
      </pivotArea>
    </format>
    <format dxfId="1986">
      <pivotArea dataOnly="0" labelOnly="1" fieldPosition="0">
        <references count="2">
          <reference field="9" count="1" selected="0">
            <x v="114"/>
          </reference>
          <reference field="13" count="2">
            <x v="1"/>
            <x v="2"/>
          </reference>
        </references>
      </pivotArea>
    </format>
    <format dxfId="1985">
      <pivotArea dataOnly="0" labelOnly="1" fieldPosition="0">
        <references count="1">
          <reference field="9" count="1">
            <x v="115"/>
          </reference>
        </references>
      </pivotArea>
    </format>
    <format dxfId="1984">
      <pivotArea dataOnly="0" labelOnly="1" fieldPosition="0">
        <references count="1">
          <reference field="9" count="1" defaultSubtotal="1">
            <x v="115"/>
          </reference>
        </references>
      </pivotArea>
    </format>
    <format dxfId="1983">
      <pivotArea dataOnly="0" labelOnly="1" fieldPosition="0">
        <references count="2">
          <reference field="9" count="1" selected="0">
            <x v="115"/>
          </reference>
          <reference field="13" count="2">
            <x v="1"/>
            <x v="2"/>
          </reference>
        </references>
      </pivotArea>
    </format>
    <format dxfId="1982">
      <pivotArea dataOnly="0" labelOnly="1" fieldPosition="0">
        <references count="1">
          <reference field="9" count="1">
            <x v="52"/>
          </reference>
        </references>
      </pivotArea>
    </format>
    <format dxfId="1981">
      <pivotArea dataOnly="0" labelOnly="1" fieldPosition="0">
        <references count="1">
          <reference field="9" count="1" defaultSubtotal="1">
            <x v="52"/>
          </reference>
        </references>
      </pivotArea>
    </format>
    <format dxfId="1980">
      <pivotArea dataOnly="0" labelOnly="1" fieldPosition="0">
        <references count="2">
          <reference field="9" count="1" selected="0">
            <x v="52"/>
          </reference>
          <reference field="13" count="1">
            <x v="1"/>
          </reference>
        </references>
      </pivotArea>
    </format>
    <format dxfId="1979">
      <pivotArea dataOnly="0" labelOnly="1" fieldPosition="0">
        <references count="1">
          <reference field="9" count="1">
            <x v="74"/>
          </reference>
        </references>
      </pivotArea>
    </format>
    <format dxfId="1978">
      <pivotArea dataOnly="0" labelOnly="1" fieldPosition="0">
        <references count="1">
          <reference field="9" count="1" defaultSubtotal="1">
            <x v="74"/>
          </reference>
        </references>
      </pivotArea>
    </format>
    <format dxfId="1977">
      <pivotArea dataOnly="0" labelOnly="1" fieldPosition="0">
        <references count="2">
          <reference field="9" count="1" selected="0">
            <x v="74"/>
          </reference>
          <reference field="13" count="1">
            <x v="1"/>
          </reference>
        </references>
      </pivotArea>
    </format>
    <format dxfId="1976">
      <pivotArea dataOnly="0" labelOnly="1" fieldPosition="0">
        <references count="2">
          <reference field="9" count="1" selected="0">
            <x v="52"/>
          </reference>
          <reference field="13" count="1">
            <x v="2"/>
          </reference>
        </references>
      </pivotArea>
    </format>
    <format dxfId="1975">
      <pivotArea dataOnly="0" labelOnly="1" fieldPosition="0">
        <references count="1">
          <reference field="9" count="1">
            <x v="110"/>
          </reference>
        </references>
      </pivotArea>
    </format>
    <format dxfId="1974">
      <pivotArea dataOnly="0" labelOnly="1" fieldPosition="0">
        <references count="1">
          <reference field="9" count="1" defaultSubtotal="1">
            <x v="110"/>
          </reference>
        </references>
      </pivotArea>
    </format>
    <format dxfId="1973">
      <pivotArea dataOnly="0" labelOnly="1" fieldPosition="0">
        <references count="2">
          <reference field="9" count="1" selected="0">
            <x v="110"/>
          </reference>
          <reference field="13" count="2">
            <x v="1"/>
            <x v="2"/>
          </reference>
        </references>
      </pivotArea>
    </format>
    <format dxfId="1972">
      <pivotArea dataOnly="0" labelOnly="1" fieldPosition="0">
        <references count="1">
          <reference field="9" count="1">
            <x v="112"/>
          </reference>
        </references>
      </pivotArea>
    </format>
    <format dxfId="1971">
      <pivotArea dataOnly="0" labelOnly="1" fieldPosition="0">
        <references count="1">
          <reference field="9" count="1" defaultSubtotal="1">
            <x v="112"/>
          </reference>
        </references>
      </pivotArea>
    </format>
    <format dxfId="1970">
      <pivotArea dataOnly="0" labelOnly="1" fieldPosition="0">
        <references count="2">
          <reference field="9" count="1" selected="0">
            <x v="112"/>
          </reference>
          <reference field="13" count="1">
            <x v="2"/>
          </reference>
        </references>
      </pivotArea>
    </format>
    <format dxfId="1969">
      <pivotArea dataOnly="0" labelOnly="1" fieldPosition="0">
        <references count="1">
          <reference field="9" count="1">
            <x v="111"/>
          </reference>
        </references>
      </pivotArea>
    </format>
    <format dxfId="1968">
      <pivotArea dataOnly="0" labelOnly="1" fieldPosition="0">
        <references count="1">
          <reference field="9" count="1" defaultSubtotal="1">
            <x v="111"/>
          </reference>
        </references>
      </pivotArea>
    </format>
    <format dxfId="1967">
      <pivotArea dataOnly="0" labelOnly="1" fieldPosition="0">
        <references count="2">
          <reference field="9" count="1" selected="0">
            <x v="111"/>
          </reference>
          <reference field="13" count="1">
            <x v="1"/>
          </reference>
        </references>
      </pivotArea>
    </format>
    <format dxfId="1966">
      <pivotArea dataOnly="0" labelOnly="1" fieldPosition="0">
        <references count="2">
          <reference field="7" count="1" selected="0">
            <x v="1"/>
          </reference>
          <reference field="9" count="1">
            <x v="121"/>
          </reference>
        </references>
      </pivotArea>
    </format>
    <format dxfId="1965">
      <pivotArea dataOnly="0" labelOnly="1" fieldPosition="0">
        <references count="2">
          <reference field="7" count="1" selected="0">
            <x v="1"/>
          </reference>
          <reference field="9" count="1" defaultSubtotal="1">
            <x v="121"/>
          </reference>
        </references>
      </pivotArea>
    </format>
    <format dxfId="1964">
      <pivotArea dataOnly="0" labelOnly="1" fieldPosition="0">
        <references count="3">
          <reference field="7" count="1" selected="0">
            <x v="1"/>
          </reference>
          <reference field="9" count="1" selected="0">
            <x v="121"/>
          </reference>
          <reference field="13" count="1">
            <x v="1"/>
          </reference>
        </references>
      </pivotArea>
    </format>
    <format dxfId="1963">
      <pivotArea dataOnly="0" labelOnly="1" fieldPosition="0">
        <references count="2">
          <reference field="7" count="1" selected="0">
            <x v="9"/>
          </reference>
          <reference field="9" count="1">
            <x v="30"/>
          </reference>
        </references>
      </pivotArea>
    </format>
    <format dxfId="1962">
      <pivotArea dataOnly="0" labelOnly="1" fieldPosition="0">
        <references count="3">
          <reference field="7" count="1" selected="0">
            <x v="9"/>
          </reference>
          <reference field="9" count="1" selected="0">
            <x v="30"/>
          </reference>
          <reference field="13" count="1">
            <x v="2"/>
          </reference>
        </references>
      </pivotArea>
    </format>
    <format dxfId="1961">
      <pivotArea dataOnly="0" labelOnly="1" fieldPosition="0">
        <references count="2">
          <reference field="7" count="1" selected="0">
            <x v="9"/>
          </reference>
          <reference field="9" count="1">
            <x v="116"/>
          </reference>
        </references>
      </pivotArea>
    </format>
    <format dxfId="1960">
      <pivotArea dataOnly="0" labelOnly="1" fieldPosition="0">
        <references count="3">
          <reference field="7" count="1" selected="0">
            <x v="9"/>
          </reference>
          <reference field="9" count="1" selected="0">
            <x v="116"/>
          </reference>
          <reference field="13" count="1">
            <x v="2"/>
          </reference>
        </references>
      </pivotArea>
    </format>
    <format dxfId="1959">
      <pivotArea dataOnly="0" labelOnly="1" fieldPosition="0">
        <references count="3">
          <reference field="7" count="1" selected="0">
            <x v="9"/>
          </reference>
          <reference field="9" count="1" selected="0">
            <x v="117"/>
          </reference>
          <reference field="13" count="1">
            <x v="2"/>
          </reference>
        </references>
      </pivotArea>
    </format>
    <format dxfId="1958">
      <pivotArea dataOnly="0" labelOnly="1" fieldPosition="0">
        <references count="2">
          <reference field="7" count="1" selected="0">
            <x v="9"/>
          </reference>
          <reference field="9" count="1">
            <x v="118"/>
          </reference>
        </references>
      </pivotArea>
    </format>
    <format dxfId="1957">
      <pivotArea dataOnly="0" labelOnly="1" fieldPosition="0">
        <references count="2">
          <reference field="7" count="1" selected="0">
            <x v="9"/>
          </reference>
          <reference field="9" count="1" defaultSubtotal="1">
            <x v="118"/>
          </reference>
        </references>
      </pivotArea>
    </format>
    <format dxfId="1956">
      <pivotArea dataOnly="0" labelOnly="1" fieldPosition="0">
        <references count="3">
          <reference field="7" count="1" selected="0">
            <x v="9"/>
          </reference>
          <reference field="9" count="1" selected="0">
            <x v="118"/>
          </reference>
          <reference field="13" count="1">
            <x v="2"/>
          </reference>
        </references>
      </pivotArea>
    </format>
    <format dxfId="1955">
      <pivotArea collapsedLevelsAreSubtotals="1" fieldPosition="0">
        <references count="1">
          <reference field="7" count="1">
            <x v="1"/>
          </reference>
        </references>
      </pivotArea>
    </format>
    <format dxfId="1954">
      <pivotArea dataOnly="0" labelOnly="1" fieldPosition="0">
        <references count="1">
          <reference field="7" count="1">
            <x v="1"/>
          </reference>
        </references>
      </pivotArea>
    </format>
    <format dxfId="1953">
      <pivotArea collapsedLevelsAreSubtotals="1" fieldPosition="0">
        <references count="1">
          <reference field="7" count="1">
            <x v="2"/>
          </reference>
        </references>
      </pivotArea>
    </format>
    <format dxfId="1952">
      <pivotArea dataOnly="0" labelOnly="1" fieldPosition="0">
        <references count="1">
          <reference field="7" count="1">
            <x v="2"/>
          </reference>
        </references>
      </pivotArea>
    </format>
    <format dxfId="1951">
      <pivotArea collapsedLevelsAreSubtotals="1" fieldPosition="0">
        <references count="1">
          <reference field="7" count="1">
            <x v="3"/>
          </reference>
        </references>
      </pivotArea>
    </format>
    <format dxfId="1950">
      <pivotArea dataOnly="0" labelOnly="1" fieldPosition="0">
        <references count="1">
          <reference field="7" count="1">
            <x v="3"/>
          </reference>
        </references>
      </pivotArea>
    </format>
    <format dxfId="1949">
      <pivotArea collapsedLevelsAreSubtotals="1" fieldPosition="0">
        <references count="1">
          <reference field="7" count="1">
            <x v="9"/>
          </reference>
        </references>
      </pivotArea>
    </format>
    <format dxfId="1948">
      <pivotArea dataOnly="0" labelOnly="1" fieldPosition="0">
        <references count="1">
          <reference field="7" count="1">
            <x v="9"/>
          </reference>
        </references>
      </pivotArea>
    </format>
    <format dxfId="1947">
      <pivotArea collapsedLevelsAreSubtotals="1" fieldPosition="0">
        <references count="1">
          <reference field="7" count="1">
            <x v="11"/>
          </reference>
        </references>
      </pivotArea>
    </format>
    <format dxfId="1946">
      <pivotArea dataOnly="0" labelOnly="1" fieldPosition="0">
        <references count="1">
          <reference field="7" count="1">
            <x v="11"/>
          </reference>
        </references>
      </pivotArea>
    </format>
    <format dxfId="1945">
      <pivotArea collapsedLevelsAreSubtotals="1" fieldPosition="0">
        <references count="1">
          <reference field="7" count="1">
            <x v="12"/>
          </reference>
        </references>
      </pivotArea>
    </format>
    <format dxfId="1944">
      <pivotArea dataOnly="0" labelOnly="1" fieldPosition="0">
        <references count="1">
          <reference field="7" count="1">
            <x v="12"/>
          </reference>
        </references>
      </pivotArea>
    </format>
    <format dxfId="1943">
      <pivotArea collapsedLevelsAreSubtotals="1" fieldPosition="0">
        <references count="1">
          <reference field="7" count="1">
            <x v="13"/>
          </reference>
        </references>
      </pivotArea>
    </format>
    <format dxfId="1942">
      <pivotArea dataOnly="0" labelOnly="1" fieldPosition="0">
        <references count="1">
          <reference field="7" count="1">
            <x v="13"/>
          </reference>
        </references>
      </pivotArea>
    </format>
    <format dxfId="1941">
      <pivotArea collapsedLevelsAreSubtotals="1" fieldPosition="0">
        <references count="1">
          <reference field="7" count="1">
            <x v="14"/>
          </reference>
        </references>
      </pivotArea>
    </format>
    <format dxfId="1940">
      <pivotArea dataOnly="0" labelOnly="1" fieldPosition="0">
        <references count="1">
          <reference field="7" count="1">
            <x v="14"/>
          </reference>
        </references>
      </pivotArea>
    </format>
    <format dxfId="1939">
      <pivotArea collapsedLevelsAreSubtotals="1" fieldPosition="0">
        <references count="1">
          <reference field="7" count="1">
            <x v="17"/>
          </reference>
        </references>
      </pivotArea>
    </format>
    <format dxfId="1938">
      <pivotArea dataOnly="0" labelOnly="1" fieldPosition="0">
        <references count="1">
          <reference field="7" count="1">
            <x v="17"/>
          </reference>
        </references>
      </pivotArea>
    </format>
    <format dxfId="1937">
      <pivotArea collapsedLevelsAreSubtotals="1" fieldPosition="0">
        <references count="1">
          <reference field="7" count="1">
            <x v="19"/>
          </reference>
        </references>
      </pivotArea>
    </format>
    <format dxfId="1936">
      <pivotArea dataOnly="0" labelOnly="1" fieldPosition="0">
        <references count="1">
          <reference field="7" count="1">
            <x v="19"/>
          </reference>
        </references>
      </pivotArea>
    </format>
    <format dxfId="1935">
      <pivotArea collapsedLevelsAreSubtotals="1" fieldPosition="0">
        <references count="1">
          <reference field="7" count="1">
            <x v="37"/>
          </reference>
        </references>
      </pivotArea>
    </format>
    <format dxfId="1934">
      <pivotArea dataOnly="0" labelOnly="1" fieldPosition="0">
        <references count="1">
          <reference field="7" count="1">
            <x v="37"/>
          </reference>
        </references>
      </pivotArea>
    </format>
    <format dxfId="1933">
      <pivotArea collapsedLevelsAreSubtotals="1" fieldPosition="0">
        <references count="1">
          <reference field="7" count="1">
            <x v="38"/>
          </reference>
        </references>
      </pivotArea>
    </format>
    <format dxfId="1932">
      <pivotArea dataOnly="0" labelOnly="1" fieldPosition="0">
        <references count="1">
          <reference field="7" count="1">
            <x v="38"/>
          </reference>
        </references>
      </pivotArea>
    </format>
    <format dxfId="1931">
      <pivotArea collapsedLevelsAreSubtotals="1" fieldPosition="0">
        <references count="1">
          <reference field="7" count="1">
            <x v="39"/>
          </reference>
        </references>
      </pivotArea>
    </format>
    <format dxfId="1930">
      <pivotArea dataOnly="0" labelOnly="1" fieldPosition="0">
        <references count="1">
          <reference field="7" count="1">
            <x v="39"/>
          </reference>
        </references>
      </pivotArea>
    </format>
    <format dxfId="1929">
      <pivotArea collapsedLevelsAreSubtotals="1" fieldPosition="0">
        <references count="1">
          <reference field="7" count="1">
            <x v="40"/>
          </reference>
        </references>
      </pivotArea>
    </format>
    <format dxfId="1928">
      <pivotArea dataOnly="0" labelOnly="1" fieldPosition="0">
        <references count="1">
          <reference field="7" count="1">
            <x v="40"/>
          </reference>
        </references>
      </pivotArea>
    </format>
    <format dxfId="1927">
      <pivotArea collapsedLevelsAreSubtotals="1" fieldPosition="0">
        <references count="1">
          <reference field="7" count="1">
            <x v="41"/>
          </reference>
        </references>
      </pivotArea>
    </format>
    <format dxfId="1926">
      <pivotArea dataOnly="0" labelOnly="1" fieldPosition="0">
        <references count="1">
          <reference field="7" count="1">
            <x v="41"/>
          </reference>
        </references>
      </pivotArea>
    </format>
    <format dxfId="1925">
      <pivotArea collapsedLevelsAreSubtotals="1" fieldPosition="0">
        <references count="1">
          <reference field="7" count="1">
            <x v="43"/>
          </reference>
        </references>
      </pivotArea>
    </format>
    <format dxfId="1924">
      <pivotArea dataOnly="0" labelOnly="1" fieldPosition="0">
        <references count="1">
          <reference field="7" count="1">
            <x v="43"/>
          </reference>
        </references>
      </pivotArea>
    </format>
    <format dxfId="1923">
      <pivotArea collapsedLevelsAreSubtotals="1" fieldPosition="0">
        <references count="1">
          <reference field="7" count="1">
            <x v="45"/>
          </reference>
        </references>
      </pivotArea>
    </format>
    <format dxfId="1922">
      <pivotArea dataOnly="0" labelOnly="1" fieldPosition="0">
        <references count="1">
          <reference field="7" count="1">
            <x v="45"/>
          </reference>
        </references>
      </pivotArea>
    </format>
    <format dxfId="1921">
      <pivotArea collapsedLevelsAreSubtotals="1" fieldPosition="0">
        <references count="1">
          <reference field="7" count="1">
            <x v="48"/>
          </reference>
        </references>
      </pivotArea>
    </format>
    <format dxfId="1920">
      <pivotArea dataOnly="0" labelOnly="1" fieldPosition="0">
        <references count="1">
          <reference field="7" count="1">
            <x v="48"/>
          </reference>
        </references>
      </pivotArea>
    </format>
    <format dxfId="1919">
      <pivotArea collapsedLevelsAreSubtotals="1" fieldPosition="0">
        <references count="1">
          <reference field="7" count="1">
            <x v="50"/>
          </reference>
        </references>
      </pivotArea>
    </format>
    <format dxfId="1918">
      <pivotArea dataOnly="0" labelOnly="1" fieldPosition="0">
        <references count="1">
          <reference field="7" count="1">
            <x v="50"/>
          </reference>
        </references>
      </pivotArea>
    </format>
    <format dxfId="1917">
      <pivotArea collapsedLevelsAreSubtotals="1" fieldPosition="0">
        <references count="1">
          <reference field="7" count="1">
            <x v="52"/>
          </reference>
        </references>
      </pivotArea>
    </format>
    <format dxfId="1916">
      <pivotArea dataOnly="0" labelOnly="1" fieldPosition="0">
        <references count="1">
          <reference field="7" count="1">
            <x v="52"/>
          </reference>
        </references>
      </pivotArea>
    </format>
    <format dxfId="1915">
      <pivotArea collapsedLevelsAreSubtotals="1" fieldPosition="0">
        <references count="2">
          <reference field="7" count="1" selected="0">
            <x v="52"/>
          </reference>
          <reference field="9" count="1">
            <x v="121"/>
          </reference>
        </references>
      </pivotArea>
    </format>
    <format dxfId="1914">
      <pivotArea collapsedLevelsAreSubtotals="1" fieldPosition="0">
        <references count="3">
          <reference field="7" count="1" selected="0">
            <x v="52"/>
          </reference>
          <reference field="9" count="1" selected="0">
            <x v="121"/>
          </reference>
          <reference field="13" count="1">
            <x v="2"/>
          </reference>
        </references>
      </pivotArea>
    </format>
    <format dxfId="1913">
      <pivotArea collapsedLevelsAreSubtotals="1" fieldPosition="0">
        <references count="2">
          <reference field="7" count="1" selected="0">
            <x v="52"/>
          </reference>
          <reference field="9" count="1" defaultSubtotal="1">
            <x v="121"/>
          </reference>
        </references>
      </pivotArea>
    </format>
    <format dxfId="1912">
      <pivotArea dataOnly="0" labelOnly="1" fieldPosition="0">
        <references count="2">
          <reference field="7" count="1" selected="0">
            <x v="52"/>
          </reference>
          <reference field="9" count="1">
            <x v="121"/>
          </reference>
        </references>
      </pivotArea>
    </format>
    <format dxfId="1911">
      <pivotArea dataOnly="0" labelOnly="1" fieldPosition="0">
        <references count="2">
          <reference field="7" count="1" selected="0">
            <x v="52"/>
          </reference>
          <reference field="9" count="1" defaultSubtotal="1">
            <x v="121"/>
          </reference>
        </references>
      </pivotArea>
    </format>
    <format dxfId="1910">
      <pivotArea dataOnly="0" labelOnly="1" fieldPosition="0">
        <references count="3">
          <reference field="7" count="1" selected="0">
            <x v="52"/>
          </reference>
          <reference field="9" count="1" selected="0">
            <x v="121"/>
          </reference>
          <reference field="13" count="1">
            <x v="2"/>
          </reference>
        </references>
      </pivotArea>
    </format>
    <format dxfId="1909">
      <pivotArea dataOnly="0" labelOnly="1" fieldPosition="0">
        <references count="2">
          <reference field="7" count="1" selected="0">
            <x v="52"/>
          </reference>
          <reference field="9" count="1">
            <x v="122"/>
          </reference>
        </references>
      </pivotArea>
    </format>
    <format dxfId="1908">
      <pivotArea dataOnly="0" labelOnly="1" fieldPosition="0">
        <references count="2">
          <reference field="7" count="1" selected="0">
            <x v="52"/>
          </reference>
          <reference field="9" count="1" defaultSubtotal="1">
            <x v="122"/>
          </reference>
        </references>
      </pivotArea>
    </format>
    <format dxfId="1907">
      <pivotArea dataOnly="0" labelOnly="1" fieldPosition="0">
        <references count="3">
          <reference field="7" count="1" selected="0">
            <x v="52"/>
          </reference>
          <reference field="9" count="1" selected="0">
            <x v="122"/>
          </reference>
          <reference field="13" count="1">
            <x v="1"/>
          </reference>
        </references>
      </pivotArea>
    </format>
    <format dxfId="1906">
      <pivotArea dataOnly="0" labelOnly="1" fieldPosition="0">
        <references count="2">
          <reference field="7" count="1" selected="0">
            <x v="45"/>
          </reference>
          <reference field="9" count="1">
            <x v="120"/>
          </reference>
        </references>
      </pivotArea>
    </format>
    <format dxfId="1905">
      <pivotArea dataOnly="0" labelOnly="1" fieldPosition="0">
        <references count="2">
          <reference field="7" count="1" selected="0">
            <x v="45"/>
          </reference>
          <reference field="9" count="1" defaultSubtotal="1">
            <x v="120"/>
          </reference>
        </references>
      </pivotArea>
    </format>
    <format dxfId="1904">
      <pivotArea dataOnly="0" labelOnly="1" fieldPosition="0">
        <references count="3">
          <reference field="7" count="1" selected="0">
            <x v="45"/>
          </reference>
          <reference field="9" count="1" selected="0">
            <x v="120"/>
          </reference>
          <reference field="13" count="1">
            <x v="1"/>
          </reference>
        </references>
      </pivotArea>
    </format>
    <format dxfId="1903">
      <pivotArea dataOnly="0" labelOnly="1" fieldPosition="0">
        <references count="2">
          <reference field="7" count="1" selected="0">
            <x v="39"/>
          </reference>
          <reference field="9" count="1">
            <x v="113"/>
          </reference>
        </references>
      </pivotArea>
    </format>
    <format dxfId="1902">
      <pivotArea dataOnly="0" labelOnly="1" fieldPosition="0">
        <references count="2">
          <reference field="7" count="1" selected="0">
            <x v="39"/>
          </reference>
          <reference field="9" count="1" defaultSubtotal="1">
            <x v="113"/>
          </reference>
        </references>
      </pivotArea>
    </format>
    <format dxfId="1901">
      <pivotArea dataOnly="0" labelOnly="1" fieldPosition="0">
        <references count="3">
          <reference field="7" count="1" selected="0">
            <x v="39"/>
          </reference>
          <reference field="9" count="1" selected="0">
            <x v="113"/>
          </reference>
          <reference field="13" count="1">
            <x v="1"/>
          </reference>
        </references>
      </pivotArea>
    </format>
    <format dxfId="1900">
      <pivotArea dataOnly="0" labelOnly="1" fieldPosition="0">
        <references count="2">
          <reference field="7" count="1" selected="0">
            <x v="38"/>
          </reference>
          <reference field="9" count="1">
            <x v="126"/>
          </reference>
        </references>
      </pivotArea>
    </format>
    <format dxfId="1899">
      <pivotArea dataOnly="0" labelOnly="1" fieldPosition="0">
        <references count="2">
          <reference field="7" count="1" selected="0">
            <x v="38"/>
          </reference>
          <reference field="9" count="1" defaultSubtotal="1">
            <x v="126"/>
          </reference>
        </references>
      </pivotArea>
    </format>
    <format dxfId="1898">
      <pivotArea dataOnly="0" labelOnly="1" fieldPosition="0">
        <references count="3">
          <reference field="7" count="1" selected="0">
            <x v="38"/>
          </reference>
          <reference field="9" count="1" selected="0">
            <x v="126"/>
          </reference>
          <reference field="13" count="1">
            <x v="1"/>
          </reference>
        </references>
      </pivotArea>
    </format>
    <format dxfId="1897">
      <pivotArea dataOnly="0" labelOnly="1" fieldPosition="0">
        <references count="2">
          <reference field="7" count="1" selected="0">
            <x v="17"/>
          </reference>
          <reference field="9" count="1">
            <x v="125"/>
          </reference>
        </references>
      </pivotArea>
    </format>
    <format dxfId="1896">
      <pivotArea dataOnly="0" labelOnly="1" fieldPosition="0">
        <references count="2">
          <reference field="7" count="1" selected="0">
            <x v="17"/>
          </reference>
          <reference field="9" count="1" defaultSubtotal="1">
            <x v="125"/>
          </reference>
        </references>
      </pivotArea>
    </format>
    <format dxfId="1895">
      <pivotArea dataOnly="0" labelOnly="1" fieldPosition="0">
        <references count="3">
          <reference field="7" count="1" selected="0">
            <x v="17"/>
          </reference>
          <reference field="9" count="1" selected="0">
            <x v="125"/>
          </reference>
          <reference field="13" count="1">
            <x v="1"/>
          </reference>
        </references>
      </pivotArea>
    </format>
    <format dxfId="1894">
      <pivotArea dataOnly="0" labelOnly="1" fieldPosition="0">
        <references count="2">
          <reference field="7" count="1" selected="0">
            <x v="55"/>
          </reference>
          <reference field="9" count="1">
            <x v="192"/>
          </reference>
        </references>
      </pivotArea>
    </format>
    <format dxfId="1893">
      <pivotArea dataOnly="0" labelOnly="1" fieldPosition="0">
        <references count="2">
          <reference field="7" count="1" selected="0">
            <x v="55"/>
          </reference>
          <reference field="9" count="1" defaultSubtotal="1">
            <x v="192"/>
          </reference>
        </references>
      </pivotArea>
    </format>
    <format dxfId="1892">
      <pivotArea dataOnly="0" labelOnly="1" fieldPosition="0">
        <references count="3">
          <reference field="7" count="1" selected="0">
            <x v="55"/>
          </reference>
          <reference field="9" count="1" selected="0">
            <x v="192"/>
          </reference>
          <reference field="13" count="1">
            <x v="1"/>
          </reference>
        </references>
      </pivotArea>
    </format>
    <format dxfId="1891">
      <pivotArea dataOnly="0" labelOnly="1" fieldPosition="0">
        <references count="1">
          <reference field="7" count="1">
            <x v="56"/>
          </reference>
        </references>
      </pivotArea>
    </format>
    <format dxfId="1890">
      <pivotArea collapsedLevelsAreSubtotals="1" fieldPosition="0">
        <references count="1">
          <reference field="7" count="1" defaultSubtotal="1">
            <x v="1"/>
          </reference>
        </references>
      </pivotArea>
    </format>
    <format dxfId="1889">
      <pivotArea collapsedLevelsAreSubtotals="1" fieldPosition="0">
        <references count="1">
          <reference field="7" count="1">
            <x v="2"/>
          </reference>
        </references>
      </pivotArea>
    </format>
    <format dxfId="1888">
      <pivotArea collapsedLevelsAreSubtotals="1" fieldPosition="0">
        <references count="2">
          <reference field="7" count="1" selected="0">
            <x v="2"/>
          </reference>
          <reference field="9" count="1">
            <x v="74"/>
          </reference>
        </references>
      </pivotArea>
    </format>
    <format dxfId="1887">
      <pivotArea collapsedLevelsAreSubtotals="1" fieldPosition="0">
        <references count="3">
          <reference field="7" count="1" selected="0">
            <x v="2"/>
          </reference>
          <reference field="9" count="1" selected="0">
            <x v="74"/>
          </reference>
          <reference field="13" count="1">
            <x v="1"/>
          </reference>
        </references>
      </pivotArea>
    </format>
    <format dxfId="1886">
      <pivotArea collapsedLevelsAreSubtotals="1" fieldPosition="0">
        <references count="2">
          <reference field="7" count="1" selected="0">
            <x v="2"/>
          </reference>
          <reference field="9" count="1" defaultSubtotal="1">
            <x v="74"/>
          </reference>
        </references>
      </pivotArea>
    </format>
    <format dxfId="1885">
      <pivotArea collapsedLevelsAreSubtotals="1" fieldPosition="0">
        <references count="1">
          <reference field="7" count="1" defaultSubtotal="1">
            <x v="2"/>
          </reference>
        </references>
      </pivotArea>
    </format>
    <format dxfId="1884">
      <pivotArea collapsedLevelsAreSubtotals="1" fieldPosition="0">
        <references count="1">
          <reference field="7" count="1">
            <x v="3"/>
          </reference>
        </references>
      </pivotArea>
    </format>
    <format dxfId="1883">
      <pivotArea collapsedLevelsAreSubtotals="1" fieldPosition="0">
        <references count="2">
          <reference field="7" count="1" selected="0">
            <x v="3"/>
          </reference>
          <reference field="9" count="1">
            <x v="104"/>
          </reference>
        </references>
      </pivotArea>
    </format>
    <format dxfId="1882">
      <pivotArea collapsedLevelsAreSubtotals="1" fieldPosition="0">
        <references count="3">
          <reference field="7" count="1" selected="0">
            <x v="3"/>
          </reference>
          <reference field="9" count="1" selected="0">
            <x v="104"/>
          </reference>
          <reference field="13" count="1">
            <x v="2"/>
          </reference>
        </references>
      </pivotArea>
    </format>
    <format dxfId="1881">
      <pivotArea collapsedLevelsAreSubtotals="1" fieldPosition="0">
        <references count="2">
          <reference field="7" count="1" selected="0">
            <x v="3"/>
          </reference>
          <reference field="9" count="1" defaultSubtotal="1">
            <x v="104"/>
          </reference>
        </references>
      </pivotArea>
    </format>
    <format dxfId="1880">
      <pivotArea collapsedLevelsAreSubtotals="1" fieldPosition="0">
        <references count="1">
          <reference field="7" count="1" defaultSubtotal="1">
            <x v="3"/>
          </reference>
        </references>
      </pivotArea>
    </format>
    <format dxfId="1879">
      <pivotArea collapsedLevelsAreSubtotals="1" fieldPosition="0">
        <references count="1">
          <reference field="7" count="1">
            <x v="9"/>
          </reference>
        </references>
      </pivotArea>
    </format>
    <format dxfId="1878">
      <pivotArea collapsedLevelsAreSubtotals="1" fieldPosition="0">
        <references count="2">
          <reference field="7" count="1" selected="0">
            <x v="9"/>
          </reference>
          <reference field="9" count="1">
            <x v="30"/>
          </reference>
        </references>
      </pivotArea>
    </format>
    <format dxfId="1877">
      <pivotArea collapsedLevelsAreSubtotals="1" fieldPosition="0">
        <references count="3">
          <reference field="7" count="1" selected="0">
            <x v="9"/>
          </reference>
          <reference field="9" count="1" selected="0">
            <x v="30"/>
          </reference>
          <reference field="13" count="1">
            <x v="2"/>
          </reference>
        </references>
      </pivotArea>
    </format>
    <format dxfId="1876">
      <pivotArea collapsedLevelsAreSubtotals="1" fieldPosition="0">
        <references count="2">
          <reference field="7" count="1" selected="0">
            <x v="9"/>
          </reference>
          <reference field="9" count="1" defaultSubtotal="1">
            <x v="30"/>
          </reference>
        </references>
      </pivotArea>
    </format>
    <format dxfId="1875">
      <pivotArea collapsedLevelsAreSubtotals="1" fieldPosition="0">
        <references count="2">
          <reference field="7" count="1" selected="0">
            <x v="9"/>
          </reference>
          <reference field="9" count="1">
            <x v="115"/>
          </reference>
        </references>
      </pivotArea>
    </format>
    <format dxfId="1874">
      <pivotArea collapsedLevelsAreSubtotals="1" fieldPosition="0">
        <references count="3">
          <reference field="7" count="1" selected="0">
            <x v="9"/>
          </reference>
          <reference field="9" count="1" selected="0">
            <x v="115"/>
          </reference>
          <reference field="13" count="2">
            <x v="1"/>
            <x v="2"/>
          </reference>
        </references>
      </pivotArea>
    </format>
    <format dxfId="1873">
      <pivotArea collapsedLevelsAreSubtotals="1" fieldPosition="0">
        <references count="2">
          <reference field="7" count="1" selected="0">
            <x v="9"/>
          </reference>
          <reference field="9" count="1" defaultSubtotal="1">
            <x v="115"/>
          </reference>
        </references>
      </pivotArea>
    </format>
    <format dxfId="1872">
      <pivotArea collapsedLevelsAreSubtotals="1" fieldPosition="0">
        <references count="2">
          <reference field="7" count="1" selected="0">
            <x v="9"/>
          </reference>
          <reference field="9" count="1">
            <x v="116"/>
          </reference>
        </references>
      </pivotArea>
    </format>
    <format dxfId="1871">
      <pivotArea collapsedLevelsAreSubtotals="1" fieldPosition="0">
        <references count="3">
          <reference field="7" count="1" selected="0">
            <x v="9"/>
          </reference>
          <reference field="9" count="1" selected="0">
            <x v="116"/>
          </reference>
          <reference field="13" count="1">
            <x v="2"/>
          </reference>
        </references>
      </pivotArea>
    </format>
    <format dxfId="1870">
      <pivotArea collapsedLevelsAreSubtotals="1" fieldPosition="0">
        <references count="2">
          <reference field="7" count="1" selected="0">
            <x v="9"/>
          </reference>
          <reference field="9" count="1" defaultSubtotal="1">
            <x v="116"/>
          </reference>
        </references>
      </pivotArea>
    </format>
    <format dxfId="1869">
      <pivotArea collapsedLevelsAreSubtotals="1" fieldPosition="0">
        <references count="2">
          <reference field="7" count="1" selected="0">
            <x v="9"/>
          </reference>
          <reference field="9" count="1">
            <x v="117"/>
          </reference>
        </references>
      </pivotArea>
    </format>
    <format dxfId="1868">
      <pivotArea collapsedLevelsAreSubtotals="1" fieldPosition="0">
        <references count="3">
          <reference field="7" count="1" selected="0">
            <x v="9"/>
          </reference>
          <reference field="9" count="1" selected="0">
            <x v="117"/>
          </reference>
          <reference field="13" count="1">
            <x v="2"/>
          </reference>
        </references>
      </pivotArea>
    </format>
    <format dxfId="1867">
      <pivotArea collapsedLevelsAreSubtotals="1" fieldPosition="0">
        <references count="2">
          <reference field="7" count="1" selected="0">
            <x v="9"/>
          </reference>
          <reference field="9" count="1" defaultSubtotal="1">
            <x v="117"/>
          </reference>
        </references>
      </pivotArea>
    </format>
    <format dxfId="1866">
      <pivotArea collapsedLevelsAreSubtotals="1" fieldPosition="0">
        <references count="2">
          <reference field="7" count="1" selected="0">
            <x v="9"/>
          </reference>
          <reference field="9" count="1">
            <x v="118"/>
          </reference>
        </references>
      </pivotArea>
    </format>
    <format dxfId="1865">
      <pivotArea collapsedLevelsAreSubtotals="1" fieldPosition="0">
        <references count="3">
          <reference field="7" count="1" selected="0">
            <x v="9"/>
          </reference>
          <reference field="9" count="1" selected="0">
            <x v="118"/>
          </reference>
          <reference field="13" count="1">
            <x v="2"/>
          </reference>
        </references>
      </pivotArea>
    </format>
    <format dxfId="1864">
      <pivotArea collapsedLevelsAreSubtotals="1" fieldPosition="0">
        <references count="2">
          <reference field="7" count="1" selected="0">
            <x v="9"/>
          </reference>
          <reference field="9" count="1" defaultSubtotal="1">
            <x v="118"/>
          </reference>
        </references>
      </pivotArea>
    </format>
    <format dxfId="1863">
      <pivotArea collapsedLevelsAreSubtotals="1" fieldPosition="0">
        <references count="1">
          <reference field="7" count="1" defaultSubtotal="1">
            <x v="9"/>
          </reference>
        </references>
      </pivotArea>
    </format>
    <format dxfId="1862">
      <pivotArea collapsedLevelsAreSubtotals="1" fieldPosition="0">
        <references count="1">
          <reference field="7" count="1">
            <x v="11"/>
          </reference>
        </references>
      </pivotArea>
    </format>
    <format dxfId="1861">
      <pivotArea collapsedLevelsAreSubtotals="1" fieldPosition="0">
        <references count="2">
          <reference field="7" count="1" selected="0">
            <x v="11"/>
          </reference>
          <reference field="9" count="1">
            <x v="123"/>
          </reference>
        </references>
      </pivotArea>
    </format>
    <format dxfId="1860">
      <pivotArea collapsedLevelsAreSubtotals="1" fieldPosition="0">
        <references count="3">
          <reference field="7" count="1" selected="0">
            <x v="11"/>
          </reference>
          <reference field="9" count="1" selected="0">
            <x v="123"/>
          </reference>
          <reference field="13" count="1">
            <x v="1"/>
          </reference>
        </references>
      </pivotArea>
    </format>
    <format dxfId="1859">
      <pivotArea collapsedLevelsAreSubtotals="1" fieldPosition="0">
        <references count="2">
          <reference field="7" count="1" selected="0">
            <x v="11"/>
          </reference>
          <reference field="9" count="1" defaultSubtotal="1">
            <x v="123"/>
          </reference>
        </references>
      </pivotArea>
    </format>
    <format dxfId="1858">
      <pivotArea collapsedLevelsAreSubtotals="1" fieldPosition="0">
        <references count="2">
          <reference field="7" count="1" selected="0">
            <x v="11"/>
          </reference>
          <reference field="9" count="1">
            <x v="124"/>
          </reference>
        </references>
      </pivotArea>
    </format>
    <format dxfId="1857">
      <pivotArea collapsedLevelsAreSubtotals="1" fieldPosition="0">
        <references count="3">
          <reference field="7" count="1" selected="0">
            <x v="11"/>
          </reference>
          <reference field="9" count="1" selected="0">
            <x v="124"/>
          </reference>
          <reference field="13" count="2">
            <x v="1"/>
            <x v="2"/>
          </reference>
        </references>
      </pivotArea>
    </format>
    <format dxfId="1856">
      <pivotArea collapsedLevelsAreSubtotals="1" fieldPosition="0">
        <references count="2">
          <reference field="7" count="1" selected="0">
            <x v="11"/>
          </reference>
          <reference field="9" count="1" defaultSubtotal="1">
            <x v="124"/>
          </reference>
        </references>
      </pivotArea>
    </format>
    <format dxfId="1855">
      <pivotArea collapsedLevelsAreSubtotals="1" fieldPosition="0">
        <references count="1">
          <reference field="7" count="1" defaultSubtotal="1">
            <x v="11"/>
          </reference>
        </references>
      </pivotArea>
    </format>
    <format dxfId="1854">
      <pivotArea collapsedLevelsAreSubtotals="1" fieldPosition="0">
        <references count="1">
          <reference field="7" count="1">
            <x v="12"/>
          </reference>
        </references>
      </pivotArea>
    </format>
    <format dxfId="1853">
      <pivotArea collapsedLevelsAreSubtotals="1" fieldPosition="0">
        <references count="2">
          <reference field="7" count="1" selected="0">
            <x v="12"/>
          </reference>
          <reference field="9" count="1">
            <x v="127"/>
          </reference>
        </references>
      </pivotArea>
    </format>
    <format dxfId="1852">
      <pivotArea collapsedLevelsAreSubtotals="1" fieldPosition="0">
        <references count="3">
          <reference field="7" count="1" selected="0">
            <x v="12"/>
          </reference>
          <reference field="9" count="1" selected="0">
            <x v="127"/>
          </reference>
          <reference field="13" count="1">
            <x v="2"/>
          </reference>
        </references>
      </pivotArea>
    </format>
    <format dxfId="1851">
      <pivotArea collapsedLevelsAreSubtotals="1" fieldPosition="0">
        <references count="2">
          <reference field="7" count="1" selected="0">
            <x v="12"/>
          </reference>
          <reference field="9" count="1" defaultSubtotal="1">
            <x v="127"/>
          </reference>
        </references>
      </pivotArea>
    </format>
    <format dxfId="1850">
      <pivotArea collapsedLevelsAreSubtotals="1" fieldPosition="0">
        <references count="1">
          <reference field="7" count="1" defaultSubtotal="1">
            <x v="12"/>
          </reference>
        </references>
      </pivotArea>
    </format>
    <format dxfId="1849">
      <pivotArea collapsedLevelsAreSubtotals="1" fieldPosition="0">
        <references count="1">
          <reference field="7" count="1">
            <x v="13"/>
          </reference>
        </references>
      </pivotArea>
    </format>
    <format dxfId="1848">
      <pivotArea collapsedLevelsAreSubtotals="1" fieldPosition="0">
        <references count="2">
          <reference field="7" count="1" selected="0">
            <x v="13"/>
          </reference>
          <reference field="9" count="1">
            <x v="119"/>
          </reference>
        </references>
      </pivotArea>
    </format>
    <format dxfId="1847">
      <pivotArea collapsedLevelsAreSubtotals="1" fieldPosition="0">
        <references count="3">
          <reference field="7" count="1" selected="0">
            <x v="13"/>
          </reference>
          <reference field="9" count="1" selected="0">
            <x v="119"/>
          </reference>
          <reference field="13" count="2">
            <x v="1"/>
            <x v="3"/>
          </reference>
        </references>
      </pivotArea>
    </format>
    <format dxfId="1846">
      <pivotArea collapsedLevelsAreSubtotals="1" fieldPosition="0">
        <references count="2">
          <reference field="7" count="1" selected="0">
            <x v="13"/>
          </reference>
          <reference field="9" count="1" defaultSubtotal="1">
            <x v="119"/>
          </reference>
        </references>
      </pivotArea>
    </format>
    <format dxfId="1845">
      <pivotArea collapsedLevelsAreSubtotals="1" fieldPosition="0">
        <references count="1">
          <reference field="7" count="1" defaultSubtotal="1">
            <x v="13"/>
          </reference>
        </references>
      </pivotArea>
    </format>
    <format dxfId="1844">
      <pivotArea collapsedLevelsAreSubtotals="1" fieldPosition="0">
        <references count="1">
          <reference field="7" count="1">
            <x v="14"/>
          </reference>
        </references>
      </pivotArea>
    </format>
    <format dxfId="1843">
      <pivotArea collapsedLevelsAreSubtotals="1" fieldPosition="0">
        <references count="2">
          <reference field="7" count="1" selected="0">
            <x v="14"/>
          </reference>
          <reference field="9" count="1">
            <x v="128"/>
          </reference>
        </references>
      </pivotArea>
    </format>
    <format dxfId="1842">
      <pivotArea collapsedLevelsAreSubtotals="1" fieldPosition="0">
        <references count="3">
          <reference field="7" count="1" selected="0">
            <x v="14"/>
          </reference>
          <reference field="9" count="1" selected="0">
            <x v="128"/>
          </reference>
          <reference field="13" count="1">
            <x v="1"/>
          </reference>
        </references>
      </pivotArea>
    </format>
    <format dxfId="1841">
      <pivotArea collapsedLevelsAreSubtotals="1" fieldPosition="0">
        <references count="2">
          <reference field="7" count="1" selected="0">
            <x v="14"/>
          </reference>
          <reference field="9" count="1" defaultSubtotal="1">
            <x v="128"/>
          </reference>
        </references>
      </pivotArea>
    </format>
    <format dxfId="1840">
      <pivotArea collapsedLevelsAreSubtotals="1" fieldPosition="0">
        <references count="2">
          <reference field="7" count="1" selected="0">
            <x v="14"/>
          </reference>
          <reference field="9" count="1">
            <x v="129"/>
          </reference>
        </references>
      </pivotArea>
    </format>
    <format dxfId="1839">
      <pivotArea collapsedLevelsAreSubtotals="1" fieldPosition="0">
        <references count="3">
          <reference field="7" count="1" selected="0">
            <x v="14"/>
          </reference>
          <reference field="9" count="1" selected="0">
            <x v="129"/>
          </reference>
          <reference field="13" count="2">
            <x v="1"/>
            <x v="3"/>
          </reference>
        </references>
      </pivotArea>
    </format>
    <format dxfId="1838">
      <pivotArea collapsedLevelsAreSubtotals="1" fieldPosition="0">
        <references count="2">
          <reference field="7" count="1" selected="0">
            <x v="14"/>
          </reference>
          <reference field="9" count="1" defaultSubtotal="1">
            <x v="129"/>
          </reference>
        </references>
      </pivotArea>
    </format>
    <format dxfId="1837">
      <pivotArea collapsedLevelsAreSubtotals="1" fieldPosition="0">
        <references count="2">
          <reference field="7" count="1" selected="0">
            <x v="14"/>
          </reference>
          <reference field="9" count="1">
            <x v="130"/>
          </reference>
        </references>
      </pivotArea>
    </format>
    <format dxfId="1836">
      <pivotArea collapsedLevelsAreSubtotals="1" fieldPosition="0">
        <references count="3">
          <reference field="7" count="1" selected="0">
            <x v="14"/>
          </reference>
          <reference field="9" count="1" selected="0">
            <x v="130"/>
          </reference>
          <reference field="13" count="1">
            <x v="1"/>
          </reference>
        </references>
      </pivotArea>
    </format>
    <format dxfId="1835">
      <pivotArea collapsedLevelsAreSubtotals="1" fieldPosition="0">
        <references count="2">
          <reference field="7" count="1" selected="0">
            <x v="14"/>
          </reference>
          <reference field="9" count="1" defaultSubtotal="1">
            <x v="130"/>
          </reference>
        </references>
      </pivotArea>
    </format>
    <format dxfId="1834">
      <pivotArea collapsedLevelsAreSubtotals="1" fieldPosition="0">
        <references count="1">
          <reference field="7" count="1" defaultSubtotal="1">
            <x v="14"/>
          </reference>
        </references>
      </pivotArea>
    </format>
    <format dxfId="1833">
      <pivotArea collapsedLevelsAreSubtotals="1" fieldPosition="0">
        <references count="1">
          <reference field="7" count="1">
            <x v="17"/>
          </reference>
        </references>
      </pivotArea>
    </format>
    <format dxfId="1832">
      <pivotArea collapsedLevelsAreSubtotals="1" fieldPosition="0">
        <references count="2">
          <reference field="7" count="1" selected="0">
            <x v="17"/>
          </reference>
          <reference field="9" count="1">
            <x v="125"/>
          </reference>
        </references>
      </pivotArea>
    </format>
    <format dxfId="1831">
      <pivotArea collapsedLevelsAreSubtotals="1" fieldPosition="0">
        <references count="3">
          <reference field="7" count="1" selected="0">
            <x v="17"/>
          </reference>
          <reference field="9" count="1" selected="0">
            <x v="125"/>
          </reference>
          <reference field="13" count="1">
            <x v="1"/>
          </reference>
        </references>
      </pivotArea>
    </format>
    <format dxfId="1830">
      <pivotArea collapsedLevelsAreSubtotals="1" fieldPosition="0">
        <references count="2">
          <reference field="7" count="1" selected="0">
            <x v="17"/>
          </reference>
          <reference field="9" count="1" defaultSubtotal="1">
            <x v="125"/>
          </reference>
        </references>
      </pivotArea>
    </format>
    <format dxfId="1829">
      <pivotArea collapsedLevelsAreSubtotals="1" fieldPosition="0">
        <references count="1">
          <reference field="7" count="1" defaultSubtotal="1">
            <x v="17"/>
          </reference>
        </references>
      </pivotArea>
    </format>
    <format dxfId="1828">
      <pivotArea collapsedLevelsAreSubtotals="1" fieldPosition="0">
        <references count="1">
          <reference field="7" count="1">
            <x v="19"/>
          </reference>
        </references>
      </pivotArea>
    </format>
    <format dxfId="1827">
      <pivotArea collapsedLevelsAreSubtotals="1" fieldPosition="0">
        <references count="2">
          <reference field="7" count="1" selected="0">
            <x v="19"/>
          </reference>
          <reference field="9" count="1">
            <x v="104"/>
          </reference>
        </references>
      </pivotArea>
    </format>
    <format dxfId="1826">
      <pivotArea collapsedLevelsAreSubtotals="1" fieldPosition="0">
        <references count="3">
          <reference field="7" count="1" selected="0">
            <x v="19"/>
          </reference>
          <reference field="9" count="1" selected="0">
            <x v="104"/>
          </reference>
          <reference field="13" count="2">
            <x v="1"/>
            <x v="2"/>
          </reference>
        </references>
      </pivotArea>
    </format>
    <format dxfId="1825">
      <pivotArea collapsedLevelsAreSubtotals="1" fieldPosition="0">
        <references count="2">
          <reference field="7" count="1" selected="0">
            <x v="19"/>
          </reference>
          <reference field="9" count="1" defaultSubtotal="1">
            <x v="104"/>
          </reference>
        </references>
      </pivotArea>
    </format>
    <format dxfId="1824">
      <pivotArea collapsedLevelsAreSubtotals="1" fieldPosition="0">
        <references count="2">
          <reference field="7" count="1" selected="0">
            <x v="19"/>
          </reference>
          <reference field="9" count="1">
            <x v="105"/>
          </reference>
        </references>
      </pivotArea>
    </format>
    <format dxfId="1823">
      <pivotArea collapsedLevelsAreSubtotals="1" fieldPosition="0">
        <references count="3">
          <reference field="7" count="1" selected="0">
            <x v="19"/>
          </reference>
          <reference field="9" count="1" selected="0">
            <x v="105"/>
          </reference>
          <reference field="13" count="1">
            <x v="2"/>
          </reference>
        </references>
      </pivotArea>
    </format>
    <format dxfId="1822">
      <pivotArea collapsedLevelsAreSubtotals="1" fieldPosition="0">
        <references count="2">
          <reference field="7" count="1" selected="0">
            <x v="19"/>
          </reference>
          <reference field="9" count="1" defaultSubtotal="1">
            <x v="105"/>
          </reference>
        </references>
      </pivotArea>
    </format>
    <format dxfId="1821">
      <pivotArea collapsedLevelsAreSubtotals="1" fieldPosition="0">
        <references count="2">
          <reference field="7" count="1" selected="0">
            <x v="19"/>
          </reference>
          <reference field="9" count="1">
            <x v="106"/>
          </reference>
        </references>
      </pivotArea>
    </format>
    <format dxfId="1820">
      <pivotArea collapsedLevelsAreSubtotals="1" fieldPosition="0">
        <references count="3">
          <reference field="7" count="1" selected="0">
            <x v="19"/>
          </reference>
          <reference field="9" count="1" selected="0">
            <x v="106"/>
          </reference>
          <reference field="13" count="1">
            <x v="2"/>
          </reference>
        </references>
      </pivotArea>
    </format>
    <format dxfId="1819">
      <pivotArea collapsedLevelsAreSubtotals="1" fieldPosition="0">
        <references count="2">
          <reference field="7" count="1" selected="0">
            <x v="19"/>
          </reference>
          <reference field="9" count="1" defaultSubtotal="1">
            <x v="106"/>
          </reference>
        </references>
      </pivotArea>
    </format>
    <format dxfId="1818">
      <pivotArea collapsedLevelsAreSubtotals="1" fieldPosition="0">
        <references count="1">
          <reference field="7" count="1" defaultSubtotal="1">
            <x v="19"/>
          </reference>
        </references>
      </pivotArea>
    </format>
    <format dxfId="1817">
      <pivotArea collapsedLevelsAreSubtotals="1" fieldPosition="0">
        <references count="1">
          <reference field="7" count="1">
            <x v="37"/>
          </reference>
        </references>
      </pivotArea>
    </format>
    <format dxfId="1816">
      <pivotArea collapsedLevelsAreSubtotals="1" fieldPosition="0">
        <references count="2">
          <reference field="7" count="1" selected="0">
            <x v="37"/>
          </reference>
          <reference field="9" count="1">
            <x v="111"/>
          </reference>
        </references>
      </pivotArea>
    </format>
    <format dxfId="1815">
      <pivotArea collapsedLevelsAreSubtotals="1" fieldPosition="0">
        <references count="3">
          <reference field="7" count="1" selected="0">
            <x v="37"/>
          </reference>
          <reference field="9" count="1" selected="0">
            <x v="111"/>
          </reference>
          <reference field="13" count="1">
            <x v="1"/>
          </reference>
        </references>
      </pivotArea>
    </format>
    <format dxfId="1814">
      <pivotArea collapsedLevelsAreSubtotals="1" fieldPosition="0">
        <references count="2">
          <reference field="7" count="1" selected="0">
            <x v="37"/>
          </reference>
          <reference field="9" count="1" defaultSubtotal="1">
            <x v="111"/>
          </reference>
        </references>
      </pivotArea>
    </format>
    <format dxfId="1813">
      <pivotArea collapsedLevelsAreSubtotals="1" fieldPosition="0">
        <references count="2">
          <reference field="7" count="1" selected="0">
            <x v="37"/>
          </reference>
          <reference field="9" count="1">
            <x v="112"/>
          </reference>
        </references>
      </pivotArea>
    </format>
    <format dxfId="1812">
      <pivotArea collapsedLevelsAreSubtotals="1" fieldPosition="0">
        <references count="3">
          <reference field="7" count="1" selected="0">
            <x v="37"/>
          </reference>
          <reference field="9" count="1" selected="0">
            <x v="112"/>
          </reference>
          <reference field="13" count="1">
            <x v="2"/>
          </reference>
        </references>
      </pivotArea>
    </format>
    <format dxfId="1811">
      <pivotArea collapsedLevelsAreSubtotals="1" fieldPosition="0">
        <references count="2">
          <reference field="7" count="1" selected="0">
            <x v="37"/>
          </reference>
          <reference field="9" count="1" defaultSubtotal="1">
            <x v="112"/>
          </reference>
        </references>
      </pivotArea>
    </format>
    <format dxfId="1810">
      <pivotArea collapsedLevelsAreSubtotals="1" fieldPosition="0">
        <references count="1">
          <reference field="7" count="1" defaultSubtotal="1">
            <x v="37"/>
          </reference>
        </references>
      </pivotArea>
    </format>
    <format dxfId="1809">
      <pivotArea collapsedLevelsAreSubtotals="1" fieldPosition="0">
        <references count="1">
          <reference field="7" count="1">
            <x v="38"/>
          </reference>
        </references>
      </pivotArea>
    </format>
    <format dxfId="1808">
      <pivotArea collapsedLevelsAreSubtotals="1" fieldPosition="0">
        <references count="2">
          <reference field="7" count="1" selected="0">
            <x v="38"/>
          </reference>
          <reference field="9" count="1">
            <x v="126"/>
          </reference>
        </references>
      </pivotArea>
    </format>
    <format dxfId="1807">
      <pivotArea collapsedLevelsAreSubtotals="1" fieldPosition="0">
        <references count="3">
          <reference field="7" count="1" selected="0">
            <x v="38"/>
          </reference>
          <reference field="9" count="1" selected="0">
            <x v="126"/>
          </reference>
          <reference field="13" count="1">
            <x v="1"/>
          </reference>
        </references>
      </pivotArea>
    </format>
    <format dxfId="1806">
      <pivotArea collapsedLevelsAreSubtotals="1" fieldPosition="0">
        <references count="2">
          <reference field="7" count="1" selected="0">
            <x v="38"/>
          </reference>
          <reference field="9" count="1" defaultSubtotal="1">
            <x v="126"/>
          </reference>
        </references>
      </pivotArea>
    </format>
    <format dxfId="1805">
      <pivotArea collapsedLevelsAreSubtotals="1" fieldPosition="0">
        <references count="1">
          <reference field="7" count="1" defaultSubtotal="1">
            <x v="38"/>
          </reference>
        </references>
      </pivotArea>
    </format>
    <format dxfId="1804">
      <pivotArea collapsedLevelsAreSubtotals="1" fieldPosition="0">
        <references count="1">
          <reference field="7" count="1">
            <x v="39"/>
          </reference>
        </references>
      </pivotArea>
    </format>
    <format dxfId="1803">
      <pivotArea collapsedLevelsAreSubtotals="1" fieldPosition="0">
        <references count="2">
          <reference field="7" count="1" selected="0">
            <x v="39"/>
          </reference>
          <reference field="9" count="1">
            <x v="113"/>
          </reference>
        </references>
      </pivotArea>
    </format>
    <format dxfId="1802">
      <pivotArea collapsedLevelsAreSubtotals="1" fieldPosition="0">
        <references count="3">
          <reference field="7" count="1" selected="0">
            <x v="39"/>
          </reference>
          <reference field="9" count="1" selected="0">
            <x v="113"/>
          </reference>
          <reference field="13" count="1">
            <x v="1"/>
          </reference>
        </references>
      </pivotArea>
    </format>
    <format dxfId="1801">
      <pivotArea collapsedLevelsAreSubtotals="1" fieldPosition="0">
        <references count="2">
          <reference field="7" count="1" selected="0">
            <x v="39"/>
          </reference>
          <reference field="9" count="1" defaultSubtotal="1">
            <x v="113"/>
          </reference>
        </references>
      </pivotArea>
    </format>
    <format dxfId="1800">
      <pivotArea collapsedLevelsAreSubtotals="1" fieldPosition="0">
        <references count="1">
          <reference field="7" count="1" defaultSubtotal="1">
            <x v="39"/>
          </reference>
        </references>
      </pivotArea>
    </format>
    <format dxfId="1799">
      <pivotArea collapsedLevelsAreSubtotals="1" fieldPosition="0">
        <references count="1">
          <reference field="7" count="1">
            <x v="40"/>
          </reference>
        </references>
      </pivotArea>
    </format>
    <format dxfId="1798">
      <pivotArea collapsedLevelsAreSubtotals="1" fieldPosition="0">
        <references count="2">
          <reference field="7" count="1" selected="0">
            <x v="40"/>
          </reference>
          <reference field="9" count="1">
            <x v="110"/>
          </reference>
        </references>
      </pivotArea>
    </format>
    <format dxfId="1797">
      <pivotArea collapsedLevelsAreSubtotals="1" fieldPosition="0">
        <references count="3">
          <reference field="7" count="1" selected="0">
            <x v="40"/>
          </reference>
          <reference field="9" count="1" selected="0">
            <x v="110"/>
          </reference>
          <reference field="13" count="2">
            <x v="1"/>
            <x v="2"/>
          </reference>
        </references>
      </pivotArea>
    </format>
    <format dxfId="1796">
      <pivotArea collapsedLevelsAreSubtotals="1" fieldPosition="0">
        <references count="2">
          <reference field="7" count="1" selected="0">
            <x v="40"/>
          </reference>
          <reference field="9" count="1" defaultSubtotal="1">
            <x v="110"/>
          </reference>
        </references>
      </pivotArea>
    </format>
    <format dxfId="1795">
      <pivotArea collapsedLevelsAreSubtotals="1" fieldPosition="0">
        <references count="1">
          <reference field="7" count="1" defaultSubtotal="1">
            <x v="40"/>
          </reference>
        </references>
      </pivotArea>
    </format>
    <format dxfId="1794">
      <pivotArea collapsedLevelsAreSubtotals="1" fieldPosition="0">
        <references count="1">
          <reference field="7" count="1">
            <x v="41"/>
          </reference>
        </references>
      </pivotArea>
    </format>
    <format dxfId="1793">
      <pivotArea collapsedLevelsAreSubtotals="1" fieldPosition="0">
        <references count="2">
          <reference field="7" count="1" selected="0">
            <x v="41"/>
          </reference>
          <reference field="9" count="1">
            <x v="109"/>
          </reference>
        </references>
      </pivotArea>
    </format>
    <format dxfId="1792">
      <pivotArea collapsedLevelsAreSubtotals="1" fieldPosition="0">
        <references count="3">
          <reference field="7" count="1" selected="0">
            <x v="41"/>
          </reference>
          <reference field="9" count="1" selected="0">
            <x v="109"/>
          </reference>
          <reference field="13" count="1">
            <x v="1"/>
          </reference>
        </references>
      </pivotArea>
    </format>
    <format dxfId="1791">
      <pivotArea collapsedLevelsAreSubtotals="1" fieldPosition="0">
        <references count="2">
          <reference field="7" count="1" selected="0">
            <x v="41"/>
          </reference>
          <reference field="9" count="1" defaultSubtotal="1">
            <x v="109"/>
          </reference>
        </references>
      </pivotArea>
    </format>
    <format dxfId="1790">
      <pivotArea collapsedLevelsAreSubtotals="1" fieldPosition="0">
        <references count="1">
          <reference field="7" count="1" defaultSubtotal="1">
            <x v="41"/>
          </reference>
        </references>
      </pivotArea>
    </format>
    <format dxfId="1789">
      <pivotArea collapsedLevelsAreSubtotals="1" fieldPosition="0">
        <references count="1">
          <reference field="7" count="1">
            <x v="43"/>
          </reference>
        </references>
      </pivotArea>
    </format>
    <format dxfId="1788">
      <pivotArea collapsedLevelsAreSubtotals="1" fieldPosition="0">
        <references count="2">
          <reference field="7" count="1" selected="0">
            <x v="43"/>
          </reference>
          <reference field="9" count="1">
            <x v="107"/>
          </reference>
        </references>
      </pivotArea>
    </format>
    <format dxfId="1787">
      <pivotArea collapsedLevelsAreSubtotals="1" fieldPosition="0">
        <references count="3">
          <reference field="7" count="1" selected="0">
            <x v="43"/>
          </reference>
          <reference field="9" count="1" selected="0">
            <x v="107"/>
          </reference>
          <reference field="13" count="1">
            <x v="1"/>
          </reference>
        </references>
      </pivotArea>
    </format>
    <format dxfId="1786">
      <pivotArea collapsedLevelsAreSubtotals="1" fieldPosition="0">
        <references count="2">
          <reference field="7" count="1" selected="0">
            <x v="43"/>
          </reference>
          <reference field="9" count="1" defaultSubtotal="1">
            <x v="107"/>
          </reference>
        </references>
      </pivotArea>
    </format>
    <format dxfId="1785">
      <pivotArea collapsedLevelsAreSubtotals="1" fieldPosition="0">
        <references count="2">
          <reference field="7" count="1" selected="0">
            <x v="43"/>
          </reference>
          <reference field="9" count="1">
            <x v="108"/>
          </reference>
        </references>
      </pivotArea>
    </format>
    <format dxfId="1784">
      <pivotArea collapsedLevelsAreSubtotals="1" fieldPosition="0">
        <references count="3">
          <reference field="7" count="1" selected="0">
            <x v="43"/>
          </reference>
          <reference field="9" count="1" selected="0">
            <x v="108"/>
          </reference>
          <reference field="13" count="1">
            <x v="1"/>
          </reference>
        </references>
      </pivotArea>
    </format>
    <format dxfId="1783">
      <pivotArea collapsedLevelsAreSubtotals="1" fieldPosition="0">
        <references count="2">
          <reference field="7" count="1" selected="0">
            <x v="43"/>
          </reference>
          <reference field="9" count="1" defaultSubtotal="1">
            <x v="108"/>
          </reference>
        </references>
      </pivotArea>
    </format>
    <format dxfId="1782">
      <pivotArea collapsedLevelsAreSubtotals="1" fieldPosition="0">
        <references count="1">
          <reference field="7" count="1" defaultSubtotal="1">
            <x v="43"/>
          </reference>
        </references>
      </pivotArea>
    </format>
    <format dxfId="1781">
      <pivotArea collapsedLevelsAreSubtotals="1" fieldPosition="0">
        <references count="1">
          <reference field="7" count="1">
            <x v="45"/>
          </reference>
        </references>
      </pivotArea>
    </format>
    <format dxfId="1780">
      <pivotArea collapsedLevelsAreSubtotals="1" fieldPosition="0">
        <references count="2">
          <reference field="7" count="1" selected="0">
            <x v="45"/>
          </reference>
          <reference field="9" count="1">
            <x v="120"/>
          </reference>
        </references>
      </pivotArea>
    </format>
    <format dxfId="1779">
      <pivotArea collapsedLevelsAreSubtotals="1" fieldPosition="0">
        <references count="3">
          <reference field="7" count="1" selected="0">
            <x v="45"/>
          </reference>
          <reference field="9" count="1" selected="0">
            <x v="120"/>
          </reference>
          <reference field="13" count="1">
            <x v="1"/>
          </reference>
        </references>
      </pivotArea>
    </format>
    <format dxfId="1778">
      <pivotArea collapsedLevelsAreSubtotals="1" fieldPosition="0">
        <references count="2">
          <reference field="7" count="1" selected="0">
            <x v="45"/>
          </reference>
          <reference field="9" count="1" defaultSubtotal="1">
            <x v="120"/>
          </reference>
        </references>
      </pivotArea>
    </format>
    <format dxfId="1777">
      <pivotArea collapsedLevelsAreSubtotals="1" fieldPosition="0">
        <references count="1">
          <reference field="7" count="1" defaultSubtotal="1">
            <x v="45"/>
          </reference>
        </references>
      </pivotArea>
    </format>
    <format dxfId="1776">
      <pivotArea collapsedLevelsAreSubtotals="1" fieldPosition="0">
        <references count="1">
          <reference field="7" count="1">
            <x v="48"/>
          </reference>
        </references>
      </pivotArea>
    </format>
    <format dxfId="1775">
      <pivotArea collapsedLevelsAreSubtotals="1" fieldPosition="0">
        <references count="2">
          <reference field="7" count="1" selected="0">
            <x v="48"/>
          </reference>
          <reference field="9" count="1">
            <x v="114"/>
          </reference>
        </references>
      </pivotArea>
    </format>
    <format dxfId="1774">
      <pivotArea collapsedLevelsAreSubtotals="1" fieldPosition="0">
        <references count="3">
          <reference field="7" count="1" selected="0">
            <x v="48"/>
          </reference>
          <reference field="9" count="1" selected="0">
            <x v="114"/>
          </reference>
          <reference field="13" count="2">
            <x v="1"/>
            <x v="2"/>
          </reference>
        </references>
      </pivotArea>
    </format>
    <format dxfId="1773">
      <pivotArea collapsedLevelsAreSubtotals="1" fieldPosition="0">
        <references count="2">
          <reference field="7" count="1" selected="0">
            <x v="48"/>
          </reference>
          <reference field="9" count="1" defaultSubtotal="1">
            <x v="114"/>
          </reference>
        </references>
      </pivotArea>
    </format>
    <format dxfId="1772">
      <pivotArea collapsedLevelsAreSubtotals="1" fieldPosition="0">
        <references count="1">
          <reference field="7" count="1" defaultSubtotal="1">
            <x v="48"/>
          </reference>
        </references>
      </pivotArea>
    </format>
    <format dxfId="1771">
      <pivotArea collapsedLevelsAreSubtotals="1" fieldPosition="0">
        <references count="1">
          <reference field="7" count="1">
            <x v="50"/>
          </reference>
        </references>
      </pivotArea>
    </format>
    <format dxfId="1770">
      <pivotArea collapsedLevelsAreSubtotals="1" fieldPosition="0">
        <references count="2">
          <reference field="7" count="1" selected="0">
            <x v="50"/>
          </reference>
          <reference field="9" count="1">
            <x v="52"/>
          </reference>
        </references>
      </pivotArea>
    </format>
    <format dxfId="1769">
      <pivotArea collapsedLevelsAreSubtotals="1" fieldPosition="0">
        <references count="3">
          <reference field="7" count="1" selected="0">
            <x v="50"/>
          </reference>
          <reference field="9" count="1" selected="0">
            <x v="52"/>
          </reference>
          <reference field="13" count="2">
            <x v="1"/>
            <x v="2"/>
          </reference>
        </references>
      </pivotArea>
    </format>
    <format dxfId="1768">
      <pivotArea collapsedLevelsAreSubtotals="1" fieldPosition="0">
        <references count="2">
          <reference field="7" count="1" selected="0">
            <x v="50"/>
          </reference>
          <reference field="9" count="1" defaultSubtotal="1">
            <x v="52"/>
          </reference>
        </references>
      </pivotArea>
    </format>
    <format dxfId="1767">
      <pivotArea collapsedLevelsAreSubtotals="1" fieldPosition="0">
        <references count="1">
          <reference field="7" count="1" defaultSubtotal="1">
            <x v="50"/>
          </reference>
        </references>
      </pivotArea>
    </format>
    <format dxfId="1766">
      <pivotArea collapsedLevelsAreSubtotals="1" fieldPosition="0">
        <references count="1">
          <reference field="7" count="1">
            <x v="52"/>
          </reference>
        </references>
      </pivotArea>
    </format>
    <format dxfId="1765">
      <pivotArea collapsedLevelsAreSubtotals="1" fieldPosition="0">
        <references count="2">
          <reference field="7" count="1" selected="0">
            <x v="52"/>
          </reference>
          <reference field="9" count="1">
            <x v="121"/>
          </reference>
        </references>
      </pivotArea>
    </format>
    <format dxfId="1764">
      <pivotArea collapsedLevelsAreSubtotals="1" fieldPosition="0">
        <references count="3">
          <reference field="7" count="1" selected="0">
            <x v="52"/>
          </reference>
          <reference field="9" count="1" selected="0">
            <x v="121"/>
          </reference>
          <reference field="13" count="1">
            <x v="2"/>
          </reference>
        </references>
      </pivotArea>
    </format>
    <format dxfId="1763">
      <pivotArea collapsedLevelsAreSubtotals="1" fieldPosition="0">
        <references count="2">
          <reference field="7" count="1" selected="0">
            <x v="52"/>
          </reference>
          <reference field="9" count="1" defaultSubtotal="1">
            <x v="121"/>
          </reference>
        </references>
      </pivotArea>
    </format>
    <format dxfId="1762">
      <pivotArea collapsedLevelsAreSubtotals="1" fieldPosition="0">
        <references count="2">
          <reference field="7" count="1" selected="0">
            <x v="52"/>
          </reference>
          <reference field="9" count="1">
            <x v="122"/>
          </reference>
        </references>
      </pivotArea>
    </format>
    <format dxfId="1761">
      <pivotArea collapsedLevelsAreSubtotals="1" fieldPosition="0">
        <references count="3">
          <reference field="7" count="1" selected="0">
            <x v="52"/>
          </reference>
          <reference field="9" count="1" selected="0">
            <x v="122"/>
          </reference>
          <reference field="13" count="1">
            <x v="1"/>
          </reference>
        </references>
      </pivotArea>
    </format>
    <format dxfId="1760">
      <pivotArea collapsedLevelsAreSubtotals="1" fieldPosition="0">
        <references count="2">
          <reference field="7" count="1" selected="0">
            <x v="52"/>
          </reference>
          <reference field="9" count="1" defaultSubtotal="1">
            <x v="122"/>
          </reference>
        </references>
      </pivotArea>
    </format>
    <format dxfId="1759">
      <pivotArea collapsedLevelsAreSubtotals="1" fieldPosition="0">
        <references count="1">
          <reference field="7" count="1" defaultSubtotal="1">
            <x v="52"/>
          </reference>
        </references>
      </pivotArea>
    </format>
    <format dxfId="1758">
      <pivotArea collapsedLevelsAreSubtotals="1" fieldPosition="0">
        <references count="1">
          <reference field="7" count="1">
            <x v="55"/>
          </reference>
        </references>
      </pivotArea>
    </format>
    <format dxfId="1757">
      <pivotArea collapsedLevelsAreSubtotals="1" fieldPosition="0">
        <references count="1">
          <reference field="7" count="1">
            <x v="1"/>
          </reference>
        </references>
      </pivotArea>
    </format>
    <format dxfId="1756">
      <pivotArea dataOnly="0" labelOnly="1" fieldPosition="0">
        <references count="1">
          <reference field="7" count="1">
            <x v="1"/>
          </reference>
        </references>
      </pivotArea>
    </format>
    <format dxfId="1755">
      <pivotArea collapsedLevelsAreSubtotals="1" fieldPosition="0">
        <references count="1">
          <reference field="7" count="1" defaultSubtotal="1">
            <x v="1"/>
          </reference>
        </references>
      </pivotArea>
    </format>
    <format dxfId="1754">
      <pivotArea dataOnly="0" labelOnly="1" fieldPosition="0">
        <references count="1">
          <reference field="7" count="1" defaultSubtotal="1">
            <x v="1"/>
          </reference>
        </references>
      </pivotArea>
    </format>
    <format dxfId="1753">
      <pivotArea collapsedLevelsAreSubtotals="1" fieldPosition="0">
        <references count="1">
          <reference field="7" count="1" defaultSubtotal="1">
            <x v="2"/>
          </reference>
        </references>
      </pivotArea>
    </format>
    <format dxfId="1752">
      <pivotArea dataOnly="0" labelOnly="1" fieldPosition="0">
        <references count="1">
          <reference field="7" count="1" defaultSubtotal="1">
            <x v="2"/>
          </reference>
        </references>
      </pivotArea>
    </format>
    <format dxfId="1751">
      <pivotArea collapsedLevelsAreSubtotals="1" fieldPosition="0">
        <references count="1">
          <reference field="7" count="1" defaultSubtotal="1">
            <x v="3"/>
          </reference>
        </references>
      </pivotArea>
    </format>
    <format dxfId="1750">
      <pivotArea dataOnly="0" labelOnly="1" fieldPosition="0">
        <references count="1">
          <reference field="7" count="1" defaultSubtotal="1">
            <x v="3"/>
          </reference>
        </references>
      </pivotArea>
    </format>
    <format dxfId="1749">
      <pivotArea collapsedLevelsAreSubtotals="1" fieldPosition="0">
        <references count="1">
          <reference field="7" count="1" defaultSubtotal="1">
            <x v="1"/>
          </reference>
        </references>
      </pivotArea>
    </format>
    <format dxfId="1748">
      <pivotArea dataOnly="0" labelOnly="1" fieldPosition="0">
        <references count="1">
          <reference field="7" count="1" defaultSubtotal="1">
            <x v="1"/>
          </reference>
        </references>
      </pivotArea>
    </format>
    <format dxfId="1747">
      <pivotArea collapsedLevelsAreSubtotals="1" fieldPosition="0">
        <references count="1">
          <reference field="7" count="1">
            <x v="2"/>
          </reference>
        </references>
      </pivotArea>
    </format>
    <format dxfId="1746">
      <pivotArea dataOnly="0" labelOnly="1" fieldPosition="0">
        <references count="1">
          <reference field="7" count="1">
            <x v="2"/>
          </reference>
        </references>
      </pivotArea>
    </format>
    <format dxfId="1745">
      <pivotArea collapsedLevelsAreSubtotals="1" fieldPosition="0">
        <references count="1">
          <reference field="7" count="1" defaultSubtotal="1">
            <x v="2"/>
          </reference>
        </references>
      </pivotArea>
    </format>
    <format dxfId="1744">
      <pivotArea dataOnly="0" labelOnly="1" fieldPosition="0">
        <references count="1">
          <reference field="7" count="1" defaultSubtotal="1">
            <x v="2"/>
          </reference>
        </references>
      </pivotArea>
    </format>
    <format dxfId="1743">
      <pivotArea collapsedLevelsAreSubtotals="1" fieldPosition="0">
        <references count="1">
          <reference field="7" count="1">
            <x v="3"/>
          </reference>
        </references>
      </pivotArea>
    </format>
    <format dxfId="1742">
      <pivotArea dataOnly="0" labelOnly="1" fieldPosition="0">
        <references count="1">
          <reference field="7" count="1">
            <x v="3"/>
          </reference>
        </references>
      </pivotArea>
    </format>
    <format dxfId="1741">
      <pivotArea collapsedLevelsAreSubtotals="1" fieldPosition="0">
        <references count="1">
          <reference field="7" count="1" defaultSubtotal="1">
            <x v="3"/>
          </reference>
        </references>
      </pivotArea>
    </format>
    <format dxfId="1740">
      <pivotArea dataOnly="0" labelOnly="1" fieldPosition="0">
        <references count="1">
          <reference field="7" count="1" defaultSubtotal="1">
            <x v="3"/>
          </reference>
        </references>
      </pivotArea>
    </format>
    <format dxfId="1739">
      <pivotArea collapsedLevelsAreSubtotals="1" fieldPosition="0">
        <references count="1">
          <reference field="7" count="1">
            <x v="9"/>
          </reference>
        </references>
      </pivotArea>
    </format>
    <format dxfId="1738">
      <pivotArea dataOnly="0" labelOnly="1" fieldPosition="0">
        <references count="1">
          <reference field="7" count="1">
            <x v="9"/>
          </reference>
        </references>
      </pivotArea>
    </format>
    <format dxfId="1737">
      <pivotArea dataOnly="0" labelOnly="1" fieldPosition="0">
        <references count="1">
          <reference field="7" count="1">
            <x v="55"/>
          </reference>
        </references>
      </pivotArea>
    </format>
    <format dxfId="1736">
      <pivotArea dataOnly="0" labelOnly="1" fieldPosition="0">
        <references count="1">
          <reference field="7" count="1">
            <x v="56"/>
          </reference>
        </references>
      </pivotArea>
    </format>
    <format dxfId="1735">
      <pivotArea dataOnly="0" labelOnly="1" fieldPosition="0">
        <references count="2">
          <reference field="7" count="1" selected="0">
            <x v="13"/>
          </reference>
          <reference field="9" count="1">
            <x v="119"/>
          </reference>
        </references>
      </pivotArea>
    </format>
    <format dxfId="1734">
      <pivotArea dataOnly="0" labelOnly="1" fieldPosition="0">
        <references count="3">
          <reference field="7" count="1" selected="0">
            <x v="13"/>
          </reference>
          <reference field="9" count="1" selected="0">
            <x v="119"/>
          </reference>
          <reference field="13" count="2">
            <x v="1"/>
            <x v="3"/>
          </reference>
        </references>
      </pivotArea>
    </format>
    <format dxfId="1733">
      <pivotArea dataOnly="0" labelOnly="1" fieldPosition="0">
        <references count="2">
          <reference field="7" count="1" selected="0">
            <x v="13"/>
          </reference>
          <reference field="9" count="1" defaultSubtotal="1">
            <x v="119"/>
          </reference>
        </references>
      </pivotArea>
    </format>
    <format dxfId="1732">
      <pivotArea dataOnly="0" labelOnly="1" fieldPosition="0">
        <references count="2">
          <reference field="7" count="1" selected="0">
            <x v="14"/>
          </reference>
          <reference field="9" count="1">
            <x v="128"/>
          </reference>
        </references>
      </pivotArea>
    </format>
    <format dxfId="1731">
      <pivotArea dataOnly="0" labelOnly="1" fieldPosition="0">
        <references count="2">
          <reference field="7" count="1" selected="0">
            <x v="14"/>
          </reference>
          <reference field="9" count="1" defaultSubtotal="1">
            <x v="128"/>
          </reference>
        </references>
      </pivotArea>
    </format>
    <format dxfId="1730">
      <pivotArea dataOnly="0" labelOnly="1" fieldPosition="0">
        <references count="3">
          <reference field="7" count="1" selected="0">
            <x v="14"/>
          </reference>
          <reference field="9" count="1" selected="0">
            <x v="128"/>
          </reference>
          <reference field="13" count="1">
            <x v="1"/>
          </reference>
        </references>
      </pivotArea>
    </format>
    <format dxfId="1729">
      <pivotArea dataOnly="0" labelOnly="1" fieldPosition="0">
        <references count="2">
          <reference field="7" count="1" selected="0">
            <x v="14"/>
          </reference>
          <reference field="9" count="1">
            <x v="129"/>
          </reference>
        </references>
      </pivotArea>
    </format>
    <format dxfId="1728">
      <pivotArea dataOnly="0" labelOnly="1" fieldPosition="0">
        <references count="2">
          <reference field="7" count="1" selected="0">
            <x v="14"/>
          </reference>
          <reference field="9" count="1" defaultSubtotal="1">
            <x v="129"/>
          </reference>
        </references>
      </pivotArea>
    </format>
    <format dxfId="1727">
      <pivotArea dataOnly="0" labelOnly="1" fieldPosition="0">
        <references count="3">
          <reference field="7" count="1" selected="0">
            <x v="14"/>
          </reference>
          <reference field="9" count="1" selected="0">
            <x v="129"/>
          </reference>
          <reference field="13" count="2">
            <x v="1"/>
            <x v="3"/>
          </reference>
        </references>
      </pivotArea>
    </format>
    <format dxfId="1726">
      <pivotArea dataOnly="0" labelOnly="1" fieldPosition="0">
        <references count="2">
          <reference field="7" count="1" selected="0">
            <x v="14"/>
          </reference>
          <reference field="9" count="1">
            <x v="130"/>
          </reference>
        </references>
      </pivotArea>
    </format>
    <format dxfId="1725">
      <pivotArea dataOnly="0" labelOnly="1" fieldPosition="0">
        <references count="2">
          <reference field="7" count="1" selected="0">
            <x v="14"/>
          </reference>
          <reference field="9" count="1" defaultSubtotal="1">
            <x v="130"/>
          </reference>
        </references>
      </pivotArea>
    </format>
    <format dxfId="1724">
      <pivotArea dataOnly="0" labelOnly="1" fieldPosition="0">
        <references count="3">
          <reference field="7" count="1" selected="0">
            <x v="14"/>
          </reference>
          <reference field="9" count="1" selected="0">
            <x v="130"/>
          </reference>
          <reference field="13" count="1">
            <x v="1"/>
          </reference>
        </references>
      </pivotArea>
    </format>
    <format dxfId="1723">
      <pivotArea dataOnly="0" labelOnly="1" fieldPosition="0">
        <references count="2">
          <reference field="7" count="1" selected="0">
            <x v="12"/>
          </reference>
          <reference field="9" count="1">
            <x v="127"/>
          </reference>
        </references>
      </pivotArea>
    </format>
    <format dxfId="1722">
      <pivotArea dataOnly="0" labelOnly="1" fieldPosition="0">
        <references count="2">
          <reference field="7" count="1" selected="0">
            <x v="12"/>
          </reference>
          <reference field="9" count="1" defaultSubtotal="1">
            <x v="127"/>
          </reference>
        </references>
      </pivotArea>
    </format>
    <format dxfId="1721">
      <pivotArea dataOnly="0" labelOnly="1" fieldPosition="0">
        <references count="3">
          <reference field="7" count="1" selected="0">
            <x v="12"/>
          </reference>
          <reference field="9" count="1" selected="0">
            <x v="127"/>
          </reference>
          <reference field="13" count="1">
            <x v="2"/>
          </reference>
        </references>
      </pivotArea>
    </format>
    <format dxfId="1720">
      <pivotArea dataOnly="0" labelOnly="1" fieldPosition="0">
        <references count="2">
          <reference field="7" count="1" selected="0">
            <x v="11"/>
          </reference>
          <reference field="9" count="1">
            <x v="123"/>
          </reference>
        </references>
      </pivotArea>
    </format>
    <format dxfId="1719">
      <pivotArea dataOnly="0" labelOnly="1" fieldPosition="0">
        <references count="3">
          <reference field="7" count="1" selected="0">
            <x v="11"/>
          </reference>
          <reference field="9" count="1" selected="0">
            <x v="123"/>
          </reference>
          <reference field="13" count="1">
            <x v="1"/>
          </reference>
        </references>
      </pivotArea>
    </format>
    <format dxfId="1718">
      <pivotArea dataOnly="0" labelOnly="1" fieldPosition="0">
        <references count="2">
          <reference field="7" count="1" selected="0">
            <x v="11"/>
          </reference>
          <reference field="9" count="1">
            <x v="124"/>
          </reference>
        </references>
      </pivotArea>
    </format>
    <format dxfId="1717">
      <pivotArea dataOnly="0" labelOnly="1" fieldPosition="0">
        <references count="3">
          <reference field="7" count="1" selected="0">
            <x v="11"/>
          </reference>
          <reference field="9" count="1" selected="0">
            <x v="124"/>
          </reference>
          <reference field="13" count="2">
            <x v="1"/>
            <x v="2"/>
          </reference>
        </references>
      </pivotArea>
    </format>
    <format dxfId="1716">
      <pivotArea collapsedLevelsAreSubtotals="1" fieldPosition="0">
        <references count="1">
          <reference field="7" count="1">
            <x v="4"/>
          </reference>
        </references>
      </pivotArea>
    </format>
    <format dxfId="1715">
      <pivotArea dataOnly="0" labelOnly="1" fieldPosition="0">
        <references count="1">
          <reference field="7" count="1">
            <x v="4"/>
          </reference>
        </references>
      </pivotArea>
    </format>
    <format dxfId="1714">
      <pivotArea collapsedLevelsAreSubtotals="1" fieldPosition="0">
        <references count="1">
          <reference field="7" count="1">
            <x v="5"/>
          </reference>
        </references>
      </pivotArea>
    </format>
    <format dxfId="1713">
      <pivotArea dataOnly="0" labelOnly="1" fieldPosition="0">
        <references count="1">
          <reference field="7" count="1">
            <x v="5"/>
          </reference>
        </references>
      </pivotArea>
    </format>
    <format dxfId="1712">
      <pivotArea collapsedLevelsAreSubtotals="1" fieldPosition="0">
        <references count="1">
          <reference field="7" count="1">
            <x v="6"/>
          </reference>
        </references>
      </pivotArea>
    </format>
    <format dxfId="1711">
      <pivotArea dataOnly="0" labelOnly="1" fieldPosition="0">
        <references count="1">
          <reference field="7" count="1">
            <x v="6"/>
          </reference>
        </references>
      </pivotArea>
    </format>
    <format dxfId="1710">
      <pivotArea collapsedLevelsAreSubtotals="1" fieldPosition="0">
        <references count="1">
          <reference field="7" count="1">
            <x v="7"/>
          </reference>
        </references>
      </pivotArea>
    </format>
    <format dxfId="1709">
      <pivotArea dataOnly="0" labelOnly="1" fieldPosition="0">
        <references count="1">
          <reference field="7" count="1">
            <x v="7"/>
          </reference>
        </references>
      </pivotArea>
    </format>
    <format dxfId="1708">
      <pivotArea collapsedLevelsAreSubtotals="1" fieldPosition="0">
        <references count="1">
          <reference field="7" count="1" defaultSubtotal="1">
            <x v="4"/>
          </reference>
        </references>
      </pivotArea>
    </format>
    <format dxfId="1707">
      <pivotArea collapsedLevelsAreSubtotals="1" fieldPosition="0">
        <references count="1">
          <reference field="7" count="1">
            <x v="5"/>
          </reference>
        </references>
      </pivotArea>
    </format>
    <format dxfId="1706">
      <pivotArea dataOnly="0" labelOnly="1" fieldPosition="0">
        <references count="1">
          <reference field="7" count="1">
            <x v="5"/>
          </reference>
        </references>
      </pivotArea>
    </format>
    <format dxfId="1705">
      <pivotArea dataOnly="0" labelOnly="1" fieldPosition="0">
        <references count="1">
          <reference field="7" count="1">
            <x v="5"/>
          </reference>
        </references>
      </pivotArea>
    </format>
    <format dxfId="1704">
      <pivotArea collapsedLevelsAreSubtotals="1" fieldPosition="0">
        <references count="1">
          <reference field="7" count="1">
            <x v="6"/>
          </reference>
        </references>
      </pivotArea>
    </format>
    <format dxfId="1703">
      <pivotArea dataOnly="0" labelOnly="1" fieldPosition="0">
        <references count="1">
          <reference field="7" count="1">
            <x v="6"/>
          </reference>
        </references>
      </pivotArea>
    </format>
    <format dxfId="1702">
      <pivotArea dataOnly="0" labelOnly="1" fieldPosition="0">
        <references count="1">
          <reference field="7" count="1">
            <x v="6"/>
          </reference>
        </references>
      </pivotArea>
    </format>
    <format dxfId="1701">
      <pivotArea collapsedLevelsAreSubtotals="1" fieldPosition="0">
        <references count="1">
          <reference field="7" count="1">
            <x v="7"/>
          </reference>
        </references>
      </pivotArea>
    </format>
    <format dxfId="1700">
      <pivotArea dataOnly="0" labelOnly="1" fieldPosition="0">
        <references count="1">
          <reference field="7" count="1">
            <x v="7"/>
          </reference>
        </references>
      </pivotArea>
    </format>
    <format dxfId="1699">
      <pivotArea dataOnly="0" labelOnly="1" fieldPosition="0">
        <references count="1">
          <reference field="7" count="1">
            <x v="7"/>
          </reference>
        </references>
      </pivotArea>
    </format>
    <format dxfId="1698">
      <pivotArea dataOnly="0" labelOnly="1" fieldPosition="0">
        <references count="1">
          <reference field="7" count="1">
            <x v="8"/>
          </reference>
        </references>
      </pivotArea>
    </format>
    <format dxfId="1697">
      <pivotArea dataOnly="0" labelOnly="1" fieldPosition="0">
        <references count="1">
          <reference field="7" count="1">
            <x v="10"/>
          </reference>
        </references>
      </pivotArea>
    </format>
    <format dxfId="1696">
      <pivotArea dataOnly="0" labelOnly="1" fieldPosition="0">
        <references count="1">
          <reference field="7" count="1">
            <x v="15"/>
          </reference>
        </references>
      </pivotArea>
    </format>
    <format dxfId="1695">
      <pivotArea dataOnly="0" labelOnly="1" fieldPosition="0">
        <references count="1">
          <reference field="7" count="1">
            <x v="16"/>
          </reference>
        </references>
      </pivotArea>
    </format>
    <format dxfId="1694">
      <pivotArea dataOnly="0" labelOnly="1" fieldPosition="0">
        <references count="2">
          <reference field="7" count="1" selected="0">
            <x v="16"/>
          </reference>
          <reference field="9" count="1">
            <x v="74"/>
          </reference>
        </references>
      </pivotArea>
    </format>
    <format dxfId="1693">
      <pivotArea dataOnly="0" labelOnly="1" fieldPosition="0">
        <references count="3">
          <reference field="7" count="1" selected="0">
            <x v="16"/>
          </reference>
          <reference field="9" count="1" selected="0">
            <x v="74"/>
          </reference>
          <reference field="13" count="1">
            <x v="1"/>
          </reference>
        </references>
      </pivotArea>
    </format>
    <format dxfId="1692">
      <pivotArea dataOnly="0" labelOnly="1" fieldPosition="0">
        <references count="2">
          <reference field="7" count="1" selected="0">
            <x v="16"/>
          </reference>
          <reference field="9" count="1" defaultSubtotal="1">
            <x v="74"/>
          </reference>
        </references>
      </pivotArea>
    </format>
    <format dxfId="1691">
      <pivotArea dataOnly="0" labelOnly="1" fieldPosition="0">
        <references count="1">
          <reference field="7" count="1">
            <x v="18"/>
          </reference>
        </references>
      </pivotArea>
    </format>
    <format dxfId="1690">
      <pivotArea dataOnly="0" labelOnly="1" fieldPosition="0">
        <references count="1">
          <reference field="7" count="1">
            <x v="20"/>
          </reference>
        </references>
      </pivotArea>
    </format>
    <format dxfId="1689">
      <pivotArea dataOnly="0" labelOnly="1" fieldPosition="0">
        <references count="1">
          <reference field="7" count="1">
            <x v="21"/>
          </reference>
        </references>
      </pivotArea>
    </format>
    <format dxfId="1688">
      <pivotArea dataOnly="0" labelOnly="1" fieldPosition="0">
        <references count="1">
          <reference field="7" count="1">
            <x v="22"/>
          </reference>
        </references>
      </pivotArea>
    </format>
    <format dxfId="1687">
      <pivotArea dataOnly="0" labelOnly="1" fieldPosition="0">
        <references count="1">
          <reference field="7" count="1">
            <x v="23"/>
          </reference>
        </references>
      </pivotArea>
    </format>
    <format dxfId="1686">
      <pivotArea dataOnly="0" labelOnly="1" fieldPosition="0">
        <references count="1">
          <reference field="7" count="1">
            <x v="24"/>
          </reference>
        </references>
      </pivotArea>
    </format>
    <format dxfId="1685">
      <pivotArea dataOnly="0" labelOnly="1" fieldPosition="0">
        <references count="1">
          <reference field="7" count="1">
            <x v="25"/>
          </reference>
        </references>
      </pivotArea>
    </format>
    <format dxfId="1684">
      <pivotArea dataOnly="0" labelOnly="1" fieldPosition="0">
        <references count="1">
          <reference field="7" count="1">
            <x v="26"/>
          </reference>
        </references>
      </pivotArea>
    </format>
    <format dxfId="1683">
      <pivotArea dataOnly="0" labelOnly="1" fieldPosition="0">
        <references count="1">
          <reference field="7" count="1">
            <x v="27"/>
          </reference>
        </references>
      </pivotArea>
    </format>
    <format dxfId="1682">
      <pivotArea dataOnly="0" labelOnly="1" fieldPosition="0">
        <references count="1">
          <reference field="7" count="1">
            <x v="28"/>
          </reference>
        </references>
      </pivotArea>
    </format>
    <format dxfId="1681">
      <pivotArea dataOnly="0" labelOnly="1" fieldPosition="0">
        <references count="1">
          <reference field="7" count="1">
            <x v="29"/>
          </reference>
        </references>
      </pivotArea>
    </format>
    <format dxfId="1680">
      <pivotArea dataOnly="0" labelOnly="1" fieldPosition="0">
        <references count="1">
          <reference field="7" count="1">
            <x v="30"/>
          </reference>
        </references>
      </pivotArea>
    </format>
    <format dxfId="1679">
      <pivotArea dataOnly="0" labelOnly="1" fieldPosition="0">
        <references count="1">
          <reference field="7" count="1">
            <x v="31"/>
          </reference>
        </references>
      </pivotArea>
    </format>
    <format dxfId="1678">
      <pivotArea dataOnly="0" labelOnly="1" fieldPosition="0">
        <references count="1">
          <reference field="7" count="1">
            <x v="32"/>
          </reference>
        </references>
      </pivotArea>
    </format>
    <format dxfId="1677">
      <pivotArea dataOnly="0" labelOnly="1" fieldPosition="0">
        <references count="1">
          <reference field="7" count="1">
            <x v="33"/>
          </reference>
        </references>
      </pivotArea>
    </format>
    <format dxfId="1676">
      <pivotArea dataOnly="0" labelOnly="1" fieldPosition="0">
        <references count="1">
          <reference field="7" count="1">
            <x v="34"/>
          </reference>
        </references>
      </pivotArea>
    </format>
    <format dxfId="1675">
      <pivotArea dataOnly="0" labelOnly="1" fieldPosition="0">
        <references count="1">
          <reference field="7" count="1">
            <x v="35"/>
          </reference>
        </references>
      </pivotArea>
    </format>
    <format dxfId="1674">
      <pivotArea dataOnly="0" labelOnly="1" fieldPosition="0">
        <references count="1">
          <reference field="7" count="1">
            <x v="36"/>
          </reference>
        </references>
      </pivotArea>
    </format>
    <format dxfId="1673">
      <pivotArea dataOnly="0" labelOnly="1" fieldPosition="0">
        <references count="1">
          <reference field="7" count="1">
            <x v="42"/>
          </reference>
        </references>
      </pivotArea>
    </format>
    <format dxfId="1672">
      <pivotArea dataOnly="0" labelOnly="1" fieldPosition="0">
        <references count="1">
          <reference field="7" count="1">
            <x v="44"/>
          </reference>
        </references>
      </pivotArea>
    </format>
    <format dxfId="1671">
      <pivotArea dataOnly="0" labelOnly="1" fieldPosition="0">
        <references count="1">
          <reference field="7" count="1">
            <x v="46"/>
          </reference>
        </references>
      </pivotArea>
    </format>
    <format dxfId="1670">
      <pivotArea dataOnly="0" labelOnly="1" fieldPosition="0">
        <references count="1">
          <reference field="7" count="1">
            <x v="47"/>
          </reference>
        </references>
      </pivotArea>
    </format>
    <format dxfId="1669">
      <pivotArea dataOnly="0" labelOnly="1" fieldPosition="0">
        <references count="1">
          <reference field="7" count="1">
            <x v="49"/>
          </reference>
        </references>
      </pivotArea>
    </format>
    <format dxfId="1668">
      <pivotArea dataOnly="0" labelOnly="1" fieldPosition="0">
        <references count="2">
          <reference field="7" count="1" selected="0">
            <x v="49"/>
          </reference>
          <reference field="9" count="1">
            <x v="52"/>
          </reference>
        </references>
      </pivotArea>
    </format>
    <format dxfId="1667">
      <pivotArea dataOnly="0" labelOnly="1" fieldPosition="0">
        <references count="3">
          <reference field="7" count="1" selected="0">
            <x v="49"/>
          </reference>
          <reference field="9" count="1" selected="0">
            <x v="52"/>
          </reference>
          <reference field="13" count="1">
            <x v="1"/>
          </reference>
        </references>
      </pivotArea>
    </format>
    <format dxfId="1666">
      <pivotArea dataOnly="0" fieldPosition="0">
        <references count="1">
          <reference field="7" count="1">
            <x v="51"/>
          </reference>
        </references>
      </pivotArea>
    </format>
    <format dxfId="1665">
      <pivotArea dataOnly="0" labelOnly="1" fieldPosition="0">
        <references count="2">
          <reference field="7" count="1" selected="0">
            <x v="49"/>
          </reference>
          <reference field="9" count="1" defaultSubtotal="1">
            <x v="52"/>
          </reference>
        </references>
      </pivotArea>
    </format>
    <format dxfId="1664">
      <pivotArea dataOnly="0" labelOnly="1" fieldPosition="0">
        <references count="2">
          <reference field="7" count="1" selected="0">
            <x v="4"/>
          </reference>
          <reference field="9" count="1">
            <x v="2"/>
          </reference>
        </references>
      </pivotArea>
    </format>
    <format dxfId="1663">
      <pivotArea dataOnly="0" labelOnly="1" fieldPosition="0">
        <references count="3">
          <reference field="7" count="1" selected="0">
            <x v="4"/>
          </reference>
          <reference field="9" count="1" selected="0">
            <x v="2"/>
          </reference>
          <reference field="13" count="3">
            <x v="1"/>
            <x v="2"/>
            <x v="4"/>
          </reference>
        </references>
      </pivotArea>
    </format>
    <format dxfId="1662">
      <pivotArea dataOnly="0" labelOnly="1" fieldPosition="0">
        <references count="2">
          <reference field="7" count="1" selected="0">
            <x v="4"/>
          </reference>
          <reference field="9" count="1">
            <x v="15"/>
          </reference>
        </references>
      </pivotArea>
    </format>
    <format dxfId="1661">
      <pivotArea dataOnly="0" labelOnly="1" fieldPosition="0">
        <references count="3">
          <reference field="7" count="1" selected="0">
            <x v="4"/>
          </reference>
          <reference field="9" count="1" selected="0">
            <x v="15"/>
          </reference>
          <reference field="13" count="3">
            <x v="1"/>
            <x v="2"/>
            <x v="4"/>
          </reference>
        </references>
      </pivotArea>
    </format>
    <format dxfId="1660">
      <pivotArea dataOnly="0" labelOnly="1" fieldPosition="0">
        <references count="2">
          <reference field="7" count="1" selected="0">
            <x v="4"/>
          </reference>
          <reference field="9" count="1">
            <x v="91"/>
          </reference>
        </references>
      </pivotArea>
    </format>
    <format dxfId="1659">
      <pivotArea dataOnly="0" labelOnly="1" fieldPosition="0">
        <references count="3">
          <reference field="7" count="1" selected="0">
            <x v="4"/>
          </reference>
          <reference field="9" count="1" selected="0">
            <x v="91"/>
          </reference>
          <reference field="13" count="1">
            <x v="1"/>
          </reference>
        </references>
      </pivotArea>
    </format>
    <format dxfId="1658">
      <pivotArea dataOnly="0" labelOnly="1" fieldPosition="0">
        <references count="2">
          <reference field="7" count="1" selected="0">
            <x v="4"/>
          </reference>
          <reference field="9" count="1">
            <x v="25"/>
          </reference>
        </references>
      </pivotArea>
    </format>
    <format dxfId="1657">
      <pivotArea dataOnly="0" labelOnly="1" fieldPosition="0">
        <references count="3">
          <reference field="7" count="1" selected="0">
            <x v="4"/>
          </reference>
          <reference field="9" count="1" selected="0">
            <x v="25"/>
          </reference>
          <reference field="13" count="1">
            <x v="1"/>
          </reference>
        </references>
      </pivotArea>
    </format>
    <format dxfId="1656">
      <pivotArea dataOnly="0" labelOnly="1" fieldPosition="0">
        <references count="2">
          <reference field="7" count="1" selected="0">
            <x v="4"/>
          </reference>
          <reference field="9" count="1">
            <x v="50"/>
          </reference>
        </references>
      </pivotArea>
    </format>
    <format dxfId="1655">
      <pivotArea dataOnly="0" labelOnly="1" fieldPosition="0">
        <references count="3">
          <reference field="7" count="1" selected="0">
            <x v="4"/>
          </reference>
          <reference field="9" count="1" selected="0">
            <x v="50"/>
          </reference>
          <reference field="13" count="1">
            <x v="4"/>
          </reference>
        </references>
      </pivotArea>
    </format>
    <format dxfId="1654">
      <pivotArea dataOnly="0" labelOnly="1" fieldPosition="0">
        <references count="2">
          <reference field="7" count="1" selected="0">
            <x v="4"/>
          </reference>
          <reference field="9" count="1">
            <x v="73"/>
          </reference>
        </references>
      </pivotArea>
    </format>
    <format dxfId="1653">
      <pivotArea dataOnly="0" labelOnly="1" fieldPosition="0">
        <references count="3">
          <reference field="7" count="1" selected="0">
            <x v="4"/>
          </reference>
          <reference field="9" count="1" selected="0">
            <x v="73"/>
          </reference>
          <reference field="13" count="2">
            <x v="1"/>
            <x v="2"/>
          </reference>
        </references>
      </pivotArea>
    </format>
    <format dxfId="1652">
      <pivotArea dataOnly="0" labelOnly="1" fieldPosition="0">
        <references count="2">
          <reference field="7" count="1" selected="0">
            <x v="4"/>
          </reference>
          <reference field="9" count="1">
            <x v="86"/>
          </reference>
        </references>
      </pivotArea>
    </format>
    <format dxfId="1651">
      <pivotArea dataOnly="0" labelOnly="1" fieldPosition="0">
        <references count="3">
          <reference field="7" count="1" selected="0">
            <x v="4"/>
          </reference>
          <reference field="9" count="1" selected="0">
            <x v="86"/>
          </reference>
          <reference field="13" count="1">
            <x v="1"/>
          </reference>
        </references>
      </pivotArea>
    </format>
    <format dxfId="1650">
      <pivotArea dataOnly="0" labelOnly="1" fieldPosition="0">
        <references count="2">
          <reference field="7" count="1" selected="0">
            <x v="4"/>
          </reference>
          <reference field="9" count="1">
            <x v="98"/>
          </reference>
        </references>
      </pivotArea>
    </format>
    <format dxfId="1649">
      <pivotArea dataOnly="0" labelOnly="1" fieldPosition="0">
        <references count="3">
          <reference field="7" count="1" selected="0">
            <x v="4"/>
          </reference>
          <reference field="9" count="1" selected="0">
            <x v="98"/>
          </reference>
          <reference field="13" count="2">
            <x v="1"/>
            <x v="4"/>
          </reference>
        </references>
      </pivotArea>
    </format>
    <format dxfId="1648">
      <pivotArea dataOnly="0" labelOnly="1" fieldPosition="0">
        <references count="2">
          <reference field="7" count="1" selected="0">
            <x v="4"/>
          </reference>
          <reference field="9" count="1">
            <x v="100"/>
          </reference>
        </references>
      </pivotArea>
    </format>
    <format dxfId="1647">
      <pivotArea dataOnly="0" labelOnly="1" fieldPosition="0">
        <references count="3">
          <reference field="7" count="1" selected="0">
            <x v="4"/>
          </reference>
          <reference field="9" count="1" selected="0">
            <x v="100"/>
          </reference>
          <reference field="13" count="1">
            <x v="1"/>
          </reference>
        </references>
      </pivotArea>
    </format>
    <format dxfId="1646">
      <pivotArea dataOnly="0" labelOnly="1" fieldPosition="0">
        <references count="2">
          <reference field="7" count="1" selected="0">
            <x v="4"/>
          </reference>
          <reference field="9" count="1">
            <x v="102"/>
          </reference>
        </references>
      </pivotArea>
    </format>
    <format dxfId="1645">
      <pivotArea dataOnly="0" labelOnly="1" fieldPosition="0">
        <references count="3">
          <reference field="7" count="1" selected="0">
            <x v="4"/>
          </reference>
          <reference field="9" count="1" selected="0">
            <x v="102"/>
          </reference>
          <reference field="13" count="1">
            <x v="1"/>
          </reference>
        </references>
      </pivotArea>
    </format>
    <format dxfId="1644">
      <pivotArea dataOnly="0" labelOnly="1" fieldPosition="0">
        <references count="2">
          <reference field="7" count="1" selected="0">
            <x v="4"/>
          </reference>
          <reference field="9" count="1">
            <x v="103"/>
          </reference>
        </references>
      </pivotArea>
    </format>
    <format dxfId="1643">
      <pivotArea dataOnly="0" labelOnly="1" fieldPosition="0">
        <references count="3">
          <reference field="7" count="1" selected="0">
            <x v="4"/>
          </reference>
          <reference field="9" count="1" selected="0">
            <x v="103"/>
          </reference>
          <reference field="13" count="1">
            <x v="2"/>
          </reference>
        </references>
      </pivotArea>
    </format>
    <format dxfId="1642">
      <pivotArea dataOnly="0" labelOnly="1" fieldPosition="0">
        <references count="2">
          <reference field="7" count="1" selected="0">
            <x v="8"/>
          </reference>
          <reference field="9" count="1">
            <x v="35"/>
          </reference>
        </references>
      </pivotArea>
    </format>
    <format dxfId="1641">
      <pivotArea dataOnly="0" labelOnly="1" fieldPosition="0">
        <references count="3">
          <reference field="7" count="1" selected="0">
            <x v="8"/>
          </reference>
          <reference field="9" count="1" selected="0">
            <x v="35"/>
          </reference>
          <reference field="13" count="1">
            <x v="2"/>
          </reference>
        </references>
      </pivotArea>
    </format>
    <format dxfId="1640">
      <pivotArea dataOnly="0" labelOnly="1" fieldPosition="0">
        <references count="2">
          <reference field="7" count="1" selected="0">
            <x v="8"/>
          </reference>
          <reference field="9" count="1">
            <x v="89"/>
          </reference>
        </references>
      </pivotArea>
    </format>
    <format dxfId="1639">
      <pivotArea dataOnly="0" labelOnly="1" fieldPosition="0">
        <references count="2">
          <reference field="7" count="1" selected="0">
            <x v="9"/>
          </reference>
          <reference field="9" count="1">
            <x v="9"/>
          </reference>
        </references>
      </pivotArea>
    </format>
    <format dxfId="1638">
      <pivotArea dataOnly="0" labelOnly="1" fieldPosition="0">
        <references count="2">
          <reference field="7" count="1" selected="0">
            <x v="9"/>
          </reference>
          <reference field="9" count="1" defaultSubtotal="1">
            <x v="9"/>
          </reference>
        </references>
      </pivotArea>
    </format>
    <format dxfId="1637">
      <pivotArea dataOnly="0" labelOnly="1" fieldPosition="0">
        <references count="3">
          <reference field="7" count="1" selected="0">
            <x v="9"/>
          </reference>
          <reference field="9" count="1" selected="0">
            <x v="9"/>
          </reference>
          <reference field="13" count="3">
            <x v="1"/>
            <x v="2"/>
            <x v="4"/>
          </reference>
        </references>
      </pivotArea>
    </format>
    <format dxfId="1636">
      <pivotArea dataOnly="0" labelOnly="1" fieldPosition="0">
        <references count="2">
          <reference field="7" count="1" selected="0">
            <x v="9"/>
          </reference>
          <reference field="9" count="1">
            <x v="26"/>
          </reference>
        </references>
      </pivotArea>
    </format>
    <format dxfId="1635">
      <pivotArea dataOnly="0" labelOnly="1" fieldPosition="0">
        <references count="2">
          <reference field="7" count="1" selected="0">
            <x v="9"/>
          </reference>
          <reference field="9" count="1" defaultSubtotal="1">
            <x v="26"/>
          </reference>
        </references>
      </pivotArea>
    </format>
    <format dxfId="1634">
      <pivotArea dataOnly="0" labelOnly="1" fieldPosition="0">
        <references count="3">
          <reference field="7" count="1" selected="0">
            <x v="9"/>
          </reference>
          <reference field="9" count="1" selected="0">
            <x v="26"/>
          </reference>
          <reference field="13" count="1">
            <x v="2"/>
          </reference>
        </references>
      </pivotArea>
    </format>
    <format dxfId="1633">
      <pivotArea dataOnly="0" labelOnly="1" fieldPosition="0">
        <references count="2">
          <reference field="7" count="1" selected="0">
            <x v="9"/>
          </reference>
          <reference field="9" count="3">
            <x v="34"/>
            <x v="41"/>
            <x v="63"/>
          </reference>
        </references>
      </pivotArea>
    </format>
    <format dxfId="1632">
      <pivotArea dataOnly="0" labelOnly="1" fieldPosition="0">
        <references count="2">
          <reference field="7" count="1" selected="0">
            <x v="9"/>
          </reference>
          <reference field="9" count="3" defaultSubtotal="1">
            <x v="34"/>
            <x v="41"/>
            <x v="63"/>
          </reference>
        </references>
      </pivotArea>
    </format>
    <format dxfId="1631">
      <pivotArea dataOnly="0" labelOnly="1" fieldPosition="0">
        <references count="3">
          <reference field="7" count="1" selected="0">
            <x v="9"/>
          </reference>
          <reference field="9" count="1" selected="0">
            <x v="34"/>
          </reference>
          <reference field="13" count="2">
            <x v="2"/>
            <x v="4"/>
          </reference>
        </references>
      </pivotArea>
    </format>
    <format dxfId="1630">
      <pivotArea dataOnly="0" labelOnly="1" fieldPosition="0">
        <references count="3">
          <reference field="7" count="1" selected="0">
            <x v="9"/>
          </reference>
          <reference field="9" count="1" selected="0">
            <x v="41"/>
          </reference>
          <reference field="13" count="3">
            <x v="1"/>
            <x v="2"/>
            <x v="4"/>
          </reference>
        </references>
      </pivotArea>
    </format>
    <format dxfId="1629">
      <pivotArea dataOnly="0" labelOnly="1" fieldPosition="0">
        <references count="3">
          <reference field="7" count="1" selected="0">
            <x v="9"/>
          </reference>
          <reference field="9" count="1" selected="0">
            <x v="63"/>
          </reference>
          <reference field="13" count="1">
            <x v="2"/>
          </reference>
        </references>
      </pivotArea>
    </format>
    <format dxfId="1628">
      <pivotArea dataOnly="0" labelOnly="1" fieldPosition="0">
        <references count="2">
          <reference field="7" count="1" selected="0">
            <x v="9"/>
          </reference>
          <reference field="9" count="1">
            <x v="72"/>
          </reference>
        </references>
      </pivotArea>
    </format>
    <format dxfId="1627">
      <pivotArea dataOnly="0" labelOnly="1" fieldPosition="0">
        <references count="2">
          <reference field="7" count="1" selected="0">
            <x v="9"/>
          </reference>
          <reference field="9" count="1" defaultSubtotal="1">
            <x v="72"/>
          </reference>
        </references>
      </pivotArea>
    </format>
    <format dxfId="1626">
      <pivotArea dataOnly="0" labelOnly="1" fieldPosition="0">
        <references count="3">
          <reference field="7" count="1" selected="0">
            <x v="9"/>
          </reference>
          <reference field="9" count="1" selected="0">
            <x v="72"/>
          </reference>
          <reference field="13" count="2">
            <x v="1"/>
            <x v="2"/>
          </reference>
        </references>
      </pivotArea>
    </format>
    <format dxfId="1625">
      <pivotArea dataOnly="0" labelOnly="1" fieldPosition="0">
        <references count="2">
          <reference field="7" count="1" selected="0">
            <x v="8"/>
          </reference>
          <reference field="9" count="1">
            <x v="89"/>
          </reference>
        </references>
      </pivotArea>
    </format>
    <format dxfId="1624">
      <pivotArea dataOnly="0" labelOnly="1" fieldPosition="0">
        <references count="3">
          <reference field="7" count="1" selected="0">
            <x v="8"/>
          </reference>
          <reference field="9" count="1" selected="0">
            <x v="89"/>
          </reference>
          <reference field="13" count="1">
            <x v="1"/>
          </reference>
        </references>
      </pivotArea>
    </format>
    <format dxfId="1623">
      <pivotArea dataOnly="0" labelOnly="1" fieldPosition="0">
        <references count="2">
          <reference field="7" count="1" selected="0">
            <x v="9"/>
          </reference>
          <reference field="9" count="1">
            <x v="76"/>
          </reference>
        </references>
      </pivotArea>
    </format>
    <format dxfId="1622">
      <pivotArea dataOnly="0" labelOnly="1" fieldPosition="0">
        <references count="3">
          <reference field="7" count="1" selected="0">
            <x v="9"/>
          </reference>
          <reference field="9" count="1" selected="0">
            <x v="76"/>
          </reference>
          <reference field="13" count="2">
            <x v="1"/>
            <x v="2"/>
          </reference>
        </references>
      </pivotArea>
    </format>
    <format dxfId="1621">
      <pivotArea dataOnly="0" labelOnly="1" fieldPosition="0">
        <references count="2">
          <reference field="7" count="1" selected="0">
            <x v="9"/>
          </reference>
          <reference field="9" count="1" defaultSubtotal="1">
            <x v="76"/>
          </reference>
        </references>
      </pivotArea>
    </format>
    <format dxfId="1620">
      <pivotArea dataOnly="0" labelOnly="1" fieldPosition="0">
        <references count="2">
          <reference field="7" count="1" selected="0">
            <x v="10"/>
          </reference>
          <reference field="9" count="1">
            <x v="5"/>
          </reference>
        </references>
      </pivotArea>
    </format>
    <format dxfId="1619">
      <pivotArea dataOnly="0" labelOnly="1" fieldPosition="0">
        <references count="2">
          <reference field="7" count="1" selected="0">
            <x v="10"/>
          </reference>
          <reference field="9" count="1" defaultSubtotal="1">
            <x v="5"/>
          </reference>
        </references>
      </pivotArea>
    </format>
    <format dxfId="1618">
      <pivotArea dataOnly="0" labelOnly="1" fieldPosition="0">
        <references count="3">
          <reference field="7" count="1" selected="0">
            <x v="10"/>
          </reference>
          <reference field="9" count="1" selected="0">
            <x v="5"/>
          </reference>
          <reference field="13" count="3">
            <x v="1"/>
            <x v="2"/>
            <x v="4"/>
          </reference>
        </references>
      </pivotArea>
    </format>
    <format dxfId="1617">
      <pivotArea dataOnly="0" labelOnly="1" fieldPosition="0">
        <references count="2">
          <reference field="7" count="1" selected="0">
            <x v="10"/>
          </reference>
          <reference field="9" count="1">
            <x v="19"/>
          </reference>
        </references>
      </pivotArea>
    </format>
    <format dxfId="1616">
      <pivotArea dataOnly="0" labelOnly="1" fieldPosition="0">
        <references count="2">
          <reference field="7" count="1" selected="0">
            <x v="10"/>
          </reference>
          <reference field="9" count="1" defaultSubtotal="1">
            <x v="19"/>
          </reference>
        </references>
      </pivotArea>
    </format>
    <format dxfId="1615">
      <pivotArea dataOnly="0" labelOnly="1" fieldPosition="0">
        <references count="3">
          <reference field="7" count="1" selected="0">
            <x v="10"/>
          </reference>
          <reference field="9" count="1" selected="0">
            <x v="19"/>
          </reference>
          <reference field="13" count="1">
            <x v="1"/>
          </reference>
        </references>
      </pivotArea>
    </format>
    <format dxfId="1614">
      <pivotArea dataOnly="0" labelOnly="1" fieldPosition="0">
        <references count="2">
          <reference field="7" count="1" selected="0">
            <x v="10"/>
          </reference>
          <reference field="9" count="1">
            <x v="27"/>
          </reference>
        </references>
      </pivotArea>
    </format>
    <format dxfId="1613">
      <pivotArea dataOnly="0" labelOnly="1" fieldPosition="0">
        <references count="2">
          <reference field="7" count="1" selected="0">
            <x v="10"/>
          </reference>
          <reference field="9" count="1" defaultSubtotal="1">
            <x v="27"/>
          </reference>
        </references>
      </pivotArea>
    </format>
    <format dxfId="1612">
      <pivotArea dataOnly="0" labelOnly="1" fieldPosition="0">
        <references count="3">
          <reference field="7" count="1" selected="0">
            <x v="10"/>
          </reference>
          <reference field="9" count="1" selected="0">
            <x v="27"/>
          </reference>
          <reference field="13" count="1">
            <x v="1"/>
          </reference>
        </references>
      </pivotArea>
    </format>
    <format dxfId="1611">
      <pivotArea dataOnly="0" labelOnly="1" fieldPosition="0">
        <references count="2">
          <reference field="7" count="1" selected="0">
            <x v="10"/>
          </reference>
          <reference field="9" count="1">
            <x v="42"/>
          </reference>
        </references>
      </pivotArea>
    </format>
    <format dxfId="1610">
      <pivotArea dataOnly="0" labelOnly="1" fieldPosition="0">
        <references count="2">
          <reference field="7" count="1" selected="0">
            <x v="10"/>
          </reference>
          <reference field="9" count="1" defaultSubtotal="1">
            <x v="42"/>
          </reference>
        </references>
      </pivotArea>
    </format>
    <format dxfId="1609">
      <pivotArea dataOnly="0" labelOnly="1" fieldPosition="0">
        <references count="3">
          <reference field="7" count="1" selected="0">
            <x v="10"/>
          </reference>
          <reference field="9" count="1" selected="0">
            <x v="42"/>
          </reference>
          <reference field="13" count="1">
            <x v="1"/>
          </reference>
        </references>
      </pivotArea>
    </format>
    <format dxfId="1608">
      <pivotArea dataOnly="0" labelOnly="1" fieldPosition="0">
        <references count="2">
          <reference field="7" count="1" selected="0">
            <x v="10"/>
          </reference>
          <reference field="9" count="1">
            <x v="45"/>
          </reference>
        </references>
      </pivotArea>
    </format>
    <format dxfId="1607">
      <pivotArea dataOnly="0" labelOnly="1" fieldPosition="0">
        <references count="2">
          <reference field="7" count="1" selected="0">
            <x v="10"/>
          </reference>
          <reference field="9" count="1" defaultSubtotal="1">
            <x v="45"/>
          </reference>
        </references>
      </pivotArea>
    </format>
    <format dxfId="1606">
      <pivotArea dataOnly="0" labelOnly="1" fieldPosition="0">
        <references count="3">
          <reference field="7" count="1" selected="0">
            <x v="10"/>
          </reference>
          <reference field="9" count="1" selected="0">
            <x v="45"/>
          </reference>
          <reference field="13" count="1">
            <x v="3"/>
          </reference>
        </references>
      </pivotArea>
    </format>
    <format dxfId="1605">
      <pivotArea dataOnly="0" labelOnly="1" fieldPosition="0">
        <references count="2">
          <reference field="7" count="1" selected="0">
            <x v="10"/>
          </reference>
          <reference field="9" count="1">
            <x v="58"/>
          </reference>
        </references>
      </pivotArea>
    </format>
    <format dxfId="1604">
      <pivotArea dataOnly="0" labelOnly="1" fieldPosition="0">
        <references count="2">
          <reference field="7" count="1" selected="0">
            <x v="10"/>
          </reference>
          <reference field="9" count="1" defaultSubtotal="1">
            <x v="58"/>
          </reference>
        </references>
      </pivotArea>
    </format>
    <format dxfId="1603">
      <pivotArea dataOnly="0" labelOnly="1" fieldPosition="0">
        <references count="3">
          <reference field="7" count="1" selected="0">
            <x v="10"/>
          </reference>
          <reference field="9" count="1" selected="0">
            <x v="58"/>
          </reference>
          <reference field="13" count="1">
            <x v="1"/>
          </reference>
        </references>
      </pivotArea>
    </format>
    <format dxfId="1602">
      <pivotArea dataOnly="0" labelOnly="1" fieldPosition="0">
        <references count="2">
          <reference field="7" count="1" selected="0">
            <x v="10"/>
          </reference>
          <reference field="9" count="1">
            <x v="61"/>
          </reference>
        </references>
      </pivotArea>
    </format>
    <format dxfId="1601">
      <pivotArea dataOnly="0" labelOnly="1" fieldPosition="0">
        <references count="3">
          <reference field="7" count="1" selected="0">
            <x v="10"/>
          </reference>
          <reference field="9" count="1" selected="0">
            <x v="61"/>
          </reference>
          <reference field="13" count="1">
            <x v="1"/>
          </reference>
        </references>
      </pivotArea>
    </format>
    <format dxfId="1600">
      <pivotArea dataOnly="0" labelOnly="1" fieldPosition="0">
        <references count="2">
          <reference field="7" count="1" selected="0">
            <x v="10"/>
          </reference>
          <reference field="9" count="1" defaultSubtotal="1">
            <x v="61"/>
          </reference>
        </references>
      </pivotArea>
    </format>
    <format dxfId="1599">
      <pivotArea dataOnly="0" labelOnly="1" fieldPosition="0">
        <references count="2">
          <reference field="7" count="1" selected="0">
            <x v="10"/>
          </reference>
          <reference field="9" count="1">
            <x v="71"/>
          </reference>
        </references>
      </pivotArea>
    </format>
    <format dxfId="1598">
      <pivotArea dataOnly="0" labelOnly="1" fieldPosition="0">
        <references count="2">
          <reference field="7" count="1" selected="0">
            <x v="10"/>
          </reference>
          <reference field="9" count="1" defaultSubtotal="1">
            <x v="71"/>
          </reference>
        </references>
      </pivotArea>
    </format>
    <format dxfId="1597">
      <pivotArea dataOnly="0" labelOnly="1" fieldPosition="0">
        <references count="3">
          <reference field="7" count="1" selected="0">
            <x v="10"/>
          </reference>
          <reference field="9" count="1" selected="0">
            <x v="71"/>
          </reference>
          <reference field="13" count="1">
            <x v="1"/>
          </reference>
        </references>
      </pivotArea>
    </format>
    <format dxfId="1596">
      <pivotArea dataOnly="0" labelOnly="1" fieldPosition="0">
        <references count="2">
          <reference field="7" count="1" selected="0">
            <x v="10"/>
          </reference>
          <reference field="9" count="1">
            <x v="87"/>
          </reference>
        </references>
      </pivotArea>
    </format>
    <format dxfId="1595">
      <pivotArea dataOnly="0" labelOnly="1" fieldPosition="0">
        <references count="2">
          <reference field="7" count="1" selected="0">
            <x v="10"/>
          </reference>
          <reference field="9" count="1" defaultSubtotal="1">
            <x v="87"/>
          </reference>
        </references>
      </pivotArea>
    </format>
    <format dxfId="1594">
      <pivotArea dataOnly="0" labelOnly="1" fieldPosition="0">
        <references count="3">
          <reference field="7" count="1" selected="0">
            <x v="10"/>
          </reference>
          <reference field="9" count="1" selected="0">
            <x v="87"/>
          </reference>
          <reference field="13" count="2">
            <x v="1"/>
            <x v="4"/>
          </reference>
        </references>
      </pivotArea>
    </format>
    <format dxfId="1593">
      <pivotArea dataOnly="0" labelOnly="1" fieldPosition="0">
        <references count="2">
          <reference field="7" count="1" selected="0">
            <x v="10"/>
          </reference>
          <reference field="9" count="2">
            <x v="87"/>
            <x v="94"/>
          </reference>
        </references>
      </pivotArea>
    </format>
    <format dxfId="1592">
      <pivotArea dataOnly="0" labelOnly="1" fieldPosition="0">
        <references count="2">
          <reference field="7" count="1" selected="0">
            <x v="10"/>
          </reference>
          <reference field="9" count="2" defaultSubtotal="1">
            <x v="87"/>
            <x v="94"/>
          </reference>
        </references>
      </pivotArea>
    </format>
    <format dxfId="1591">
      <pivotArea dataOnly="0" labelOnly="1" fieldPosition="0">
        <references count="3">
          <reference field="7" count="1" selected="0">
            <x v="10"/>
          </reference>
          <reference field="9" count="1" selected="0">
            <x v="87"/>
          </reference>
          <reference field="13" count="2">
            <x v="1"/>
            <x v="4"/>
          </reference>
        </references>
      </pivotArea>
    </format>
    <format dxfId="1590">
      <pivotArea dataOnly="0" labelOnly="1" fieldPosition="0">
        <references count="3">
          <reference field="7" count="1" selected="0">
            <x v="10"/>
          </reference>
          <reference field="9" count="1" selected="0">
            <x v="94"/>
          </reference>
          <reference field="13" count="1">
            <x v="1"/>
          </reference>
        </references>
      </pivotArea>
    </format>
    <format dxfId="1589">
      <pivotArea dataOnly="0" labelOnly="1" fieldPosition="0">
        <references count="2">
          <reference field="7" count="1" selected="0">
            <x v="15"/>
          </reference>
          <reference field="9" count="1">
            <x v="23"/>
          </reference>
        </references>
      </pivotArea>
    </format>
    <format dxfId="1588">
      <pivotArea dataOnly="0" labelOnly="1" fieldPosition="0">
        <references count="2">
          <reference field="7" count="1" selected="0">
            <x v="15"/>
          </reference>
          <reference field="9" count="1" defaultSubtotal="1">
            <x v="17"/>
          </reference>
        </references>
      </pivotArea>
    </format>
    <format dxfId="1587">
      <pivotArea dataOnly="0" labelOnly="1" fieldPosition="0">
        <references count="3">
          <reference field="7" count="1" selected="0">
            <x v="15"/>
          </reference>
          <reference field="9" count="1" selected="0">
            <x v="23"/>
          </reference>
          <reference field="13" count="2">
            <x v="1"/>
            <x v="2"/>
          </reference>
        </references>
      </pivotArea>
    </format>
    <format dxfId="1586">
      <pivotArea dataOnly="0" labelOnly="1" fieldPosition="0">
        <references count="2">
          <reference field="7" count="1" selected="0">
            <x v="15"/>
          </reference>
          <reference field="9" count="1" defaultSubtotal="1">
            <x v="17"/>
          </reference>
        </references>
      </pivotArea>
    </format>
    <format dxfId="1585">
      <pivotArea dataOnly="0" labelOnly="1" fieldPosition="0">
        <references count="2">
          <reference field="7" count="1" selected="0">
            <x v="15"/>
          </reference>
          <reference field="9" count="1">
            <x v="23"/>
          </reference>
        </references>
      </pivotArea>
    </format>
    <format dxfId="1584">
      <pivotArea dataOnly="0" labelOnly="1" fieldPosition="0">
        <references count="2">
          <reference field="7" count="1" selected="0">
            <x v="15"/>
          </reference>
          <reference field="9" count="1" defaultSubtotal="1">
            <x v="23"/>
          </reference>
        </references>
      </pivotArea>
    </format>
    <format dxfId="1583">
      <pivotArea dataOnly="0" labelOnly="1" fieldPosition="0">
        <references count="3">
          <reference field="7" count="1" selected="0">
            <x v="15"/>
          </reference>
          <reference field="9" count="1" selected="0">
            <x v="23"/>
          </reference>
          <reference field="13" count="2">
            <x v="1"/>
            <x v="2"/>
          </reference>
        </references>
      </pivotArea>
    </format>
    <format dxfId="1582">
      <pivotArea dataOnly="0" labelOnly="1" fieldPosition="0">
        <references count="2">
          <reference field="7" count="1" selected="0">
            <x v="15"/>
          </reference>
          <reference field="9" count="1">
            <x v="46"/>
          </reference>
        </references>
      </pivotArea>
    </format>
    <format dxfId="1581">
      <pivotArea dataOnly="0" labelOnly="1" fieldPosition="0">
        <references count="2">
          <reference field="7" count="1" selected="0">
            <x v="15"/>
          </reference>
          <reference field="9" count="1" defaultSubtotal="1">
            <x v="46"/>
          </reference>
        </references>
      </pivotArea>
    </format>
    <format dxfId="1580">
      <pivotArea dataOnly="0" labelOnly="1" fieldPosition="0">
        <references count="3">
          <reference field="7" count="1" selected="0">
            <x v="15"/>
          </reference>
          <reference field="9" count="1" selected="0">
            <x v="46"/>
          </reference>
          <reference field="13" count="1">
            <x v="1"/>
          </reference>
        </references>
      </pivotArea>
    </format>
    <format dxfId="1579">
      <pivotArea dataOnly="0" labelOnly="1" fieldPosition="0">
        <references count="1">
          <reference field="7" count="1" defaultSubtotal="1">
            <x v="15"/>
          </reference>
        </references>
      </pivotArea>
    </format>
    <format dxfId="1578">
      <pivotArea dataOnly="0" labelOnly="1" fieldPosition="0">
        <references count="2">
          <reference field="7" count="1" selected="0">
            <x v="15"/>
          </reference>
          <reference field="9" count="23">
            <x v="13"/>
            <x v="17"/>
            <x v="23"/>
            <x v="29"/>
            <x v="30"/>
            <x v="37"/>
            <x v="38"/>
            <x v="46"/>
            <x v="53"/>
            <x v="55"/>
            <x v="56"/>
            <x v="64"/>
            <x v="66"/>
            <x v="67"/>
            <x v="68"/>
            <x v="70"/>
            <x v="78"/>
            <x v="79"/>
            <x v="81"/>
            <x v="82"/>
            <x v="85"/>
            <x v="93"/>
            <x v="96"/>
          </reference>
        </references>
      </pivotArea>
    </format>
    <format dxfId="1577">
      <pivotArea dataOnly="0" labelOnly="1" fieldPosition="0">
        <references count="2">
          <reference field="7" count="1" selected="0">
            <x v="15"/>
          </reference>
          <reference field="9" count="23" defaultSubtotal="1">
            <x v="13"/>
            <x v="17"/>
            <x v="23"/>
            <x v="29"/>
            <x v="30"/>
            <x v="37"/>
            <x v="38"/>
            <x v="46"/>
            <x v="53"/>
            <x v="55"/>
            <x v="56"/>
            <x v="64"/>
            <x v="66"/>
            <x v="67"/>
            <x v="68"/>
            <x v="70"/>
            <x v="78"/>
            <x v="79"/>
            <x v="81"/>
            <x v="82"/>
            <x v="85"/>
            <x v="93"/>
            <x v="96"/>
          </reference>
        </references>
      </pivotArea>
    </format>
    <format dxfId="1576">
      <pivotArea dataOnly="0" labelOnly="1" fieldPosition="0">
        <references count="3">
          <reference field="7" count="1" selected="0">
            <x v="15"/>
          </reference>
          <reference field="9" count="1" selected="0">
            <x v="13"/>
          </reference>
          <reference field="13" count="1">
            <x v="1"/>
          </reference>
        </references>
      </pivotArea>
    </format>
    <format dxfId="1575">
      <pivotArea dataOnly="0" labelOnly="1" fieldPosition="0">
        <references count="3">
          <reference field="7" count="1" selected="0">
            <x v="15"/>
          </reference>
          <reference field="9" count="1" selected="0">
            <x v="17"/>
          </reference>
          <reference field="13" count="1">
            <x v="1"/>
          </reference>
        </references>
      </pivotArea>
    </format>
    <format dxfId="1574">
      <pivotArea dataOnly="0" labelOnly="1" fieldPosition="0">
        <references count="3">
          <reference field="7" count="1" selected="0">
            <x v="15"/>
          </reference>
          <reference field="9" count="1" selected="0">
            <x v="23"/>
          </reference>
          <reference field="13" count="2">
            <x v="1"/>
            <x v="2"/>
          </reference>
        </references>
      </pivotArea>
    </format>
    <format dxfId="1573">
      <pivotArea dataOnly="0" labelOnly="1" fieldPosition="0">
        <references count="3">
          <reference field="7" count="1" selected="0">
            <x v="15"/>
          </reference>
          <reference field="9" count="1" selected="0">
            <x v="29"/>
          </reference>
          <reference field="13" count="2">
            <x v="1"/>
            <x v="4"/>
          </reference>
        </references>
      </pivotArea>
    </format>
    <format dxfId="1572">
      <pivotArea dataOnly="0" labelOnly="1" fieldPosition="0">
        <references count="3">
          <reference field="7" count="1" selected="0">
            <x v="15"/>
          </reference>
          <reference field="9" count="1" selected="0">
            <x v="30"/>
          </reference>
          <reference field="13" count="1">
            <x v="1"/>
          </reference>
        </references>
      </pivotArea>
    </format>
    <format dxfId="1571">
      <pivotArea dataOnly="0" labelOnly="1" fieldPosition="0">
        <references count="3">
          <reference field="7" count="1" selected="0">
            <x v="15"/>
          </reference>
          <reference field="9" count="1" selected="0">
            <x v="37"/>
          </reference>
          <reference field="13" count="1">
            <x v="1"/>
          </reference>
        </references>
      </pivotArea>
    </format>
    <format dxfId="1570">
      <pivotArea dataOnly="0" labelOnly="1" fieldPosition="0">
        <references count="3">
          <reference field="7" count="1" selected="0">
            <x v="15"/>
          </reference>
          <reference field="9" count="1" selected="0">
            <x v="38"/>
          </reference>
          <reference field="13" count="1">
            <x v="1"/>
          </reference>
        </references>
      </pivotArea>
    </format>
    <format dxfId="1569">
      <pivotArea dataOnly="0" labelOnly="1" fieldPosition="0">
        <references count="3">
          <reference field="7" count="1" selected="0">
            <x v="15"/>
          </reference>
          <reference field="9" count="1" selected="0">
            <x v="46"/>
          </reference>
          <reference field="13" count="1">
            <x v="1"/>
          </reference>
        </references>
      </pivotArea>
    </format>
    <format dxfId="1568">
      <pivotArea dataOnly="0" labelOnly="1" fieldPosition="0">
        <references count="3">
          <reference field="7" count="1" selected="0">
            <x v="15"/>
          </reference>
          <reference field="9" count="1" selected="0">
            <x v="53"/>
          </reference>
          <reference field="13" count="1">
            <x v="1"/>
          </reference>
        </references>
      </pivotArea>
    </format>
    <format dxfId="1567">
      <pivotArea dataOnly="0" labelOnly="1" fieldPosition="0">
        <references count="3">
          <reference field="7" count="1" selected="0">
            <x v="15"/>
          </reference>
          <reference field="9" count="1" selected="0">
            <x v="55"/>
          </reference>
          <reference field="13" count="1">
            <x v="1"/>
          </reference>
        </references>
      </pivotArea>
    </format>
    <format dxfId="1566">
      <pivotArea dataOnly="0" labelOnly="1" fieldPosition="0">
        <references count="3">
          <reference field="7" count="1" selected="0">
            <x v="15"/>
          </reference>
          <reference field="9" count="1" selected="0">
            <x v="56"/>
          </reference>
          <reference field="13" count="1">
            <x v="1"/>
          </reference>
        </references>
      </pivotArea>
    </format>
    <format dxfId="1565">
      <pivotArea dataOnly="0" labelOnly="1" fieldPosition="0">
        <references count="3">
          <reference field="7" count="1" selected="0">
            <x v="15"/>
          </reference>
          <reference field="9" count="1" selected="0">
            <x v="64"/>
          </reference>
          <reference field="13" count="1">
            <x v="1"/>
          </reference>
        </references>
      </pivotArea>
    </format>
    <format dxfId="1564">
      <pivotArea dataOnly="0" labelOnly="1" fieldPosition="0">
        <references count="3">
          <reference field="7" count="1" selected="0">
            <x v="15"/>
          </reference>
          <reference field="9" count="1" selected="0">
            <x v="66"/>
          </reference>
          <reference field="13" count="1">
            <x v="1"/>
          </reference>
        </references>
      </pivotArea>
    </format>
    <format dxfId="1563">
      <pivotArea dataOnly="0" labelOnly="1" fieldPosition="0">
        <references count="3">
          <reference field="7" count="1" selected="0">
            <x v="15"/>
          </reference>
          <reference field="9" count="1" selected="0">
            <x v="67"/>
          </reference>
          <reference field="13" count="1">
            <x v="1"/>
          </reference>
        </references>
      </pivotArea>
    </format>
    <format dxfId="1562">
      <pivotArea dataOnly="0" labelOnly="1" fieldPosition="0">
        <references count="3">
          <reference field="7" count="1" selected="0">
            <x v="15"/>
          </reference>
          <reference field="9" count="1" selected="0">
            <x v="68"/>
          </reference>
          <reference field="13" count="1">
            <x v="1"/>
          </reference>
        </references>
      </pivotArea>
    </format>
    <format dxfId="1561">
      <pivotArea dataOnly="0" labelOnly="1" fieldPosition="0">
        <references count="3">
          <reference field="7" count="1" selected="0">
            <x v="15"/>
          </reference>
          <reference field="9" count="1" selected="0">
            <x v="70"/>
          </reference>
          <reference field="13" count="2">
            <x v="1"/>
            <x v="4"/>
          </reference>
        </references>
      </pivotArea>
    </format>
    <format dxfId="1560">
      <pivotArea dataOnly="0" labelOnly="1" fieldPosition="0">
        <references count="3">
          <reference field="7" count="1" selected="0">
            <x v="15"/>
          </reference>
          <reference field="9" count="1" selected="0">
            <x v="78"/>
          </reference>
          <reference field="13" count="1">
            <x v="1"/>
          </reference>
        </references>
      </pivotArea>
    </format>
    <format dxfId="1559">
      <pivotArea dataOnly="0" labelOnly="1" fieldPosition="0">
        <references count="3">
          <reference field="7" count="1" selected="0">
            <x v="15"/>
          </reference>
          <reference field="9" count="1" selected="0">
            <x v="79"/>
          </reference>
          <reference field="13" count="1">
            <x v="1"/>
          </reference>
        </references>
      </pivotArea>
    </format>
    <format dxfId="1558">
      <pivotArea dataOnly="0" labelOnly="1" fieldPosition="0">
        <references count="3">
          <reference field="7" count="1" selected="0">
            <x v="15"/>
          </reference>
          <reference field="9" count="1" selected="0">
            <x v="81"/>
          </reference>
          <reference field="13" count="1">
            <x v="1"/>
          </reference>
        </references>
      </pivotArea>
    </format>
    <format dxfId="1557">
      <pivotArea dataOnly="0" labelOnly="1" fieldPosition="0">
        <references count="3">
          <reference field="7" count="1" selected="0">
            <x v="15"/>
          </reference>
          <reference field="9" count="1" selected="0">
            <x v="82"/>
          </reference>
          <reference field="13" count="1">
            <x v="1"/>
          </reference>
        </references>
      </pivotArea>
    </format>
    <format dxfId="1556">
      <pivotArea dataOnly="0" labelOnly="1" fieldPosition="0">
        <references count="3">
          <reference field="7" count="1" selected="0">
            <x v="15"/>
          </reference>
          <reference field="9" count="1" selected="0">
            <x v="85"/>
          </reference>
          <reference field="13" count="1">
            <x v="1"/>
          </reference>
        </references>
      </pivotArea>
    </format>
    <format dxfId="1555">
      <pivotArea dataOnly="0" labelOnly="1" fieldPosition="0">
        <references count="3">
          <reference field="7" count="1" selected="0">
            <x v="15"/>
          </reference>
          <reference field="9" count="1" selected="0">
            <x v="93"/>
          </reference>
          <reference field="13" count="1">
            <x v="1"/>
          </reference>
        </references>
      </pivotArea>
    </format>
    <format dxfId="1554">
      <pivotArea dataOnly="0" labelOnly="1" fieldPosition="0">
        <references count="3">
          <reference field="7" count="1" selected="0">
            <x v="15"/>
          </reference>
          <reference field="9" count="1" selected="0">
            <x v="96"/>
          </reference>
          <reference field="13" count="1">
            <x v="1"/>
          </reference>
        </references>
      </pivotArea>
    </format>
    <format dxfId="1553">
      <pivotArea dataOnly="0" labelOnly="1" fieldPosition="0">
        <references count="2">
          <reference field="7" count="1" selected="0">
            <x v="16"/>
          </reference>
          <reference field="9" count="1">
            <x v="4"/>
          </reference>
        </references>
      </pivotArea>
    </format>
    <format dxfId="1552">
      <pivotArea dataOnly="0" labelOnly="1" fieldPosition="0">
        <references count="2">
          <reference field="7" count="1" selected="0">
            <x v="16"/>
          </reference>
          <reference field="9" count="1" defaultSubtotal="1">
            <x v="4"/>
          </reference>
        </references>
      </pivotArea>
    </format>
    <format dxfId="1551">
      <pivotArea dataOnly="0" labelOnly="1" fieldPosition="0">
        <references count="3">
          <reference field="7" count="1" selected="0">
            <x v="16"/>
          </reference>
          <reference field="9" count="1" selected="0">
            <x v="4"/>
          </reference>
          <reference field="13" count="2">
            <x v="1"/>
            <x v="2"/>
          </reference>
        </references>
      </pivotArea>
    </format>
    <format dxfId="1550">
      <pivotArea dataOnly="0" labelOnly="1" fieldPosition="0">
        <references count="2">
          <reference field="7" count="1" selected="0">
            <x v="16"/>
          </reference>
          <reference field="9" count="1">
            <x v="14"/>
          </reference>
        </references>
      </pivotArea>
    </format>
    <format dxfId="1549">
      <pivotArea dataOnly="0" labelOnly="1" fieldPosition="0">
        <references count="2">
          <reference field="7" count="1" selected="0">
            <x v="16"/>
          </reference>
          <reference field="9" count="1" defaultSubtotal="1">
            <x v="14"/>
          </reference>
        </references>
      </pivotArea>
    </format>
    <format dxfId="1548">
      <pivotArea dataOnly="0" labelOnly="1" fieldPosition="0">
        <references count="3">
          <reference field="7" count="1" selected="0">
            <x v="16"/>
          </reference>
          <reference field="9" count="1" selected="0">
            <x v="14"/>
          </reference>
          <reference field="13" count="2">
            <x v="2"/>
            <x v="4"/>
          </reference>
        </references>
      </pivotArea>
    </format>
    <format dxfId="1547">
      <pivotArea collapsedLevelsAreSubtotals="1" fieldPosition="0">
        <references count="2">
          <reference field="7" count="1" selected="0">
            <x v="16"/>
          </reference>
          <reference field="9" count="1">
            <x v="18"/>
          </reference>
        </references>
      </pivotArea>
    </format>
    <format dxfId="1546">
      <pivotArea collapsedLevelsAreSubtotals="1" fieldPosition="0">
        <references count="3">
          <reference field="7" count="1" selected="0">
            <x v="16"/>
          </reference>
          <reference field="9" count="1" selected="0">
            <x v="18"/>
          </reference>
          <reference field="13" count="2">
            <x v="1"/>
            <x v="2"/>
          </reference>
        </references>
      </pivotArea>
    </format>
    <format dxfId="1545">
      <pivotArea collapsedLevelsAreSubtotals="1" fieldPosition="0">
        <references count="2">
          <reference field="7" count="1" selected="0">
            <x v="16"/>
          </reference>
          <reference field="9" count="1" defaultSubtotal="1">
            <x v="18"/>
          </reference>
        </references>
      </pivotArea>
    </format>
    <format dxfId="1544">
      <pivotArea dataOnly="0" labelOnly="1" fieldPosition="0">
        <references count="2">
          <reference field="7" count="1" selected="0">
            <x v="16"/>
          </reference>
          <reference field="9" count="1">
            <x v="18"/>
          </reference>
        </references>
      </pivotArea>
    </format>
    <format dxfId="1543">
      <pivotArea dataOnly="0" labelOnly="1" fieldPosition="0">
        <references count="2">
          <reference field="7" count="1" selected="0">
            <x v="16"/>
          </reference>
          <reference field="9" count="1" defaultSubtotal="1">
            <x v="18"/>
          </reference>
        </references>
      </pivotArea>
    </format>
    <format dxfId="1542">
      <pivotArea dataOnly="0" labelOnly="1" fieldPosition="0">
        <references count="3">
          <reference field="7" count="1" selected="0">
            <x v="16"/>
          </reference>
          <reference field="9" count="1" selected="0">
            <x v="18"/>
          </reference>
          <reference field="13" count="2">
            <x v="1"/>
            <x v="2"/>
          </reference>
        </references>
      </pivotArea>
    </format>
    <format dxfId="1541">
      <pivotArea dataOnly="0" labelOnly="1" fieldPosition="0">
        <references count="2">
          <reference field="7" count="1" selected="0">
            <x v="16"/>
          </reference>
          <reference field="9" count="1">
            <x v="31"/>
          </reference>
        </references>
      </pivotArea>
    </format>
    <format dxfId="1540">
      <pivotArea dataOnly="0" labelOnly="1" fieldPosition="0">
        <references count="2">
          <reference field="7" count="1" selected="0">
            <x v="16"/>
          </reference>
          <reference field="9" count="1" defaultSubtotal="1">
            <x v="31"/>
          </reference>
        </references>
      </pivotArea>
    </format>
    <format dxfId="1539">
      <pivotArea dataOnly="0" labelOnly="1" fieldPosition="0">
        <references count="3">
          <reference field="7" count="1" selected="0">
            <x v="16"/>
          </reference>
          <reference field="9" count="1" selected="0">
            <x v="31"/>
          </reference>
          <reference field="13" count="2">
            <x v="1"/>
            <x v="2"/>
          </reference>
        </references>
      </pivotArea>
    </format>
    <format dxfId="1538">
      <pivotArea dataOnly="0" labelOnly="1" fieldPosition="0">
        <references count="2">
          <reference field="7" count="1" selected="0">
            <x v="16"/>
          </reference>
          <reference field="9" count="1">
            <x v="33"/>
          </reference>
        </references>
      </pivotArea>
    </format>
    <format dxfId="1537">
      <pivotArea dataOnly="0" labelOnly="1" fieldPosition="0">
        <references count="2">
          <reference field="7" count="1" selected="0">
            <x v="16"/>
          </reference>
          <reference field="9" count="1" defaultSubtotal="1">
            <x v="33"/>
          </reference>
        </references>
      </pivotArea>
    </format>
    <format dxfId="1536">
      <pivotArea dataOnly="0" labelOnly="1" fieldPosition="0">
        <references count="3">
          <reference field="7" count="1" selected="0">
            <x v="16"/>
          </reference>
          <reference field="9" count="1" selected="0">
            <x v="33"/>
          </reference>
          <reference field="13" count="1">
            <x v="1"/>
          </reference>
        </references>
      </pivotArea>
    </format>
    <format dxfId="1535">
      <pivotArea dataOnly="0" labelOnly="1" fieldPosition="0">
        <references count="2">
          <reference field="7" count="1" selected="0">
            <x v="16"/>
          </reference>
          <reference field="9" count="1">
            <x v="44"/>
          </reference>
        </references>
      </pivotArea>
    </format>
    <format dxfId="1534">
      <pivotArea dataOnly="0" labelOnly="1" fieldPosition="0">
        <references count="2">
          <reference field="7" count="1" selected="0">
            <x v="16"/>
          </reference>
          <reference field="9" count="1" defaultSubtotal="1">
            <x v="44"/>
          </reference>
        </references>
      </pivotArea>
    </format>
    <format dxfId="1533">
      <pivotArea dataOnly="0" labelOnly="1" fieldPosition="0">
        <references count="3">
          <reference field="7" count="1" selected="0">
            <x v="16"/>
          </reference>
          <reference field="9" count="1" selected="0">
            <x v="44"/>
          </reference>
          <reference field="13" count="3">
            <x v="1"/>
            <x v="2"/>
            <x v="4"/>
          </reference>
        </references>
      </pivotArea>
    </format>
    <format dxfId="1532">
      <pivotArea dataOnly="0" labelOnly="1" fieldPosition="0">
        <references count="2">
          <reference field="7" count="1" selected="0">
            <x v="16"/>
          </reference>
          <reference field="9" count="1">
            <x v="54"/>
          </reference>
        </references>
      </pivotArea>
    </format>
    <format dxfId="1531">
      <pivotArea dataOnly="0" labelOnly="1" fieldPosition="0">
        <references count="2">
          <reference field="7" count="1" selected="0">
            <x v="16"/>
          </reference>
          <reference field="9" count="1" defaultSubtotal="1">
            <x v="54"/>
          </reference>
        </references>
      </pivotArea>
    </format>
    <format dxfId="1530">
      <pivotArea dataOnly="0" labelOnly="1" fieldPosition="0">
        <references count="3">
          <reference field="7" count="1" selected="0">
            <x v="16"/>
          </reference>
          <reference field="9" count="1" selected="0">
            <x v="54"/>
          </reference>
          <reference field="13" count="1">
            <x v="2"/>
          </reference>
        </references>
      </pivotArea>
    </format>
    <format dxfId="1529">
      <pivotArea dataOnly="0" labelOnly="1" fieldPosition="0">
        <references count="2">
          <reference field="7" count="1" selected="0">
            <x v="16"/>
          </reference>
          <reference field="9" count="1">
            <x v="60"/>
          </reference>
        </references>
      </pivotArea>
    </format>
    <format dxfId="1528">
      <pivotArea dataOnly="0" labelOnly="1" fieldPosition="0">
        <references count="2">
          <reference field="7" count="1" selected="0">
            <x v="16"/>
          </reference>
          <reference field="9" count="1" defaultSubtotal="1">
            <x v="60"/>
          </reference>
        </references>
      </pivotArea>
    </format>
    <format dxfId="1527">
      <pivotArea dataOnly="0" labelOnly="1" fieldPosition="0">
        <references count="3">
          <reference field="7" count="1" selected="0">
            <x v="16"/>
          </reference>
          <reference field="9" count="1" selected="0">
            <x v="60"/>
          </reference>
          <reference field="13" count="1">
            <x v="2"/>
          </reference>
        </references>
      </pivotArea>
    </format>
    <format dxfId="1526">
      <pivotArea dataOnly="0" labelOnly="1" fieldPosition="0">
        <references count="2">
          <reference field="7" count="1" selected="0">
            <x v="16"/>
          </reference>
          <reference field="9" count="1">
            <x v="65"/>
          </reference>
        </references>
      </pivotArea>
    </format>
    <format dxfId="1525">
      <pivotArea dataOnly="0" labelOnly="1" fieldPosition="0">
        <references count="2">
          <reference field="7" count="1" selected="0">
            <x v="16"/>
          </reference>
          <reference field="9" count="1" defaultSubtotal="1">
            <x v="65"/>
          </reference>
        </references>
      </pivotArea>
    </format>
    <format dxfId="1524">
      <pivotArea dataOnly="0" labelOnly="1" fieldPosition="0">
        <references count="3">
          <reference field="7" count="1" selected="0">
            <x v="16"/>
          </reference>
          <reference field="9" count="1" selected="0">
            <x v="65"/>
          </reference>
          <reference field="13" count="1">
            <x v="1"/>
          </reference>
        </references>
      </pivotArea>
    </format>
    <format dxfId="1523">
      <pivotArea dataOnly="0" labelOnly="1" fieldPosition="0">
        <references count="2">
          <reference field="7" count="1" selected="0">
            <x v="16"/>
          </reference>
          <reference field="9" count="1">
            <x v="69"/>
          </reference>
        </references>
      </pivotArea>
    </format>
    <format dxfId="1522">
      <pivotArea dataOnly="0" labelOnly="1" fieldPosition="0">
        <references count="2">
          <reference field="7" count="1" selected="0">
            <x v="16"/>
          </reference>
          <reference field="9" count="1" defaultSubtotal="1">
            <x v="69"/>
          </reference>
        </references>
      </pivotArea>
    </format>
    <format dxfId="1521">
      <pivotArea dataOnly="0" labelOnly="1" fieldPosition="0">
        <references count="3">
          <reference field="7" count="1" selected="0">
            <x v="16"/>
          </reference>
          <reference field="9" count="1" selected="0">
            <x v="69"/>
          </reference>
          <reference field="13" count="2">
            <x v="2"/>
            <x v="4"/>
          </reference>
        </references>
      </pivotArea>
    </format>
    <format dxfId="1520">
      <pivotArea dataOnly="0" labelOnly="1" fieldPosition="0">
        <references count="2">
          <reference field="7" count="1" selected="0">
            <x v="16"/>
          </reference>
          <reference field="9" count="1">
            <x v="74"/>
          </reference>
        </references>
      </pivotArea>
    </format>
    <format dxfId="1519">
      <pivotArea dataOnly="0" labelOnly="1" fieldPosition="0">
        <references count="3">
          <reference field="7" count="1" selected="0">
            <x v="16"/>
          </reference>
          <reference field="9" count="1" selected="0">
            <x v="74"/>
          </reference>
          <reference field="13" count="2">
            <x v="1"/>
            <x v="4"/>
          </reference>
        </references>
      </pivotArea>
    </format>
    <format dxfId="1518">
      <pivotArea dataOnly="0" labelOnly="1" fieldPosition="0">
        <references count="2">
          <reference field="7" count="1" selected="0">
            <x v="16"/>
          </reference>
          <reference field="9" count="1" defaultSubtotal="1">
            <x v="74"/>
          </reference>
        </references>
      </pivotArea>
    </format>
    <format dxfId="1517">
      <pivotArea dataOnly="0" labelOnly="1" fieldPosition="0">
        <references count="2">
          <reference field="7" count="1" selected="0">
            <x v="16"/>
          </reference>
          <reference field="9" count="1">
            <x v="101"/>
          </reference>
        </references>
      </pivotArea>
    </format>
    <format dxfId="1516">
      <pivotArea dataOnly="0" labelOnly="1" fieldPosition="0">
        <references count="2">
          <reference field="7" count="1" selected="0">
            <x v="16"/>
          </reference>
          <reference field="9" count="1" defaultSubtotal="1">
            <x v="101"/>
          </reference>
        </references>
      </pivotArea>
    </format>
    <format dxfId="1515">
      <pivotArea dataOnly="0" labelOnly="1" fieldPosition="0">
        <references count="3">
          <reference field="7" count="1" selected="0">
            <x v="16"/>
          </reference>
          <reference field="9" count="1" selected="0">
            <x v="101"/>
          </reference>
          <reference field="13" count="2">
            <x v="1"/>
            <x v="2"/>
          </reference>
        </references>
      </pivotArea>
    </format>
    <format dxfId="1514">
      <pivotArea dataOnly="0" labelOnly="1" fieldPosition="0">
        <references count="1">
          <reference field="7" count="1" defaultSubtotal="1">
            <x v="25"/>
          </reference>
        </references>
      </pivotArea>
    </format>
    <format dxfId="1513">
      <pivotArea dataOnly="0" labelOnly="1" fieldPosition="0">
        <references count="2">
          <reference field="7" count="1" selected="0">
            <x v="25"/>
          </reference>
          <reference field="9" count="5">
            <x v="28"/>
            <x v="49"/>
            <x v="84"/>
            <x v="92"/>
            <x v="99"/>
          </reference>
        </references>
      </pivotArea>
    </format>
    <format dxfId="1512">
      <pivotArea dataOnly="0" labelOnly="1" fieldPosition="0">
        <references count="2">
          <reference field="7" count="1" selected="0">
            <x v="25"/>
          </reference>
          <reference field="9" count="5" defaultSubtotal="1">
            <x v="28"/>
            <x v="49"/>
            <x v="84"/>
            <x v="92"/>
            <x v="99"/>
          </reference>
        </references>
      </pivotArea>
    </format>
    <format dxfId="1511">
      <pivotArea dataOnly="0" labelOnly="1" fieldPosition="0">
        <references count="3">
          <reference field="7" count="1" selected="0">
            <x v="25"/>
          </reference>
          <reference field="9" count="1" selected="0">
            <x v="28"/>
          </reference>
          <reference field="13" count="2">
            <x v="1"/>
            <x v="4"/>
          </reference>
        </references>
      </pivotArea>
    </format>
    <format dxfId="1510">
      <pivotArea dataOnly="0" labelOnly="1" fieldPosition="0">
        <references count="3">
          <reference field="7" count="1" selected="0">
            <x v="25"/>
          </reference>
          <reference field="9" count="1" selected="0">
            <x v="49"/>
          </reference>
          <reference field="13" count="2">
            <x v="1"/>
            <x v="4"/>
          </reference>
        </references>
      </pivotArea>
    </format>
    <format dxfId="1509">
      <pivotArea dataOnly="0" labelOnly="1" fieldPosition="0">
        <references count="3">
          <reference field="7" count="1" selected="0">
            <x v="25"/>
          </reference>
          <reference field="9" count="1" selected="0">
            <x v="84"/>
          </reference>
          <reference field="13" count="1">
            <x v="4"/>
          </reference>
        </references>
      </pivotArea>
    </format>
    <format dxfId="1508">
      <pivotArea dataOnly="0" labelOnly="1" fieldPosition="0">
        <references count="3">
          <reference field="7" count="1" selected="0">
            <x v="25"/>
          </reference>
          <reference field="9" count="1" selected="0">
            <x v="92"/>
          </reference>
          <reference field="13" count="1">
            <x v="1"/>
          </reference>
        </references>
      </pivotArea>
    </format>
    <format dxfId="1507">
      <pivotArea dataOnly="0" labelOnly="1" fieldPosition="0">
        <references count="3">
          <reference field="7" count="1" selected="0">
            <x v="25"/>
          </reference>
          <reference field="9" count="1" selected="0">
            <x v="99"/>
          </reference>
          <reference field="13" count="1">
            <x v="1"/>
          </reference>
        </references>
      </pivotArea>
    </format>
    <format dxfId="1506">
      <pivotArea dataOnly="0" labelOnly="1" fieldPosition="0">
        <references count="2">
          <reference field="7" count="1" selected="0">
            <x v="26"/>
          </reference>
          <reference field="9" count="1">
            <x v="35"/>
          </reference>
        </references>
      </pivotArea>
    </format>
    <format dxfId="1505">
      <pivotArea dataOnly="0" labelOnly="1" fieldPosition="0">
        <references count="2">
          <reference field="7" count="1" selected="0">
            <x v="26"/>
          </reference>
          <reference field="9" count="1" defaultSubtotal="1">
            <x v="35"/>
          </reference>
        </references>
      </pivotArea>
    </format>
    <format dxfId="1504">
      <pivotArea dataOnly="0" labelOnly="1" fieldPosition="0">
        <references count="3">
          <reference field="7" count="1" selected="0">
            <x v="26"/>
          </reference>
          <reference field="9" count="1" selected="0">
            <x v="35"/>
          </reference>
          <reference field="13" count="2">
            <x v="1"/>
            <x v="2"/>
          </reference>
        </references>
      </pivotArea>
    </format>
    <format dxfId="1503">
      <pivotArea dataOnly="0" labelOnly="1" fieldPosition="0">
        <references count="2">
          <reference field="7" count="1" selected="0">
            <x v="27"/>
          </reference>
          <reference field="9" count="1">
            <x v="6"/>
          </reference>
        </references>
      </pivotArea>
    </format>
    <format dxfId="1502">
      <pivotArea dataOnly="0" labelOnly="1" fieldPosition="0">
        <references count="3">
          <reference field="7" count="1" selected="0">
            <x v="27"/>
          </reference>
          <reference field="9" count="1" selected="0">
            <x v="6"/>
          </reference>
          <reference field="13" count="3">
            <x v="1"/>
            <x v="2"/>
            <x v="4"/>
          </reference>
        </references>
      </pivotArea>
    </format>
    <format dxfId="1501">
      <pivotArea dataOnly="0" labelOnly="1" fieldPosition="0">
        <references count="1">
          <reference field="7" count="1" defaultSubtotal="1">
            <x v="27"/>
          </reference>
        </references>
      </pivotArea>
    </format>
    <format dxfId="1500">
      <pivotArea dataOnly="0" labelOnly="1" fieldPosition="0">
        <references count="2">
          <reference field="7" count="1" selected="0">
            <x v="27"/>
          </reference>
          <reference field="9" count="5">
            <x v="6"/>
            <x v="11"/>
            <x v="21"/>
            <x v="48"/>
            <x v="57"/>
          </reference>
        </references>
      </pivotArea>
    </format>
    <format dxfId="1499">
      <pivotArea dataOnly="0" labelOnly="1" fieldPosition="0">
        <references count="2">
          <reference field="7" count="1" selected="0">
            <x v="27"/>
          </reference>
          <reference field="9" count="5" defaultSubtotal="1">
            <x v="6"/>
            <x v="11"/>
            <x v="21"/>
            <x v="48"/>
            <x v="57"/>
          </reference>
        </references>
      </pivotArea>
    </format>
    <format dxfId="1498">
      <pivotArea dataOnly="0" labelOnly="1" fieldPosition="0">
        <references count="3">
          <reference field="7" count="1" selected="0">
            <x v="27"/>
          </reference>
          <reference field="9" count="1" selected="0">
            <x v="6"/>
          </reference>
          <reference field="13" count="3">
            <x v="1"/>
            <x v="2"/>
            <x v="4"/>
          </reference>
        </references>
      </pivotArea>
    </format>
    <format dxfId="1497">
      <pivotArea dataOnly="0" labelOnly="1" fieldPosition="0">
        <references count="3">
          <reference field="7" count="1" selected="0">
            <x v="27"/>
          </reference>
          <reference field="9" count="1" selected="0">
            <x v="11"/>
          </reference>
          <reference field="13" count="1">
            <x v="2"/>
          </reference>
        </references>
      </pivotArea>
    </format>
    <format dxfId="1496">
      <pivotArea dataOnly="0" labelOnly="1" fieldPosition="0">
        <references count="3">
          <reference field="7" count="1" selected="0">
            <x v="27"/>
          </reference>
          <reference field="9" count="1" selected="0">
            <x v="21"/>
          </reference>
          <reference field="13" count="1">
            <x v="2"/>
          </reference>
        </references>
      </pivotArea>
    </format>
    <format dxfId="1495">
      <pivotArea dataOnly="0" labelOnly="1" fieldPosition="0">
        <references count="3">
          <reference field="7" count="1" selected="0">
            <x v="27"/>
          </reference>
          <reference field="9" count="1" selected="0">
            <x v="48"/>
          </reference>
          <reference field="13" count="1">
            <x v="2"/>
          </reference>
        </references>
      </pivotArea>
    </format>
    <format dxfId="1494">
      <pivotArea dataOnly="0" labelOnly="1" fieldPosition="0">
        <references count="3">
          <reference field="7" count="1" selected="0">
            <x v="27"/>
          </reference>
          <reference field="9" count="1" selected="0">
            <x v="57"/>
          </reference>
          <reference field="13" count="1">
            <x v="2"/>
          </reference>
        </references>
      </pivotArea>
    </format>
    <format dxfId="1493">
      <pivotArea dataOnly="0" labelOnly="1" fieldPosition="0">
        <references count="1">
          <reference field="7" count="1" defaultSubtotal="1">
            <x v="28"/>
          </reference>
        </references>
      </pivotArea>
    </format>
    <format dxfId="1492">
      <pivotArea dataOnly="0" labelOnly="1" fieldPosition="0">
        <references count="2">
          <reference field="7" count="1" selected="0">
            <x v="28"/>
          </reference>
          <reference field="9" count="10">
            <x v="7"/>
            <x v="12"/>
            <x v="16"/>
            <x v="22"/>
            <x v="24"/>
            <x v="51"/>
            <x v="59"/>
            <x v="62"/>
            <x v="63"/>
            <x v="95"/>
          </reference>
        </references>
      </pivotArea>
    </format>
    <format dxfId="1491">
      <pivotArea dataOnly="0" labelOnly="1" fieldPosition="0">
        <references count="2">
          <reference field="7" count="1" selected="0">
            <x v="28"/>
          </reference>
          <reference field="9" count="10" defaultSubtotal="1">
            <x v="7"/>
            <x v="12"/>
            <x v="16"/>
            <x v="22"/>
            <x v="24"/>
            <x v="51"/>
            <x v="59"/>
            <x v="62"/>
            <x v="63"/>
            <x v="95"/>
          </reference>
        </references>
      </pivotArea>
    </format>
    <format dxfId="1490">
      <pivotArea dataOnly="0" labelOnly="1" fieldPosition="0">
        <references count="3">
          <reference field="7" count="1" selected="0">
            <x v="28"/>
          </reference>
          <reference field="9" count="1" selected="0">
            <x v="7"/>
          </reference>
          <reference field="13" count="2">
            <x v="1"/>
            <x v="4"/>
          </reference>
        </references>
      </pivotArea>
    </format>
    <format dxfId="1489">
      <pivotArea dataOnly="0" labelOnly="1" fieldPosition="0">
        <references count="3">
          <reference field="7" count="1" selected="0">
            <x v="28"/>
          </reference>
          <reference field="9" count="1" selected="0">
            <x v="12"/>
          </reference>
          <reference field="13" count="1">
            <x v="1"/>
          </reference>
        </references>
      </pivotArea>
    </format>
    <format dxfId="1488">
      <pivotArea dataOnly="0" labelOnly="1" fieldPosition="0">
        <references count="3">
          <reference field="7" count="1" selected="0">
            <x v="28"/>
          </reference>
          <reference field="9" count="1" selected="0">
            <x v="16"/>
          </reference>
          <reference field="13" count="2">
            <x v="1"/>
            <x v="4"/>
          </reference>
        </references>
      </pivotArea>
    </format>
    <format dxfId="1487">
      <pivotArea dataOnly="0" labelOnly="1" fieldPosition="0">
        <references count="3">
          <reference field="7" count="1" selected="0">
            <x v="28"/>
          </reference>
          <reference field="9" count="1" selected="0">
            <x v="22"/>
          </reference>
          <reference field="13" count="2">
            <x v="1"/>
            <x v="2"/>
          </reference>
        </references>
      </pivotArea>
    </format>
    <format dxfId="1486">
      <pivotArea dataOnly="0" labelOnly="1" fieldPosition="0">
        <references count="3">
          <reference field="7" count="1" selected="0">
            <x v="28"/>
          </reference>
          <reference field="9" count="1" selected="0">
            <x v="24"/>
          </reference>
          <reference field="13" count="2">
            <x v="1"/>
            <x v="2"/>
          </reference>
        </references>
      </pivotArea>
    </format>
    <format dxfId="1485">
      <pivotArea dataOnly="0" labelOnly="1" fieldPosition="0">
        <references count="3">
          <reference field="7" count="1" selected="0">
            <x v="28"/>
          </reference>
          <reference field="9" count="1" selected="0">
            <x v="51"/>
          </reference>
          <reference field="13" count="1">
            <x v="1"/>
          </reference>
        </references>
      </pivotArea>
    </format>
    <format dxfId="1484">
      <pivotArea dataOnly="0" labelOnly="1" fieldPosition="0">
        <references count="3">
          <reference field="7" count="1" selected="0">
            <x v="28"/>
          </reference>
          <reference field="9" count="1" selected="0">
            <x v="59"/>
          </reference>
          <reference field="13" count="1">
            <x v="1"/>
          </reference>
        </references>
      </pivotArea>
    </format>
    <format dxfId="1483">
      <pivotArea dataOnly="0" labelOnly="1" fieldPosition="0">
        <references count="3">
          <reference field="7" count="1" selected="0">
            <x v="28"/>
          </reference>
          <reference field="9" count="1" selected="0">
            <x v="62"/>
          </reference>
          <reference field="13" count="1">
            <x v="1"/>
          </reference>
        </references>
      </pivotArea>
    </format>
    <format dxfId="1482">
      <pivotArea dataOnly="0" labelOnly="1" fieldPosition="0">
        <references count="3">
          <reference field="7" count="1" selected="0">
            <x v="28"/>
          </reference>
          <reference field="9" count="1" selected="0">
            <x v="63"/>
          </reference>
          <reference field="13" count="1">
            <x v="1"/>
          </reference>
        </references>
      </pivotArea>
    </format>
    <format dxfId="1481">
      <pivotArea dataOnly="0" labelOnly="1" fieldPosition="0">
        <references count="3">
          <reference field="7" count="1" selected="0">
            <x v="28"/>
          </reference>
          <reference field="9" count="1" selected="0">
            <x v="95"/>
          </reference>
          <reference field="13" count="1">
            <x v="1"/>
          </reference>
        </references>
      </pivotArea>
    </format>
    <format dxfId="1480">
      <pivotArea dataOnly="0" labelOnly="1" fieldPosition="0">
        <references count="2">
          <reference field="7" count="1" selected="0">
            <x v="35"/>
          </reference>
          <reference field="9" count="2">
            <x v="36"/>
            <x v="90"/>
          </reference>
        </references>
      </pivotArea>
    </format>
    <format dxfId="1479">
      <pivotArea dataOnly="0" labelOnly="1" fieldPosition="0">
        <references count="2">
          <reference field="7" count="1" selected="0">
            <x v="35"/>
          </reference>
          <reference field="9" count="2" defaultSubtotal="1">
            <x v="36"/>
            <x v="90"/>
          </reference>
        </references>
      </pivotArea>
    </format>
    <format dxfId="1478">
      <pivotArea dataOnly="0" labelOnly="1" fieldPosition="0">
        <references count="3">
          <reference field="7" count="1" selected="0">
            <x v="35"/>
          </reference>
          <reference field="9" count="1" selected="0">
            <x v="36"/>
          </reference>
          <reference field="13" count="1">
            <x v="1"/>
          </reference>
        </references>
      </pivotArea>
    </format>
    <format dxfId="1477">
      <pivotArea dataOnly="0" labelOnly="1" fieldPosition="0">
        <references count="3">
          <reference field="7" count="1" selected="0">
            <x v="35"/>
          </reference>
          <reference field="9" count="1" selected="0">
            <x v="90"/>
          </reference>
          <reference field="13" count="1">
            <x v="1"/>
          </reference>
        </references>
      </pivotArea>
    </format>
    <format dxfId="1476">
      <pivotArea dataOnly="0" labelOnly="1" fieldPosition="0">
        <references count="2">
          <reference field="7" count="1" selected="0">
            <x v="42"/>
          </reference>
          <reference field="9" count="1">
            <x v="20"/>
          </reference>
        </references>
      </pivotArea>
    </format>
    <format dxfId="1475">
      <pivotArea dataOnly="0" labelOnly="1" fieldPosition="0">
        <references count="2">
          <reference field="7" count="1" selected="0">
            <x v="42"/>
          </reference>
          <reference field="9" count="1" defaultSubtotal="1">
            <x v="20"/>
          </reference>
        </references>
      </pivotArea>
    </format>
    <format dxfId="1474">
      <pivotArea dataOnly="0" labelOnly="1" fieldPosition="0">
        <references count="3">
          <reference field="7" count="1" selected="0">
            <x v="42"/>
          </reference>
          <reference field="9" count="1" selected="0">
            <x v="20"/>
          </reference>
          <reference field="13" count="1">
            <x v="1"/>
          </reference>
        </references>
      </pivotArea>
    </format>
    <format dxfId="1473">
      <pivotArea dataOnly="0" labelOnly="1" fieldPosition="0">
        <references count="2">
          <reference field="7" count="1" selected="0">
            <x v="42"/>
          </reference>
          <reference field="9" count="1">
            <x v="39"/>
          </reference>
        </references>
      </pivotArea>
    </format>
    <format dxfId="1472">
      <pivotArea dataOnly="0" labelOnly="1" fieldPosition="0">
        <references count="2">
          <reference field="7" count="1" selected="0">
            <x v="42"/>
          </reference>
          <reference field="9" count="1" defaultSubtotal="1">
            <x v="39"/>
          </reference>
        </references>
      </pivotArea>
    </format>
    <format dxfId="1471">
      <pivotArea dataOnly="0" labelOnly="1" fieldPosition="0">
        <references count="3">
          <reference field="7" count="1" selected="0">
            <x v="42"/>
          </reference>
          <reference field="9" count="1" selected="0">
            <x v="39"/>
          </reference>
          <reference field="13" count="2">
            <x v="1"/>
            <x v="2"/>
          </reference>
        </references>
      </pivotArea>
    </format>
    <format dxfId="1470">
      <pivotArea dataOnly="0" labelOnly="1" fieldPosition="0">
        <references count="2">
          <reference field="7" count="1" selected="0">
            <x v="42"/>
          </reference>
          <reference field="9" count="1">
            <x v="80"/>
          </reference>
        </references>
      </pivotArea>
    </format>
    <format dxfId="1469">
      <pivotArea dataOnly="0" labelOnly="1" fieldPosition="0">
        <references count="3">
          <reference field="7" count="1" selected="0">
            <x v="42"/>
          </reference>
          <reference field="9" count="1" selected="0">
            <x v="80"/>
          </reference>
          <reference field="13" count="2">
            <x v="1"/>
            <x v="3"/>
          </reference>
        </references>
      </pivotArea>
    </format>
    <format dxfId="1468">
      <pivotArea dataOnly="0" labelOnly="1" fieldPosition="0">
        <references count="2">
          <reference field="7" count="1" selected="0">
            <x v="46"/>
          </reference>
          <reference field="9" count="1">
            <x v="39"/>
          </reference>
        </references>
      </pivotArea>
    </format>
    <format dxfId="1467">
      <pivotArea dataOnly="0" labelOnly="1" fieldPosition="0">
        <references count="2">
          <reference field="7" count="1" selected="0">
            <x v="46"/>
          </reference>
          <reference field="9" count="1" defaultSubtotal="1">
            <x v="39"/>
          </reference>
        </references>
      </pivotArea>
    </format>
    <format dxfId="1466">
      <pivotArea dataOnly="0" labelOnly="1" fieldPosition="0">
        <references count="3">
          <reference field="7" count="1" selected="0">
            <x v="46"/>
          </reference>
          <reference field="9" count="1" selected="0">
            <x v="39"/>
          </reference>
          <reference field="13" count="1">
            <x v="1"/>
          </reference>
        </references>
      </pivotArea>
    </format>
    <format dxfId="1465">
      <pivotArea dataOnly="0" labelOnly="1" fieldPosition="0">
        <references count="2">
          <reference field="7" count="1" selected="0">
            <x v="46"/>
          </reference>
          <reference field="9" count="1">
            <x v="39"/>
          </reference>
        </references>
      </pivotArea>
    </format>
    <format dxfId="1464">
      <pivotArea dataOnly="0" labelOnly="1" fieldPosition="0">
        <references count="2">
          <reference field="7" count="1" selected="0">
            <x v="46"/>
          </reference>
          <reference field="9" count="1" defaultSubtotal="1">
            <x v="39"/>
          </reference>
        </references>
      </pivotArea>
    </format>
    <format dxfId="1463">
      <pivotArea dataOnly="0" labelOnly="1" fieldPosition="0">
        <references count="3">
          <reference field="7" count="1" selected="0">
            <x v="46"/>
          </reference>
          <reference field="9" count="1" selected="0">
            <x v="39"/>
          </reference>
          <reference field="13" count="1">
            <x v="1"/>
          </reference>
        </references>
      </pivotArea>
    </format>
    <format dxfId="1462">
      <pivotArea dataOnly="0" labelOnly="1" fieldPosition="0">
        <references count="2">
          <reference field="7" count="1" selected="0">
            <x v="47"/>
          </reference>
          <reference field="9" count="1">
            <x v="35"/>
          </reference>
        </references>
      </pivotArea>
    </format>
    <format dxfId="1461">
      <pivotArea dataOnly="0" labelOnly="1" fieldPosition="0">
        <references count="2">
          <reference field="7" count="1" selected="0">
            <x v="47"/>
          </reference>
          <reference field="9" count="1" defaultSubtotal="1">
            <x v="35"/>
          </reference>
        </references>
      </pivotArea>
    </format>
    <format dxfId="1460">
      <pivotArea dataOnly="0" labelOnly="1" fieldPosition="0">
        <references count="3">
          <reference field="7" count="1" selected="0">
            <x v="47"/>
          </reference>
          <reference field="9" count="1" selected="0">
            <x v="35"/>
          </reference>
          <reference field="13" count="2">
            <x v="1"/>
            <x v="2"/>
          </reference>
        </references>
      </pivotArea>
    </format>
    <format dxfId="1459">
      <pivotArea dataOnly="0" labelOnly="1" fieldPosition="0">
        <references count="2">
          <reference field="7" count="1" selected="0">
            <x v="51"/>
          </reference>
          <reference field="9" count="1">
            <x v="39"/>
          </reference>
        </references>
      </pivotArea>
    </format>
    <format dxfId="1458">
      <pivotArea dataOnly="0" labelOnly="1" fieldPosition="0">
        <references count="2">
          <reference field="7" count="1" selected="0">
            <x v="51"/>
          </reference>
          <reference field="9" count="1" defaultSubtotal="1">
            <x v="39"/>
          </reference>
        </references>
      </pivotArea>
    </format>
    <format dxfId="1457">
      <pivotArea dataOnly="0" labelOnly="1" fieldPosition="0">
        <references count="3">
          <reference field="7" count="1" selected="0">
            <x v="51"/>
          </reference>
          <reference field="9" count="1" selected="0">
            <x v="39"/>
          </reference>
          <reference field="13" count="2">
            <x v="1"/>
            <x v="2"/>
          </reference>
        </references>
      </pivotArea>
    </format>
    <format dxfId="1456">
      <pivotArea dataOnly="0" labelOnly="1" fieldPosition="0">
        <references count="2">
          <reference field="7" count="1" selected="0">
            <x v="49"/>
          </reference>
          <reference field="9" count="1">
            <x v="3"/>
          </reference>
        </references>
      </pivotArea>
    </format>
    <format dxfId="1455">
      <pivotArea dataOnly="0" labelOnly="1" fieldPosition="0">
        <references count="2">
          <reference field="7" count="1" selected="0">
            <x v="49"/>
          </reference>
          <reference field="9" count="1" defaultSubtotal="1">
            <x v="3"/>
          </reference>
        </references>
      </pivotArea>
    </format>
    <format dxfId="1454">
      <pivotArea dataOnly="0" labelOnly="1" fieldPosition="0">
        <references count="3">
          <reference field="7" count="1" selected="0">
            <x v="49"/>
          </reference>
          <reference field="9" count="1" selected="0">
            <x v="3"/>
          </reference>
          <reference field="13" count="3">
            <x v="1"/>
            <x v="2"/>
            <x v="4"/>
          </reference>
        </references>
      </pivotArea>
    </format>
    <format dxfId="1453">
      <pivotArea collapsedLevelsAreSubtotals="1" fieldPosition="0">
        <references count="2">
          <reference field="7" count="1" selected="0">
            <x v="49"/>
          </reference>
          <reference field="9" count="1">
            <x v="32"/>
          </reference>
        </references>
      </pivotArea>
    </format>
    <format dxfId="1452">
      <pivotArea collapsedLevelsAreSubtotals="1" fieldPosition="0">
        <references count="3">
          <reference field="7" count="1" selected="0">
            <x v="49"/>
          </reference>
          <reference field="9" count="1" selected="0">
            <x v="32"/>
          </reference>
          <reference field="13" count="2">
            <x v="1"/>
            <x v="4"/>
          </reference>
        </references>
      </pivotArea>
    </format>
    <format dxfId="1451">
      <pivotArea collapsedLevelsAreSubtotals="1" fieldPosition="0">
        <references count="2">
          <reference field="7" count="1" selected="0">
            <x v="49"/>
          </reference>
          <reference field="9" count="1" defaultSubtotal="1">
            <x v="32"/>
          </reference>
        </references>
      </pivotArea>
    </format>
    <format dxfId="1450">
      <pivotArea dataOnly="0" labelOnly="1" fieldPosition="0">
        <references count="2">
          <reference field="7" count="1" selected="0">
            <x v="49"/>
          </reference>
          <reference field="9" count="1">
            <x v="32"/>
          </reference>
        </references>
      </pivotArea>
    </format>
    <format dxfId="1449">
      <pivotArea dataOnly="0" labelOnly="1" fieldPosition="0">
        <references count="2">
          <reference field="7" count="1" selected="0">
            <x v="49"/>
          </reference>
          <reference field="9" count="1" defaultSubtotal="1">
            <x v="32"/>
          </reference>
        </references>
      </pivotArea>
    </format>
    <format dxfId="1448">
      <pivotArea dataOnly="0" labelOnly="1" fieldPosition="0">
        <references count="3">
          <reference field="7" count="1" selected="0">
            <x v="49"/>
          </reference>
          <reference field="9" count="1" selected="0">
            <x v="32"/>
          </reference>
          <reference field="13" count="2">
            <x v="1"/>
            <x v="4"/>
          </reference>
        </references>
      </pivotArea>
    </format>
    <format dxfId="1447">
      <pivotArea dataOnly="0" labelOnly="1" fieldPosition="0">
        <references count="2">
          <reference field="7" count="1" selected="0">
            <x v="49"/>
          </reference>
          <reference field="9" count="1">
            <x v="40"/>
          </reference>
        </references>
      </pivotArea>
    </format>
    <format dxfId="1446">
      <pivotArea dataOnly="0" labelOnly="1" fieldPosition="0">
        <references count="2">
          <reference field="7" count="1" selected="0">
            <x v="49"/>
          </reference>
          <reference field="9" count="1" defaultSubtotal="1">
            <x v="40"/>
          </reference>
        </references>
      </pivotArea>
    </format>
    <format dxfId="1445">
      <pivotArea dataOnly="0" labelOnly="1" fieldPosition="0">
        <references count="3">
          <reference field="7" count="1" selected="0">
            <x v="49"/>
          </reference>
          <reference field="9" count="1" selected="0">
            <x v="40"/>
          </reference>
          <reference field="13" count="1">
            <x v="1"/>
          </reference>
        </references>
      </pivotArea>
    </format>
    <format dxfId="1444">
      <pivotArea dataOnly="0" labelOnly="1" fieldPosition="0">
        <references count="2">
          <reference field="7" count="1" selected="0">
            <x v="49"/>
          </reference>
          <reference field="9" count="1">
            <x v="47"/>
          </reference>
        </references>
      </pivotArea>
    </format>
    <format dxfId="1443">
      <pivotArea dataOnly="0" labelOnly="1" fieldPosition="0">
        <references count="2">
          <reference field="7" count="1" selected="0">
            <x v="49"/>
          </reference>
          <reference field="9" count="1" defaultSubtotal="1">
            <x v="47"/>
          </reference>
        </references>
      </pivotArea>
    </format>
    <format dxfId="1442">
      <pivotArea dataOnly="0" labelOnly="1" fieldPosition="0">
        <references count="3">
          <reference field="7" count="1" selected="0">
            <x v="49"/>
          </reference>
          <reference field="9" count="1" selected="0">
            <x v="47"/>
          </reference>
          <reference field="13" count="1">
            <x v="1"/>
          </reference>
        </references>
      </pivotArea>
    </format>
    <format dxfId="1441">
      <pivotArea dataOnly="0" labelOnly="1" fieldPosition="0">
        <references count="2">
          <reference field="7" count="1" selected="0">
            <x v="49"/>
          </reference>
          <reference field="9" count="1">
            <x v="50"/>
          </reference>
        </references>
      </pivotArea>
    </format>
    <format dxfId="1440">
      <pivotArea dataOnly="0" labelOnly="1" fieldPosition="0">
        <references count="2">
          <reference field="7" count="1" selected="0">
            <x v="49"/>
          </reference>
          <reference field="9" count="1" defaultSubtotal="1">
            <x v="50"/>
          </reference>
        </references>
      </pivotArea>
    </format>
    <format dxfId="1439">
      <pivotArea dataOnly="0" labelOnly="1" fieldPosition="0">
        <references count="3">
          <reference field="7" count="1" selected="0">
            <x v="49"/>
          </reference>
          <reference field="9" count="1" selected="0">
            <x v="50"/>
          </reference>
          <reference field="13" count="2">
            <x v="1"/>
            <x v="4"/>
          </reference>
        </references>
      </pivotArea>
    </format>
    <format dxfId="1438">
      <pivotArea dataOnly="0" labelOnly="1" fieldPosition="0">
        <references count="2">
          <reference field="7" count="1" selected="0">
            <x v="49"/>
          </reference>
          <reference field="9" count="1">
            <x v="52"/>
          </reference>
        </references>
      </pivotArea>
    </format>
    <format dxfId="1437">
      <pivotArea dataOnly="0" labelOnly="1" fieldPosition="0">
        <references count="2">
          <reference field="7" count="1" selected="0">
            <x v="49"/>
          </reference>
          <reference field="9" count="1" defaultSubtotal="1">
            <x v="52"/>
          </reference>
        </references>
      </pivotArea>
    </format>
    <format dxfId="1436">
      <pivotArea dataOnly="0" labelOnly="1" fieldPosition="0">
        <references count="3">
          <reference field="7" count="1" selected="0">
            <x v="49"/>
          </reference>
          <reference field="9" count="1" selected="0">
            <x v="52"/>
          </reference>
          <reference field="13" count="2">
            <x v="1"/>
            <x v="4"/>
          </reference>
        </references>
      </pivotArea>
    </format>
    <format dxfId="1435">
      <pivotArea dataOnly="0" labelOnly="1" fieldPosition="0">
        <references count="2">
          <reference field="7" count="1" selected="0">
            <x v="49"/>
          </reference>
          <reference field="9" count="1">
            <x v="75"/>
          </reference>
        </references>
      </pivotArea>
    </format>
    <format dxfId="1434">
      <pivotArea dataOnly="0" labelOnly="1" fieldPosition="0">
        <references count="2">
          <reference field="7" count="1" selected="0">
            <x v="49"/>
          </reference>
          <reference field="9" count="1" defaultSubtotal="1">
            <x v="75"/>
          </reference>
        </references>
      </pivotArea>
    </format>
    <format dxfId="1433">
      <pivotArea dataOnly="0" labelOnly="1" fieldPosition="0">
        <references count="3">
          <reference field="7" count="1" selected="0">
            <x v="49"/>
          </reference>
          <reference field="9" count="1" selected="0">
            <x v="75"/>
          </reference>
          <reference field="13" count="1">
            <x v="2"/>
          </reference>
        </references>
      </pivotArea>
    </format>
    <format dxfId="1432">
      <pivotArea dataOnly="0" labelOnly="1" fieldPosition="0">
        <references count="2">
          <reference field="7" count="1" selected="0">
            <x v="49"/>
          </reference>
          <reference field="9" count="1">
            <x v="77"/>
          </reference>
        </references>
      </pivotArea>
    </format>
    <format dxfId="1431">
      <pivotArea dataOnly="0" labelOnly="1" fieldPosition="0">
        <references count="2">
          <reference field="7" count="1" selected="0">
            <x v="49"/>
          </reference>
          <reference field="9" count="1" defaultSubtotal="1">
            <x v="77"/>
          </reference>
        </references>
      </pivotArea>
    </format>
    <format dxfId="1430">
      <pivotArea dataOnly="0" labelOnly="1" fieldPosition="0">
        <references count="3">
          <reference field="7" count="1" selected="0">
            <x v="49"/>
          </reference>
          <reference field="9" count="1" selected="0">
            <x v="77"/>
          </reference>
          <reference field="13" count="2">
            <x v="1"/>
            <x v="4"/>
          </reference>
        </references>
      </pivotArea>
    </format>
    <format dxfId="1429">
      <pivotArea dataOnly="0" labelOnly="1" fieldPosition="0">
        <references count="2">
          <reference field="7" count="1" selected="0">
            <x v="49"/>
          </reference>
          <reference field="9" count="1">
            <x v="83"/>
          </reference>
        </references>
      </pivotArea>
    </format>
    <format dxfId="1428">
      <pivotArea dataOnly="0" labelOnly="1" fieldPosition="0">
        <references count="2">
          <reference field="7" count="1" selected="0">
            <x v="49"/>
          </reference>
          <reference field="9" count="1" defaultSubtotal="1">
            <x v="83"/>
          </reference>
        </references>
      </pivotArea>
    </format>
    <format dxfId="1427">
      <pivotArea dataOnly="0" labelOnly="1" fieldPosition="0">
        <references count="3">
          <reference field="7" count="1" selected="0">
            <x v="49"/>
          </reference>
          <reference field="9" count="1" selected="0">
            <x v="83"/>
          </reference>
          <reference field="13" count="1">
            <x v="1"/>
          </reference>
        </references>
      </pivotArea>
    </format>
    <format dxfId="1426">
      <pivotArea dataOnly="0" labelOnly="1" fieldPosition="0">
        <references count="2">
          <reference field="7" count="1" selected="0">
            <x v="49"/>
          </reference>
          <reference field="9" count="1">
            <x v="88"/>
          </reference>
        </references>
      </pivotArea>
    </format>
    <format dxfId="1425">
      <pivotArea dataOnly="0" labelOnly="1" fieldPosition="0">
        <references count="2">
          <reference field="7" count="1" selected="0">
            <x v="49"/>
          </reference>
          <reference field="9" count="1" defaultSubtotal="1">
            <x v="88"/>
          </reference>
        </references>
      </pivotArea>
    </format>
    <format dxfId="1424">
      <pivotArea dataOnly="0" labelOnly="1" fieldPosition="0">
        <references count="3">
          <reference field="7" count="1" selected="0">
            <x v="49"/>
          </reference>
          <reference field="9" count="1" selected="0">
            <x v="88"/>
          </reference>
          <reference field="13" count="1">
            <x v="1"/>
          </reference>
        </references>
      </pivotArea>
    </format>
    <format dxfId="1423">
      <pivotArea dataOnly="0" labelOnly="1" fieldPosition="0">
        <references count="2">
          <reference field="7" count="1" selected="0">
            <x v="49"/>
          </reference>
          <reference field="9" count="1">
            <x v="97"/>
          </reference>
        </references>
      </pivotArea>
    </format>
    <format dxfId="1422">
      <pivotArea dataOnly="0" labelOnly="1" fieldPosition="0">
        <references count="2">
          <reference field="7" count="1" selected="0">
            <x v="49"/>
          </reference>
          <reference field="9" count="1" defaultSubtotal="1">
            <x v="97"/>
          </reference>
        </references>
      </pivotArea>
    </format>
    <format dxfId="1421">
      <pivotArea dataOnly="0" labelOnly="1" fieldPosition="0">
        <references count="3">
          <reference field="7" count="1" selected="0">
            <x v="49"/>
          </reference>
          <reference field="9" count="1" selected="0">
            <x v="97"/>
          </reference>
          <reference field="13" count="1">
            <x v="4"/>
          </reference>
        </references>
      </pivotArea>
    </format>
  </formats>
  <pivotTableStyleInfo name="PivotStyleLight16" showRowHeaders="1" showColHeaders="1" showLastColumn="1"/>
  <extLst xmlns="http://schemas.openxmlformats.org/spreadsheetml/2006/main">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ternal___External" xr10:uid="{00000000-0013-0000-FFFF-FFFF01000000}" sourceName="Internal / External">
  <pivotTables>
    <pivotTable tabId="49" name="PivotTable1"/>
  </pivotTables>
  <data>
    <tabular pivotCacheId="1">
      <items count="3">
        <i x="1"/>
        <i x="0" s="1"/>
        <i x="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NDITION_RANK" xr10:uid="{00000000-0013-0000-FFFF-FFFF02000000}" sourceName="CONDITION RANK">
  <pivotTables>
    <pivotTable tabId="49" name="PivotTable3"/>
  </pivotTables>
  <data>
    <tabular pivotCacheId="1">
      <items count="5">
        <i x="0"/>
        <i x="1" s="1"/>
        <i x="3" s="1"/>
        <i x="4" nd="1"/>
        <i x="2"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ternal___External1" xr10:uid="{00000000-0013-0000-FFFF-FFFF03000000}" sourceName="Internal / External">
  <pivotTables>
    <pivotTable tabId="49" name="PivotTable3"/>
  </pivotTables>
  <data>
    <tabular pivotCacheId="1">
      <items count="3">
        <i x="1"/>
        <i x="0" s="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ternal / External" xr10:uid="{00000000-0014-0000-FFFF-FFFF01000000}" cache="Slicer_Internal___External" caption="Internal / External" rowHeight="241300"/>
  <slicer name="CONDITION RANK" xr10:uid="{00000000-0014-0000-FFFF-FFFF02000000}" cache="Slicer_CONDITION_RANK" caption="CONDITION RANK" rowHeight="234950"/>
  <slicer name="Internal / External 1" xr10:uid="{00000000-0014-0000-FFFF-FFFF03000000}" cache="Slicer_Internal___External1" caption="Internal / External"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printerSettings" Target="../printerSettings/printerSettings1.bin" /><Relationship Id="rId1" Type="http://schemas.openxmlformats.org/officeDocument/2006/relationships/pivotTable" Target="/xl/pivotTables/pivotTable1.xml" /><Relationship Id="rId2" Type="http://schemas.openxmlformats.org/officeDocument/2006/relationships/pivotTable" Target="/xl/pivotTables/pivotTable2.xml" /><Relationship Id="rId5" Type="http://schemas.microsoft.com/office/2007/relationships/slicer" Target="../slicers/slicer1.xml" /><Relationship Id="rId4" Type="http://schemas.openxmlformats.org/officeDocument/2006/relationships/drawing" Target="/xl/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 Type="http://schemas.openxmlformats.org/officeDocument/2006/relationships/printerSettings" Target="../printerSettings/printerSettings3.bin" /><Relationship Id="rId1" Type="http://schemas.openxmlformats.org/officeDocument/2006/relationships/hyperlink" Target="http://www.washroomcubicles.co.uk/healthcare-ips-panel-system/"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2" Type="http://schemas.openxmlformats.org/officeDocument/2006/relationships/vmlDrawing" Target="/xl/drawings/vmlDrawing1.vml" /><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2" Type="http://schemas.openxmlformats.org/officeDocument/2006/relationships/vmlDrawing" Target="/xl/drawings/vmlDrawing2.vml" /><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2" Type="http://schemas.openxmlformats.org/officeDocument/2006/relationships/vmlDrawing" Target="/xl/drawings/vmlDrawing3.vml" /><Relationship Id="rId1" Type="http://schemas.openxmlformats.org/officeDocument/2006/relationships/printerSettings" Target="../printerSettings/printerSettings8.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
  <dimension ref="A2:AM622"/>
  <sheetViews>
    <sheetView topLeftCell="B1" zoomScale="55" view="normal" workbookViewId="0">
      <pane ySplit="3" topLeftCell="A4" activePane="bottomLeft" state="frozen"/>
      <selection pane="bottomLeft" activeCell="A48" sqref="A48"/>
    </sheetView>
  </sheetViews>
  <sheetFormatPr defaultRowHeight="14.4" baseColWidth="0"/>
  <cols>
    <col min="1" max="1" width="93.41796875" bestFit="1" customWidth="1"/>
    <col min="2" max="2" width="37.41796875" bestFit="1" customWidth="1"/>
    <col min="3" max="3" width="78.5703125" bestFit="1" customWidth="1"/>
    <col min="4" max="4" width="30.140625" bestFit="1" customWidth="1"/>
    <col min="5" max="7" width="31.41796875" bestFit="1" customWidth="1"/>
    <col min="8" max="8" width="31.84765625" bestFit="1" customWidth="1"/>
    <col min="9" max="9" width="18" bestFit="1" customWidth="1"/>
    <col min="15" max="15" width="81.5703125" bestFit="1" customWidth="1"/>
    <col min="16" max="16" width="44" bestFit="1" customWidth="1"/>
    <col min="17" max="17" width="48" bestFit="1" customWidth="1"/>
    <col min="18" max="19" width="23.5703125" bestFit="1" customWidth="1"/>
  </cols>
  <sheetData>
    <row r="2" spans="15:15">
      <c r="O2" s="136" t="s">
        <v>410</v>
      </c>
    </row>
    <row r="3" spans="1:19" s="2" customFormat="1">
      <c r="A3" s="134" t="s">
        <v>396</v>
      </c>
      <c r="B3" t="s">
        <v>401</v>
      </c>
      <c r="C3" s="2" t="s">
        <v>399</v>
      </c>
      <c r="D3" s="2" t="s">
        <v>405</v>
      </c>
      <c r="E3" s="2" t="s">
        <v>406</v>
      </c>
      <c r="F3" s="2" t="s">
        <v>407</v>
      </c>
      <c r="G3" s="2" t="s">
        <v>408</v>
      </c>
      <c r="H3" s="2" t="s">
        <v>409</v>
      </c>
      <c r="I3" s="2" t="s">
        <v>400</v>
      </c>
      <c r="O3" s="135" t="s">
        <v>396</v>
      </c>
      <c r="P3" s="2" t="s">
        <v>495</v>
      </c>
      <c r="Q3" s="2" t="s">
        <v>496</v>
      </c>
      <c r="R3"/>
      <c r="S3"/>
    </row>
    <row r="4" spans="1:17" s="145" customFormat="1">
      <c r="A4" s="128" t="s">
        <v>301</v>
      </c>
      <c r="B4" s="130"/>
      <c r="C4" s="130"/>
      <c r="D4" s="130"/>
      <c r="E4" s="130"/>
      <c r="F4" s="130"/>
      <c r="G4" s="130"/>
      <c r="H4" s="130"/>
      <c r="I4" s="130"/>
      <c r="O4" s="128" t="s">
        <v>34</v>
      </c>
      <c r="P4" s="142"/>
      <c r="Q4" s="142"/>
    </row>
    <row r="5" spans="1:39">
      <c r="A5" s="129" t="s">
        <v>306</v>
      </c>
      <c r="B5" s="130"/>
      <c r="C5" s="130"/>
      <c r="D5" s="130"/>
      <c r="E5" s="130"/>
      <c r="F5" s="130"/>
      <c r="G5" s="130"/>
      <c r="H5" s="130"/>
      <c r="I5" s="130"/>
      <c r="O5" s="129" t="s">
        <v>378</v>
      </c>
      <c r="P5" s="142"/>
      <c r="Q5" s="142"/>
      <c r="R5" s="46"/>
      <c r="S5" s="46"/>
      <c r="T5" s="46"/>
      <c r="U5" s="46"/>
      <c r="V5" s="46"/>
      <c r="W5" s="46"/>
      <c r="X5" s="46"/>
      <c r="Y5" s="46"/>
      <c r="Z5" s="46"/>
      <c r="AA5" s="46"/>
      <c r="AB5" s="46"/>
      <c r="AC5" s="46"/>
      <c r="AD5" s="46"/>
      <c r="AE5" s="46"/>
      <c r="AF5" s="46"/>
      <c r="AG5" s="46"/>
      <c r="AH5" s="46"/>
      <c r="AI5" s="46"/>
      <c r="AJ5" s="46"/>
      <c r="AK5" s="46"/>
      <c r="AL5" s="46"/>
      <c r="AM5" s="46"/>
    </row>
    <row r="6" spans="1:39">
      <c r="A6" s="138" t="s">
        <v>1</v>
      </c>
      <c r="B6" s="130">
        <v>2</v>
      </c>
      <c r="C6" s="130" t="e">
        <v>#DIV/0!</v>
      </c>
      <c r="D6" s="130">
        <v>0</v>
      </c>
      <c r="E6" s="130">
        <v>0</v>
      </c>
      <c r="F6" s="130">
        <v>0</v>
      </c>
      <c r="G6" s="130">
        <v>0</v>
      </c>
      <c r="H6" s="130">
        <v>0</v>
      </c>
      <c r="I6" s="130">
        <v>0</v>
      </c>
      <c r="O6" s="138" t="s">
        <v>411</v>
      </c>
      <c r="P6" s="142">
        <v>3</v>
      </c>
      <c r="Q6" s="142">
        <v>2</v>
      </c>
      <c r="R6" s="46"/>
      <c r="S6" s="46"/>
      <c r="T6" s="46"/>
      <c r="U6" s="46"/>
      <c r="V6" s="46"/>
      <c r="W6" s="46"/>
      <c r="X6" s="46"/>
      <c r="Y6" s="46"/>
      <c r="Z6" s="46"/>
      <c r="AA6" s="46"/>
      <c r="AB6" s="46"/>
      <c r="AC6" s="46"/>
      <c r="AD6" s="46"/>
      <c r="AE6" s="46"/>
      <c r="AF6" s="46"/>
      <c r="AG6" s="46"/>
      <c r="AH6" s="46"/>
      <c r="AI6" s="46"/>
      <c r="AJ6" s="46"/>
      <c r="AK6" s="46"/>
      <c r="AL6" s="46"/>
      <c r="AM6" s="46"/>
    </row>
    <row r="7" spans="1:39">
      <c r="A7" s="129" t="s">
        <v>551</v>
      </c>
      <c r="B7" s="130">
        <v>2</v>
      </c>
      <c r="C7" s="130" t="e">
        <v>#DIV/0!</v>
      </c>
      <c r="D7" s="130">
        <v>0</v>
      </c>
      <c r="E7" s="130">
        <v>0</v>
      </c>
      <c r="F7" s="130">
        <v>0</v>
      </c>
      <c r="G7" s="130">
        <v>0</v>
      </c>
      <c r="H7" s="130">
        <v>0</v>
      </c>
      <c r="I7" s="130">
        <v>0</v>
      </c>
      <c r="O7" s="138" t="s">
        <v>412</v>
      </c>
      <c r="P7" s="142">
        <v>2</v>
      </c>
      <c r="Q7" s="142">
        <v>2</v>
      </c>
      <c r="R7" s="46"/>
      <c r="S7" s="46"/>
      <c r="T7" s="46"/>
      <c r="U7" s="46"/>
      <c r="V7" s="46"/>
      <c r="W7" s="46"/>
      <c r="X7" s="46"/>
      <c r="Y7" s="46"/>
      <c r="Z7" s="46"/>
      <c r="AA7" s="46"/>
      <c r="AB7" s="46"/>
      <c r="AC7" s="46"/>
      <c r="AD7" s="46"/>
      <c r="AE7" s="46"/>
      <c r="AF7" s="46"/>
      <c r="AG7" s="46"/>
      <c r="AH7" s="46"/>
      <c r="AI7" s="46"/>
      <c r="AJ7" s="46"/>
      <c r="AK7" s="46"/>
      <c r="AL7" s="46"/>
      <c r="AM7" s="46"/>
    </row>
    <row r="8" spans="1:17" s="46" customFormat="1">
      <c r="A8" s="128" t="s">
        <v>552</v>
      </c>
      <c r="B8" s="130">
        <v>2</v>
      </c>
      <c r="C8" s="130" t="e">
        <v>#DIV/0!</v>
      </c>
      <c r="D8" s="130">
        <v>0</v>
      </c>
      <c r="E8" s="130">
        <v>0</v>
      </c>
      <c r="F8" s="130">
        <v>0</v>
      </c>
      <c r="G8" s="130">
        <v>0</v>
      </c>
      <c r="H8" s="130">
        <v>0</v>
      </c>
      <c r="I8" s="130">
        <v>0</v>
      </c>
      <c r="O8" s="129" t="s">
        <v>498</v>
      </c>
      <c r="P8" s="142">
        <v>2.657142857142857</v>
      </c>
      <c r="Q8" s="142">
        <v>2</v>
      </c>
    </row>
    <row r="9" spans="1:17" s="145" customFormat="1">
      <c r="A9" s="143" t="s">
        <v>34</v>
      </c>
      <c r="B9" s="130"/>
      <c r="C9" s="130"/>
      <c r="D9" s="130"/>
      <c r="E9" s="130"/>
      <c r="F9" s="130"/>
      <c r="G9" s="130"/>
      <c r="H9" s="130"/>
      <c r="I9" s="130"/>
      <c r="O9" s="147" t="s">
        <v>335</v>
      </c>
      <c r="P9" s="142"/>
      <c r="Q9" s="142"/>
    </row>
    <row r="10" spans="1:39">
      <c r="A10" s="139" t="s">
        <v>378</v>
      </c>
      <c r="B10" s="130"/>
      <c r="C10" s="130"/>
      <c r="D10" s="130"/>
      <c r="E10" s="130"/>
      <c r="F10" s="130"/>
      <c r="G10" s="130"/>
      <c r="H10" s="130"/>
      <c r="I10" s="130"/>
      <c r="J10" s="46"/>
      <c r="K10" s="46"/>
      <c r="L10" s="46"/>
      <c r="M10" s="46"/>
      <c r="N10" s="46"/>
      <c r="O10" s="138" t="s">
        <v>411</v>
      </c>
      <c r="P10" s="142">
        <v>3</v>
      </c>
      <c r="Q10" s="142">
        <v>2</v>
      </c>
      <c r="R10" s="46"/>
      <c r="S10" s="46"/>
      <c r="T10" s="46"/>
      <c r="U10" s="46"/>
      <c r="V10" s="46"/>
      <c r="W10" s="46"/>
      <c r="X10" s="46"/>
      <c r="Y10" s="46"/>
      <c r="Z10" s="46"/>
      <c r="AA10" s="46"/>
      <c r="AB10" s="46"/>
      <c r="AC10" s="46"/>
      <c r="AD10" s="46"/>
      <c r="AE10" s="46"/>
      <c r="AF10" s="46"/>
      <c r="AG10" s="46"/>
      <c r="AH10" s="46"/>
      <c r="AI10" s="46"/>
      <c r="AJ10" s="46"/>
      <c r="AK10" s="46"/>
      <c r="AL10" s="46"/>
      <c r="AM10" s="46"/>
    </row>
    <row r="11" spans="1:39">
      <c r="A11" s="140" t="s">
        <v>1</v>
      </c>
      <c r="B11" s="130">
        <v>43</v>
      </c>
      <c r="C11" s="130">
        <v>9.7674418604651159</v>
      </c>
      <c r="D11" s="130">
        <v>0</v>
      </c>
      <c r="E11" s="130">
        <v>0</v>
      </c>
      <c r="F11" s="130">
        <v>0</v>
      </c>
      <c r="G11" s="130">
        <v>0</v>
      </c>
      <c r="H11" s="130">
        <v>0</v>
      </c>
      <c r="I11" s="130">
        <v>0</v>
      </c>
      <c r="J11" s="46"/>
      <c r="K11" s="46"/>
      <c r="L11" s="46"/>
      <c r="M11" s="46"/>
      <c r="N11" s="46"/>
      <c r="O11" s="138" t="s">
        <v>412</v>
      </c>
      <c r="P11" s="142">
        <v>2</v>
      </c>
      <c r="Q11" s="142">
        <v>2</v>
      </c>
      <c r="R11" s="46"/>
      <c r="S11" s="46"/>
      <c r="T11" s="46"/>
      <c r="U11" s="46"/>
      <c r="V11" s="46"/>
      <c r="W11" s="46"/>
      <c r="X11" s="46"/>
      <c r="Y11" s="46"/>
      <c r="Z11" s="46"/>
      <c r="AA11" s="46"/>
      <c r="AB11" s="46"/>
      <c r="AC11" s="46"/>
      <c r="AD11" s="46"/>
      <c r="AE11" s="46"/>
      <c r="AF11" s="46"/>
      <c r="AG11" s="46"/>
      <c r="AH11" s="46"/>
      <c r="AI11" s="46"/>
      <c r="AJ11" s="46"/>
      <c r="AK11" s="46"/>
      <c r="AL11" s="46"/>
      <c r="AM11" s="46"/>
    </row>
    <row r="12" spans="1:39">
      <c r="A12" s="140" t="s">
        <v>14</v>
      </c>
      <c r="B12" s="130">
        <v>35</v>
      </c>
      <c r="C12" s="130">
        <v>2.6285714285714286</v>
      </c>
      <c r="D12" s="130">
        <v>0</v>
      </c>
      <c r="E12" s="130">
        <v>19956.375900000003</v>
      </c>
      <c r="F12" s="130">
        <v>15934.818599999999</v>
      </c>
      <c r="G12" s="130">
        <v>0</v>
      </c>
      <c r="H12" s="130">
        <v>0</v>
      </c>
      <c r="I12" s="130">
        <v>35891.1945</v>
      </c>
      <c r="J12" s="46"/>
      <c r="K12" s="46"/>
      <c r="L12" s="46"/>
      <c r="M12" s="46"/>
      <c r="N12" s="46"/>
      <c r="O12" s="129" t="s">
        <v>499</v>
      </c>
      <c r="P12" s="144">
        <v>2.5</v>
      </c>
      <c r="Q12" s="144">
        <v>2</v>
      </c>
      <c r="R12" s="46"/>
      <c r="S12" s="46"/>
      <c r="T12" s="46"/>
      <c r="U12" s="46"/>
      <c r="V12" s="46"/>
      <c r="W12" s="46"/>
      <c r="X12" s="46"/>
      <c r="Y12" s="46"/>
      <c r="Z12" s="46"/>
      <c r="AA12" s="46"/>
      <c r="AB12" s="46"/>
      <c r="AC12" s="46"/>
      <c r="AD12" s="46"/>
      <c r="AE12" s="46"/>
      <c r="AF12" s="46"/>
      <c r="AG12" s="46"/>
      <c r="AH12" s="46"/>
      <c r="AI12" s="46"/>
      <c r="AJ12" s="46"/>
      <c r="AK12" s="46"/>
      <c r="AL12" s="46"/>
      <c r="AM12" s="46"/>
    </row>
    <row r="13" spans="1:17" s="46" customFormat="1">
      <c r="A13" s="140" t="s">
        <v>118</v>
      </c>
      <c r="B13" s="130">
        <v>5</v>
      </c>
      <c r="C13" s="130">
        <v>22</v>
      </c>
      <c r="D13" s="130">
        <v>0</v>
      </c>
      <c r="E13" s="130">
        <v>0</v>
      </c>
      <c r="F13" s="130">
        <v>0</v>
      </c>
      <c r="G13" s="130">
        <v>0</v>
      </c>
      <c r="H13" s="130">
        <v>0</v>
      </c>
      <c r="I13" s="130">
        <v>0</v>
      </c>
      <c r="O13" s="129" t="s">
        <v>377</v>
      </c>
      <c r="P13" s="142"/>
      <c r="Q13" s="142"/>
    </row>
    <row r="14" spans="1:17" s="145" customFormat="1">
      <c r="A14" s="129" t="s">
        <v>498</v>
      </c>
      <c r="B14" s="130">
        <v>83</v>
      </c>
      <c r="C14" s="130">
        <v>7.4939759036144578</v>
      </c>
      <c r="D14" s="130">
        <v>0</v>
      </c>
      <c r="E14" s="130">
        <v>19956.375900000003</v>
      </c>
      <c r="F14" s="130">
        <v>15934.818599999999</v>
      </c>
      <c r="G14" s="130">
        <v>0</v>
      </c>
      <c r="H14" s="130">
        <v>0</v>
      </c>
      <c r="I14" s="130">
        <v>35891.1945</v>
      </c>
      <c r="O14" s="138" t="s">
        <v>411</v>
      </c>
      <c r="P14" s="142">
        <v>3</v>
      </c>
      <c r="Q14" s="142">
        <v>2</v>
      </c>
    </row>
    <row r="15" spans="1:39">
      <c r="A15" s="139" t="s">
        <v>335</v>
      </c>
      <c r="B15" s="130"/>
      <c r="C15" s="130"/>
      <c r="D15" s="130"/>
      <c r="E15" s="130"/>
      <c r="F15" s="130"/>
      <c r="G15" s="130"/>
      <c r="H15" s="130"/>
      <c r="I15" s="130"/>
      <c r="J15" s="46"/>
      <c r="K15" s="46"/>
      <c r="L15" s="46"/>
      <c r="M15" s="46"/>
      <c r="N15" s="46"/>
      <c r="O15" s="129" t="s">
        <v>500</v>
      </c>
      <c r="P15" s="142">
        <v>3</v>
      </c>
      <c r="Q15" s="142">
        <v>2</v>
      </c>
      <c r="R15" s="46"/>
      <c r="S15" s="46"/>
      <c r="T15" s="46"/>
      <c r="U15" s="46"/>
      <c r="V15" s="46"/>
      <c r="W15" s="46"/>
      <c r="X15" s="46"/>
      <c r="Y15" s="46"/>
      <c r="Z15" s="46"/>
      <c r="AA15" s="46"/>
      <c r="AB15" s="46"/>
      <c r="AC15" s="46"/>
      <c r="AD15" s="46"/>
      <c r="AE15" s="46"/>
      <c r="AF15" s="46"/>
      <c r="AG15" s="46"/>
      <c r="AH15" s="46"/>
      <c r="AI15" s="46"/>
      <c r="AJ15" s="46"/>
      <c r="AK15" s="46"/>
      <c r="AL15" s="46"/>
      <c r="AM15" s="46"/>
    </row>
    <row r="16" spans="1:39">
      <c r="A16" s="140" t="s">
        <v>1</v>
      </c>
      <c r="B16" s="130">
        <v>10</v>
      </c>
      <c r="C16" s="130">
        <v>12.2</v>
      </c>
      <c r="D16" s="130">
        <v>0</v>
      </c>
      <c r="E16" s="130">
        <v>0</v>
      </c>
      <c r="F16" s="130">
        <v>0</v>
      </c>
      <c r="G16" s="130">
        <v>0</v>
      </c>
      <c r="H16" s="130">
        <v>0</v>
      </c>
      <c r="I16" s="130">
        <v>0</v>
      </c>
      <c r="J16" s="46"/>
      <c r="K16" s="46"/>
      <c r="L16" s="46"/>
      <c r="M16" s="46"/>
      <c r="N16" s="46"/>
      <c r="O16" s="129" t="s">
        <v>485</v>
      </c>
      <c r="P16" s="142"/>
      <c r="Q16" s="142"/>
      <c r="R16" s="46"/>
      <c r="S16" s="46"/>
      <c r="T16" s="46"/>
      <c r="U16" s="46"/>
      <c r="V16" s="46"/>
      <c r="W16" s="46"/>
      <c r="X16" s="46"/>
      <c r="Y16" s="46"/>
      <c r="Z16" s="46"/>
      <c r="AA16" s="46"/>
      <c r="AB16" s="46"/>
      <c r="AC16" s="46"/>
      <c r="AD16" s="46"/>
      <c r="AE16" s="46"/>
      <c r="AF16" s="46"/>
      <c r="AG16" s="46"/>
      <c r="AH16" s="46"/>
      <c r="AI16" s="46"/>
      <c r="AJ16" s="46"/>
      <c r="AK16" s="46"/>
      <c r="AL16" s="46"/>
      <c r="AM16" s="46"/>
    </row>
    <row r="17" spans="1:39">
      <c r="A17" s="140" t="s">
        <v>14</v>
      </c>
      <c r="B17" s="130">
        <v>2</v>
      </c>
      <c r="C17" s="130">
        <v>2.5</v>
      </c>
      <c r="D17" s="130">
        <v>0</v>
      </c>
      <c r="E17" s="130">
        <v>134</v>
      </c>
      <c r="F17" s="130">
        <v>670</v>
      </c>
      <c r="G17" s="130">
        <v>0</v>
      </c>
      <c r="H17" s="130">
        <v>0</v>
      </c>
      <c r="I17" s="130">
        <v>804</v>
      </c>
      <c r="J17" s="46"/>
      <c r="K17" s="46"/>
      <c r="L17" s="46"/>
      <c r="M17" s="46"/>
      <c r="N17" s="46"/>
      <c r="O17" s="138" t="s">
        <v>411</v>
      </c>
      <c r="P17" s="142">
        <v>3</v>
      </c>
      <c r="Q17" s="142">
        <v>2</v>
      </c>
      <c r="R17" s="46"/>
      <c r="S17" s="46"/>
      <c r="T17" s="46"/>
      <c r="U17" s="46"/>
      <c r="V17" s="46"/>
      <c r="W17" s="46"/>
      <c r="X17" s="46"/>
      <c r="Y17" s="46"/>
      <c r="Z17" s="46"/>
      <c r="AA17" s="46"/>
      <c r="AB17" s="46"/>
      <c r="AC17" s="46"/>
      <c r="AD17" s="46"/>
      <c r="AE17" s="46"/>
      <c r="AF17" s="46"/>
      <c r="AG17" s="46"/>
      <c r="AH17" s="46"/>
      <c r="AI17" s="46"/>
      <c r="AJ17" s="46"/>
      <c r="AK17" s="46"/>
      <c r="AL17" s="46"/>
      <c r="AM17" s="46"/>
    </row>
    <row r="18" spans="1:17" s="46" customFormat="1">
      <c r="A18" s="140" t="s">
        <v>118</v>
      </c>
      <c r="B18" s="130">
        <v>3</v>
      </c>
      <c r="C18" s="130">
        <v>25</v>
      </c>
      <c r="D18" s="130">
        <v>0</v>
      </c>
      <c r="E18" s="130">
        <v>0</v>
      </c>
      <c r="F18" s="130">
        <v>0</v>
      </c>
      <c r="G18" s="130">
        <v>0</v>
      </c>
      <c r="H18" s="130">
        <v>0</v>
      </c>
      <c r="I18" s="130">
        <v>0</v>
      </c>
      <c r="O18" s="129" t="s">
        <v>501</v>
      </c>
      <c r="P18" s="142">
        <v>3</v>
      </c>
      <c r="Q18" s="142">
        <v>2</v>
      </c>
    </row>
    <row r="19" spans="1:17" s="145" customFormat="1">
      <c r="A19" s="129" t="s">
        <v>499</v>
      </c>
      <c r="B19" s="130">
        <v>15</v>
      </c>
      <c r="C19" s="130">
        <v>13.466666666666667</v>
      </c>
      <c r="D19" s="130">
        <v>0</v>
      </c>
      <c r="E19" s="130">
        <v>134</v>
      </c>
      <c r="F19" s="130">
        <v>670</v>
      </c>
      <c r="G19" s="130">
        <v>0</v>
      </c>
      <c r="H19" s="130">
        <v>0</v>
      </c>
      <c r="I19" s="130">
        <v>804</v>
      </c>
      <c r="O19" s="128" t="s">
        <v>502</v>
      </c>
      <c r="P19" s="142">
        <v>2.6829268292682928</v>
      </c>
      <c r="Q19" s="142">
        <v>2</v>
      </c>
    </row>
    <row r="20" spans="1:39">
      <c r="A20" s="139" t="s">
        <v>431</v>
      </c>
      <c r="B20" s="130"/>
      <c r="C20" s="130"/>
      <c r="D20" s="130"/>
      <c r="E20" s="130"/>
      <c r="F20" s="130"/>
      <c r="G20" s="130"/>
      <c r="H20" s="130"/>
      <c r="I20" s="130"/>
      <c r="J20" s="46"/>
      <c r="K20" s="46"/>
      <c r="L20" s="46"/>
      <c r="M20" s="46"/>
      <c r="N20" s="46"/>
      <c r="O20" s="128" t="s">
        <v>265</v>
      </c>
      <c r="P20" s="142"/>
      <c r="Q20" s="142"/>
      <c r="R20" s="46"/>
      <c r="S20" s="46"/>
      <c r="T20" s="46"/>
      <c r="U20" s="46"/>
      <c r="V20" s="46"/>
      <c r="W20" s="46"/>
      <c r="X20" s="46"/>
      <c r="Y20" s="46"/>
      <c r="Z20" s="46"/>
      <c r="AA20" s="46"/>
      <c r="AB20" s="46"/>
      <c r="AC20" s="46"/>
      <c r="AD20" s="46"/>
      <c r="AE20" s="46"/>
      <c r="AF20" s="46"/>
      <c r="AG20" s="46"/>
      <c r="AH20" s="46"/>
      <c r="AI20" s="46"/>
      <c r="AJ20" s="46"/>
      <c r="AK20" s="46"/>
      <c r="AL20" s="46"/>
      <c r="AM20" s="46"/>
    </row>
    <row r="21" spans="1:39">
      <c r="A21" s="140" t="s">
        <v>1</v>
      </c>
      <c r="B21" s="130">
        <v>1</v>
      </c>
      <c r="C21" s="130">
        <v>20</v>
      </c>
      <c r="D21" s="130">
        <v>0</v>
      </c>
      <c r="E21" s="130">
        <v>0</v>
      </c>
      <c r="F21" s="130">
        <v>0</v>
      </c>
      <c r="G21" s="130">
        <v>0</v>
      </c>
      <c r="H21" s="130">
        <v>0</v>
      </c>
      <c r="I21" s="130">
        <v>0</v>
      </c>
      <c r="J21" s="46"/>
      <c r="K21" s="46"/>
      <c r="L21" s="46"/>
      <c r="M21" s="46"/>
      <c r="N21" s="46"/>
      <c r="O21" s="129" t="s">
        <v>268</v>
      </c>
      <c r="P21" s="142"/>
      <c r="Q21" s="142"/>
      <c r="R21" s="46"/>
      <c r="S21" s="46"/>
      <c r="T21" s="46"/>
      <c r="U21" s="46"/>
      <c r="V21" s="46"/>
      <c r="W21" s="46"/>
      <c r="X21" s="46"/>
      <c r="Y21" s="46"/>
      <c r="Z21" s="46"/>
      <c r="AA21" s="46"/>
      <c r="AB21" s="46"/>
      <c r="AC21" s="46"/>
      <c r="AD21" s="46"/>
      <c r="AE21" s="46"/>
      <c r="AF21" s="46"/>
      <c r="AG21" s="46"/>
      <c r="AH21" s="46"/>
      <c r="AI21" s="46"/>
      <c r="AJ21" s="46"/>
      <c r="AK21" s="46"/>
      <c r="AL21" s="46"/>
      <c r="AM21" s="46"/>
    </row>
    <row r="22" spans="1:39">
      <c r="A22" s="129" t="s">
        <v>553</v>
      </c>
      <c r="B22" s="130">
        <v>1</v>
      </c>
      <c r="C22" s="130">
        <v>20</v>
      </c>
      <c r="D22" s="130">
        <v>0</v>
      </c>
      <c r="E22" s="130">
        <v>0</v>
      </c>
      <c r="F22" s="130">
        <v>0</v>
      </c>
      <c r="G22" s="130">
        <v>0</v>
      </c>
      <c r="H22" s="130">
        <v>0</v>
      </c>
      <c r="I22" s="130">
        <v>0</v>
      </c>
      <c r="J22" s="46"/>
      <c r="K22" s="46"/>
      <c r="L22" s="46"/>
      <c r="M22" s="46"/>
      <c r="N22" s="46"/>
      <c r="O22" s="138" t="s">
        <v>412</v>
      </c>
      <c r="P22" s="142">
        <v>2</v>
      </c>
      <c r="Q22" s="142">
        <v>2</v>
      </c>
      <c r="R22" s="46"/>
      <c r="S22" s="46"/>
      <c r="T22" s="46"/>
      <c r="U22" s="46"/>
      <c r="V22" s="46"/>
      <c r="W22" s="46"/>
      <c r="X22" s="46"/>
      <c r="Y22" s="46"/>
      <c r="Z22" s="46"/>
      <c r="AA22" s="46"/>
      <c r="AB22" s="46"/>
      <c r="AC22" s="46"/>
      <c r="AD22" s="46"/>
      <c r="AE22" s="46"/>
      <c r="AF22" s="46"/>
      <c r="AG22" s="46"/>
      <c r="AH22" s="46"/>
      <c r="AI22" s="46"/>
      <c r="AJ22" s="46"/>
      <c r="AK22" s="46"/>
      <c r="AL22" s="46"/>
      <c r="AM22" s="46"/>
    </row>
    <row r="23" spans="1:39">
      <c r="A23" s="139" t="s">
        <v>163</v>
      </c>
      <c r="B23" s="130"/>
      <c r="C23" s="130"/>
      <c r="D23" s="130"/>
      <c r="E23" s="130"/>
      <c r="F23" s="130"/>
      <c r="G23" s="130"/>
      <c r="H23" s="130"/>
      <c r="I23" s="130"/>
      <c r="J23" s="46"/>
      <c r="K23" s="46"/>
      <c r="L23" s="46"/>
      <c r="M23" s="46"/>
      <c r="N23" s="46"/>
      <c r="O23" s="129" t="s">
        <v>503</v>
      </c>
      <c r="P23" s="142">
        <v>2</v>
      </c>
      <c r="Q23" s="142">
        <v>2</v>
      </c>
      <c r="R23" s="46"/>
      <c r="S23" s="46"/>
      <c r="T23" s="46"/>
      <c r="U23" s="46"/>
      <c r="V23" s="46"/>
      <c r="W23" s="46"/>
      <c r="X23" s="46"/>
      <c r="Y23" s="46"/>
      <c r="Z23" s="46"/>
      <c r="AA23" s="46"/>
      <c r="AB23" s="46"/>
      <c r="AC23" s="46"/>
      <c r="AD23" s="46"/>
      <c r="AE23" s="46"/>
      <c r="AF23" s="46"/>
      <c r="AG23" s="46"/>
      <c r="AH23" s="46"/>
      <c r="AI23" s="46"/>
      <c r="AJ23" s="46"/>
      <c r="AK23" s="46"/>
      <c r="AL23" s="46"/>
      <c r="AM23" s="46"/>
    </row>
    <row r="24" spans="1:39">
      <c r="A24" s="140" t="s">
        <v>118</v>
      </c>
      <c r="B24" s="130">
        <v>8</v>
      </c>
      <c r="C24" s="130">
        <v>57.5</v>
      </c>
      <c r="D24" s="130">
        <v>0</v>
      </c>
      <c r="E24" s="130">
        <v>0</v>
      </c>
      <c r="F24" s="130">
        <v>0</v>
      </c>
      <c r="G24" s="130">
        <v>0</v>
      </c>
      <c r="H24" s="130">
        <v>0</v>
      </c>
      <c r="I24" s="130">
        <v>0</v>
      </c>
      <c r="J24" s="46"/>
      <c r="K24" s="46"/>
      <c r="L24" s="46"/>
      <c r="M24" s="46"/>
      <c r="N24" s="46"/>
      <c r="O24" s="128" t="s">
        <v>504</v>
      </c>
      <c r="P24" s="142">
        <v>2</v>
      </c>
      <c r="Q24" s="142">
        <v>2</v>
      </c>
      <c r="R24" s="46"/>
      <c r="S24" s="46"/>
      <c r="T24" s="46"/>
      <c r="U24" s="46"/>
      <c r="V24" s="46"/>
      <c r="W24" s="46"/>
      <c r="X24" s="46"/>
      <c r="Y24" s="46"/>
      <c r="Z24" s="46"/>
      <c r="AA24" s="46"/>
      <c r="AB24" s="46"/>
      <c r="AC24" s="46"/>
      <c r="AD24" s="46"/>
      <c r="AE24" s="46"/>
      <c r="AF24" s="46"/>
      <c r="AG24" s="46"/>
      <c r="AH24" s="46"/>
      <c r="AI24" s="46"/>
      <c r="AJ24" s="46"/>
      <c r="AK24" s="46"/>
      <c r="AL24" s="46"/>
      <c r="AM24" s="46"/>
    </row>
    <row r="25" spans="1:39">
      <c r="A25" s="129" t="s">
        <v>554</v>
      </c>
      <c r="B25" s="130">
        <v>8</v>
      </c>
      <c r="C25" s="130">
        <v>57.5</v>
      </c>
      <c r="D25" s="130">
        <v>0</v>
      </c>
      <c r="E25" s="130">
        <v>0</v>
      </c>
      <c r="F25" s="130">
        <v>0</v>
      </c>
      <c r="G25" s="130">
        <v>0</v>
      </c>
      <c r="H25" s="130">
        <v>0</v>
      </c>
      <c r="I25" s="130">
        <v>0</v>
      </c>
      <c r="J25" s="46"/>
      <c r="K25" s="46"/>
      <c r="L25" s="46"/>
      <c r="M25" s="46"/>
      <c r="N25" s="46"/>
      <c r="O25" s="128" t="s">
        <v>65</v>
      </c>
      <c r="P25" s="142"/>
      <c r="Q25" s="142"/>
      <c r="R25" s="46"/>
      <c r="S25" s="46"/>
      <c r="T25" s="46"/>
      <c r="U25" s="46"/>
      <c r="V25" s="46"/>
      <c r="W25" s="46"/>
      <c r="X25" s="46"/>
      <c r="Y25" s="46"/>
      <c r="Z25" s="46"/>
      <c r="AA25" s="46"/>
      <c r="AB25" s="46"/>
      <c r="AC25" s="46"/>
      <c r="AD25" s="46"/>
      <c r="AE25" s="46"/>
      <c r="AF25" s="46"/>
      <c r="AG25" s="46"/>
      <c r="AH25" s="46"/>
      <c r="AI25" s="46"/>
      <c r="AJ25" s="46"/>
      <c r="AK25" s="46"/>
      <c r="AL25" s="46"/>
      <c r="AM25" s="46"/>
    </row>
    <row r="26" spans="1:39">
      <c r="A26" s="139" t="s">
        <v>377</v>
      </c>
      <c r="B26" s="130"/>
      <c r="C26" s="130"/>
      <c r="D26" s="130"/>
      <c r="E26" s="130"/>
      <c r="F26" s="130"/>
      <c r="G26" s="130"/>
      <c r="H26" s="130"/>
      <c r="I26" s="130"/>
      <c r="J26" s="46"/>
      <c r="K26" s="46"/>
      <c r="L26" s="46"/>
      <c r="M26" s="46"/>
      <c r="N26" s="46"/>
      <c r="O26" s="129" t="s">
        <v>106</v>
      </c>
      <c r="P26" s="142"/>
      <c r="Q26" s="142"/>
      <c r="R26" s="46"/>
      <c r="S26" s="46"/>
      <c r="T26" s="46"/>
      <c r="U26" s="46"/>
      <c r="V26" s="46"/>
      <c r="W26" s="46"/>
      <c r="X26" s="46"/>
      <c r="Y26" s="46"/>
      <c r="Z26" s="46"/>
      <c r="AA26" s="46"/>
      <c r="AB26" s="46"/>
      <c r="AC26" s="46"/>
      <c r="AD26" s="46"/>
      <c r="AE26" s="46"/>
      <c r="AF26" s="46"/>
      <c r="AG26" s="46"/>
      <c r="AH26" s="46"/>
      <c r="AI26" s="46"/>
      <c r="AJ26" s="46"/>
      <c r="AK26" s="46"/>
      <c r="AL26" s="46"/>
      <c r="AM26" s="46"/>
    </row>
    <row r="27" spans="1:39">
      <c r="A27" s="140" t="s">
        <v>1</v>
      </c>
      <c r="B27" s="130">
        <v>7</v>
      </c>
      <c r="C27" s="130">
        <v>10</v>
      </c>
      <c r="D27" s="130">
        <v>0</v>
      </c>
      <c r="E27" s="130">
        <v>0</v>
      </c>
      <c r="F27" s="130">
        <v>0</v>
      </c>
      <c r="G27" s="130">
        <v>0</v>
      </c>
      <c r="H27" s="130">
        <v>0</v>
      </c>
      <c r="I27" s="130">
        <v>0</v>
      </c>
      <c r="J27" s="46"/>
      <c r="K27" s="46"/>
      <c r="L27" s="46"/>
      <c r="M27" s="46"/>
      <c r="N27" s="46"/>
      <c r="O27" s="138" t="s">
        <v>411</v>
      </c>
      <c r="P27" s="142">
        <v>3</v>
      </c>
      <c r="Q27" s="142">
        <v>2</v>
      </c>
      <c r="R27" s="46"/>
      <c r="S27" s="46"/>
      <c r="T27" s="46"/>
      <c r="U27" s="46"/>
      <c r="V27" s="46"/>
      <c r="W27" s="46"/>
      <c r="X27" s="46"/>
      <c r="Y27" s="46"/>
      <c r="Z27" s="46"/>
      <c r="AA27" s="46"/>
      <c r="AB27" s="46"/>
      <c r="AC27" s="46"/>
      <c r="AD27" s="46"/>
      <c r="AE27" s="46"/>
      <c r="AF27" s="46"/>
      <c r="AG27" s="46"/>
      <c r="AH27" s="46"/>
      <c r="AI27" s="46"/>
      <c r="AJ27" s="46"/>
      <c r="AK27" s="46"/>
      <c r="AL27" s="46"/>
      <c r="AM27" s="46"/>
    </row>
    <row r="28" spans="1:39">
      <c r="A28" s="140" t="s">
        <v>14</v>
      </c>
      <c r="B28" s="130">
        <v>3</v>
      </c>
      <c r="C28" s="130">
        <v>2</v>
      </c>
      <c r="D28" s="130">
        <v>0</v>
      </c>
      <c r="E28" s="130">
        <v>5811.72</v>
      </c>
      <c r="F28" s="130">
        <v>0</v>
      </c>
      <c r="G28" s="130">
        <v>0</v>
      </c>
      <c r="H28" s="130">
        <v>0</v>
      </c>
      <c r="I28" s="130">
        <v>5811.72</v>
      </c>
      <c r="J28" s="46"/>
      <c r="K28" s="46"/>
      <c r="L28" s="46"/>
      <c r="M28" s="46"/>
      <c r="N28" s="46"/>
      <c r="O28" s="138" t="s">
        <v>412</v>
      </c>
      <c r="P28" s="142">
        <v>2</v>
      </c>
      <c r="Q28" s="142">
        <v>2</v>
      </c>
      <c r="R28" s="46"/>
      <c r="S28" s="46"/>
      <c r="T28" s="46"/>
      <c r="U28" s="46"/>
      <c r="V28" s="46"/>
      <c r="W28" s="46"/>
      <c r="X28" s="46"/>
      <c r="Y28" s="46"/>
      <c r="Z28" s="46"/>
      <c r="AA28" s="46"/>
      <c r="AB28" s="46"/>
      <c r="AC28" s="46"/>
      <c r="AD28" s="46"/>
      <c r="AE28" s="46"/>
      <c r="AF28" s="46"/>
      <c r="AG28" s="46"/>
      <c r="AH28" s="46"/>
      <c r="AI28" s="46"/>
      <c r="AJ28" s="46"/>
      <c r="AK28" s="46"/>
      <c r="AL28" s="46"/>
      <c r="AM28" s="46"/>
    </row>
    <row r="29" spans="1:39">
      <c r="A29" s="129" t="s">
        <v>500</v>
      </c>
      <c r="B29" s="130">
        <v>10</v>
      </c>
      <c r="C29" s="130">
        <v>7.6</v>
      </c>
      <c r="D29" s="130">
        <v>0</v>
      </c>
      <c r="E29" s="130">
        <v>5811.72</v>
      </c>
      <c r="F29" s="130">
        <v>0</v>
      </c>
      <c r="G29" s="130">
        <v>0</v>
      </c>
      <c r="H29" s="130">
        <v>0</v>
      </c>
      <c r="I29" s="130">
        <v>5811.72</v>
      </c>
      <c r="J29" s="46"/>
      <c r="K29" s="46"/>
      <c r="L29" s="46"/>
      <c r="M29" s="46"/>
      <c r="N29" s="46"/>
      <c r="O29" s="129" t="s">
        <v>505</v>
      </c>
      <c r="P29" s="142">
        <v>2.75</v>
      </c>
      <c r="Q29" s="142">
        <v>2</v>
      </c>
      <c r="R29" s="46"/>
      <c r="S29" s="46"/>
      <c r="T29" s="46"/>
      <c r="U29" s="46"/>
      <c r="V29" s="46"/>
      <c r="W29" s="46"/>
      <c r="X29" s="46"/>
      <c r="Y29" s="46"/>
      <c r="Z29" s="46"/>
      <c r="AA29" s="46"/>
      <c r="AB29" s="46"/>
      <c r="AC29" s="46"/>
      <c r="AD29" s="46"/>
      <c r="AE29" s="46"/>
      <c r="AF29" s="46"/>
      <c r="AG29" s="46"/>
      <c r="AH29" s="46"/>
      <c r="AI29" s="46"/>
      <c r="AJ29" s="46"/>
      <c r="AK29" s="46"/>
      <c r="AL29" s="46"/>
      <c r="AM29" s="46"/>
    </row>
    <row r="30" spans="1:39">
      <c r="A30" s="139" t="s">
        <v>472</v>
      </c>
      <c r="B30" s="130"/>
      <c r="C30" s="130"/>
      <c r="D30" s="130"/>
      <c r="E30" s="130"/>
      <c r="F30" s="130"/>
      <c r="G30" s="130"/>
      <c r="H30" s="130"/>
      <c r="I30" s="130"/>
      <c r="J30" s="46"/>
      <c r="K30" s="46"/>
      <c r="L30" s="46"/>
      <c r="M30" s="46"/>
      <c r="N30" s="46"/>
      <c r="O30" s="128" t="s">
        <v>506</v>
      </c>
      <c r="P30" s="142">
        <v>2.75</v>
      </c>
      <c r="Q30" s="142">
        <v>2</v>
      </c>
      <c r="R30" s="46"/>
      <c r="S30" s="46"/>
      <c r="T30" s="46"/>
      <c r="U30" s="46"/>
      <c r="V30" s="46"/>
      <c r="W30" s="46"/>
      <c r="X30" s="46"/>
      <c r="Y30" s="46"/>
      <c r="Z30" s="46"/>
      <c r="AA30" s="46"/>
      <c r="AB30" s="46"/>
      <c r="AC30" s="46"/>
      <c r="AD30" s="46"/>
      <c r="AE30" s="46"/>
      <c r="AF30" s="46"/>
      <c r="AG30" s="46"/>
      <c r="AH30" s="46"/>
      <c r="AI30" s="46"/>
      <c r="AJ30" s="46"/>
      <c r="AK30" s="46"/>
      <c r="AL30" s="46"/>
      <c r="AM30" s="46"/>
    </row>
    <row r="31" spans="1:39">
      <c r="A31" s="140" t="s">
        <v>1</v>
      </c>
      <c r="B31" s="130">
        <v>3</v>
      </c>
      <c r="C31" s="130">
        <v>14</v>
      </c>
      <c r="D31" s="130">
        <v>0</v>
      </c>
      <c r="E31" s="130">
        <v>0</v>
      </c>
      <c r="F31" s="130">
        <v>0</v>
      </c>
      <c r="G31" s="130">
        <v>0</v>
      </c>
      <c r="H31" s="130">
        <v>0</v>
      </c>
      <c r="I31" s="130">
        <v>0</v>
      </c>
      <c r="J31" s="46"/>
      <c r="K31" s="46"/>
      <c r="L31" s="46"/>
      <c r="M31" s="46"/>
      <c r="N31" s="46"/>
      <c r="O31" s="141" t="s">
        <v>336</v>
      </c>
      <c r="P31" s="142"/>
      <c r="Q31" s="142"/>
      <c r="R31" s="46"/>
      <c r="S31" s="46"/>
      <c r="T31" s="46"/>
      <c r="U31" s="46"/>
      <c r="V31" s="46"/>
      <c r="W31" s="46"/>
      <c r="X31" s="46"/>
      <c r="Y31" s="46"/>
      <c r="Z31" s="46"/>
      <c r="AA31" s="46"/>
      <c r="AB31" s="46"/>
      <c r="AC31" s="46"/>
      <c r="AD31" s="46"/>
      <c r="AE31" s="46"/>
      <c r="AF31" s="46"/>
      <c r="AG31" s="46"/>
      <c r="AH31" s="46"/>
      <c r="AI31" s="46"/>
      <c r="AJ31" s="46"/>
      <c r="AK31" s="46"/>
      <c r="AL31" s="46"/>
      <c r="AM31" s="46"/>
    </row>
    <row r="32" spans="1:39">
      <c r="A32" s="129" t="s">
        <v>555</v>
      </c>
      <c r="B32" s="130">
        <v>3</v>
      </c>
      <c r="C32" s="130">
        <v>14</v>
      </c>
      <c r="D32" s="130">
        <v>0</v>
      </c>
      <c r="E32" s="130">
        <v>0</v>
      </c>
      <c r="F32" s="130">
        <v>0</v>
      </c>
      <c r="G32" s="130">
        <v>0</v>
      </c>
      <c r="H32" s="130">
        <v>0</v>
      </c>
      <c r="I32" s="130">
        <v>0</v>
      </c>
      <c r="J32" s="46"/>
      <c r="K32" s="46"/>
      <c r="L32" s="46"/>
      <c r="M32" s="46"/>
      <c r="N32" s="46"/>
      <c r="O32" s="129" t="s">
        <v>136</v>
      </c>
      <c r="P32" s="142"/>
      <c r="Q32" s="142"/>
      <c r="R32" s="46"/>
      <c r="S32" s="46"/>
      <c r="T32" s="46"/>
      <c r="U32" s="46"/>
      <c r="V32" s="46"/>
      <c r="W32" s="46"/>
      <c r="X32" s="46"/>
      <c r="Y32" s="46"/>
      <c r="Z32" s="46"/>
      <c r="AA32" s="46"/>
      <c r="AB32" s="46"/>
      <c r="AC32" s="46"/>
      <c r="AD32" s="46"/>
      <c r="AE32" s="46"/>
      <c r="AF32" s="46"/>
      <c r="AG32" s="46"/>
      <c r="AH32" s="46"/>
      <c r="AI32" s="46"/>
      <c r="AJ32" s="46"/>
      <c r="AK32" s="46"/>
      <c r="AL32" s="46"/>
      <c r="AM32" s="46"/>
    </row>
    <row r="33" spans="1:39">
      <c r="A33" s="139" t="s">
        <v>46</v>
      </c>
      <c r="B33" s="130"/>
      <c r="C33" s="130"/>
      <c r="D33" s="130"/>
      <c r="E33" s="130"/>
      <c r="F33" s="130"/>
      <c r="G33" s="130"/>
      <c r="H33" s="130"/>
      <c r="I33" s="130"/>
      <c r="J33" s="46"/>
      <c r="K33" s="46"/>
      <c r="L33" s="46"/>
      <c r="M33" s="46"/>
      <c r="N33" s="46"/>
      <c r="O33" s="138" t="s">
        <v>411</v>
      </c>
      <c r="P33" s="142">
        <v>3</v>
      </c>
      <c r="Q33" s="142">
        <v>2</v>
      </c>
      <c r="R33" s="46"/>
      <c r="S33" s="46"/>
      <c r="T33" s="46"/>
      <c r="U33" s="46"/>
      <c r="V33" s="46"/>
      <c r="W33" s="46"/>
      <c r="X33" s="46"/>
      <c r="Y33" s="46"/>
      <c r="Z33" s="46"/>
      <c r="AA33" s="46"/>
      <c r="AB33" s="46"/>
      <c r="AC33" s="46"/>
      <c r="AD33" s="46"/>
      <c r="AE33" s="46"/>
      <c r="AF33" s="46"/>
      <c r="AG33" s="46"/>
      <c r="AH33" s="46"/>
      <c r="AI33" s="46"/>
      <c r="AJ33" s="46"/>
      <c r="AK33" s="46"/>
      <c r="AL33" s="46"/>
      <c r="AM33" s="46"/>
    </row>
    <row r="34" spans="1:39">
      <c r="A34" s="140" t="s">
        <v>1</v>
      </c>
      <c r="B34" s="130">
        <v>16</v>
      </c>
      <c r="C34" s="130">
        <v>14.625</v>
      </c>
      <c r="D34" s="130">
        <v>0</v>
      </c>
      <c r="E34" s="130">
        <v>0</v>
      </c>
      <c r="F34" s="130">
        <v>0</v>
      </c>
      <c r="G34" s="130">
        <v>0</v>
      </c>
      <c r="H34" s="130">
        <v>0</v>
      </c>
      <c r="I34" s="130">
        <v>0</v>
      </c>
      <c r="J34" s="46"/>
      <c r="K34" s="46"/>
      <c r="L34" s="46"/>
      <c r="M34" s="46"/>
      <c r="N34" s="46"/>
      <c r="O34" s="138" t="s">
        <v>412</v>
      </c>
      <c r="P34" s="142">
        <v>2</v>
      </c>
      <c r="Q34" s="142">
        <v>2</v>
      </c>
      <c r="R34" s="46"/>
      <c r="S34" s="46"/>
      <c r="T34" s="46"/>
      <c r="U34" s="46"/>
      <c r="V34" s="46"/>
      <c r="W34" s="46"/>
      <c r="X34" s="46"/>
      <c r="Y34" s="46"/>
      <c r="Z34" s="46"/>
      <c r="AA34" s="46"/>
      <c r="AB34" s="46"/>
      <c r="AC34" s="46"/>
      <c r="AD34" s="46"/>
      <c r="AE34" s="46"/>
      <c r="AF34" s="46"/>
      <c r="AG34" s="46"/>
      <c r="AH34" s="46"/>
      <c r="AI34" s="46"/>
      <c r="AJ34" s="46"/>
      <c r="AK34" s="46"/>
      <c r="AL34" s="46"/>
      <c r="AM34" s="46"/>
    </row>
    <row r="35" spans="1:39">
      <c r="A35" s="129" t="s">
        <v>556</v>
      </c>
      <c r="B35" s="130">
        <v>16</v>
      </c>
      <c r="C35" s="130">
        <v>14.625</v>
      </c>
      <c r="D35" s="130">
        <v>0</v>
      </c>
      <c r="E35" s="130">
        <v>0</v>
      </c>
      <c r="F35" s="130">
        <v>0</v>
      </c>
      <c r="G35" s="130">
        <v>0</v>
      </c>
      <c r="H35" s="130">
        <v>0</v>
      </c>
      <c r="I35" s="130">
        <v>0</v>
      </c>
      <c r="J35" s="46"/>
      <c r="K35" s="46"/>
      <c r="L35" s="46"/>
      <c r="M35" s="46"/>
      <c r="N35" s="46"/>
      <c r="O35" s="129" t="s">
        <v>507</v>
      </c>
      <c r="P35" s="142">
        <v>2.6111111111111112</v>
      </c>
      <c r="Q35" s="142">
        <v>2</v>
      </c>
      <c r="R35" s="46"/>
      <c r="S35" s="46"/>
      <c r="T35" s="46"/>
      <c r="U35" s="46"/>
      <c r="V35" s="46"/>
      <c r="W35" s="46"/>
      <c r="X35" s="46"/>
      <c r="Y35" s="46"/>
      <c r="Z35" s="46"/>
      <c r="AA35" s="46"/>
      <c r="AB35" s="46"/>
      <c r="AC35" s="46"/>
      <c r="AD35" s="46"/>
      <c r="AE35" s="46"/>
      <c r="AF35" s="46"/>
      <c r="AG35" s="46"/>
      <c r="AH35" s="46"/>
      <c r="AI35" s="46"/>
      <c r="AJ35" s="46"/>
      <c r="AK35" s="46"/>
      <c r="AL35" s="46"/>
      <c r="AM35" s="46"/>
    </row>
    <row r="36" spans="1:39">
      <c r="A36" s="139" t="s">
        <v>481</v>
      </c>
      <c r="B36" s="130"/>
      <c r="C36" s="130"/>
      <c r="D36" s="130"/>
      <c r="E36" s="130"/>
      <c r="F36" s="130"/>
      <c r="G36" s="130"/>
      <c r="H36" s="130"/>
      <c r="I36" s="130"/>
      <c r="J36" s="46"/>
      <c r="K36" s="46"/>
      <c r="L36" s="46"/>
      <c r="M36" s="46"/>
      <c r="N36" s="46"/>
      <c r="O36" s="129" t="s">
        <v>355</v>
      </c>
      <c r="P36" s="142"/>
      <c r="Q36" s="142"/>
      <c r="R36" s="46"/>
      <c r="S36" s="46"/>
      <c r="T36" s="46"/>
      <c r="U36" s="46"/>
      <c r="V36" s="46"/>
      <c r="W36" s="46"/>
      <c r="X36" s="46"/>
      <c r="Y36" s="46"/>
      <c r="Z36" s="46"/>
      <c r="AA36" s="46"/>
      <c r="AB36" s="46"/>
      <c r="AC36" s="46"/>
      <c r="AD36" s="46"/>
      <c r="AE36" s="46"/>
      <c r="AF36" s="46"/>
      <c r="AG36" s="46"/>
      <c r="AH36" s="46"/>
      <c r="AI36" s="46"/>
      <c r="AJ36" s="46"/>
      <c r="AK36" s="46"/>
      <c r="AL36" s="46"/>
      <c r="AM36" s="46"/>
    </row>
    <row r="37" spans="1:39" s="145" customFormat="1">
      <c r="A37" s="140" t="s">
        <v>1</v>
      </c>
      <c r="B37" s="130">
        <v>2</v>
      </c>
      <c r="C37" s="130">
        <v>30</v>
      </c>
      <c r="D37" s="130">
        <v>0</v>
      </c>
      <c r="E37" s="130">
        <v>0</v>
      </c>
      <c r="F37" s="130">
        <v>0</v>
      </c>
      <c r="G37" s="130">
        <v>0</v>
      </c>
      <c r="H37" s="130">
        <v>0</v>
      </c>
      <c r="I37" s="130">
        <v>0</v>
      </c>
      <c r="J37" s="46"/>
      <c r="K37" s="46"/>
      <c r="L37" s="46"/>
      <c r="M37" s="46"/>
      <c r="N37" s="46"/>
      <c r="O37" s="138" t="s">
        <v>411</v>
      </c>
      <c r="P37" s="142">
        <v>3</v>
      </c>
      <c r="Q37" s="142">
        <v>2</v>
      </c>
      <c r="R37" s="46"/>
      <c r="S37" s="46"/>
      <c r="T37" s="46"/>
      <c r="U37" s="46"/>
      <c r="V37" s="46"/>
      <c r="W37" s="46"/>
      <c r="X37" s="46"/>
      <c r="Y37" s="46"/>
      <c r="Z37" s="46"/>
      <c r="AA37" s="46"/>
      <c r="AB37" s="46"/>
      <c r="AC37" s="46"/>
      <c r="AD37" s="46"/>
      <c r="AE37" s="46"/>
      <c r="AF37" s="46"/>
      <c r="AG37" s="46"/>
      <c r="AH37" s="46"/>
      <c r="AI37" s="46"/>
      <c r="AJ37" s="46"/>
      <c r="AK37" s="46"/>
      <c r="AL37" s="46"/>
      <c r="AM37" s="46"/>
    </row>
    <row r="38" spans="1:17">
      <c r="A38" s="140" t="s">
        <v>118</v>
      </c>
      <c r="B38" s="130">
        <v>1</v>
      </c>
      <c r="C38" s="130">
        <v>30</v>
      </c>
      <c r="D38" s="130">
        <v>0</v>
      </c>
      <c r="E38" s="130">
        <v>0</v>
      </c>
      <c r="F38" s="130">
        <v>0</v>
      </c>
      <c r="G38" s="130">
        <v>0</v>
      </c>
      <c r="H38" s="130">
        <v>0</v>
      </c>
      <c r="I38" s="130">
        <v>0</v>
      </c>
      <c r="J38" s="46"/>
      <c r="K38" s="46"/>
      <c r="L38" s="46"/>
      <c r="M38" s="46"/>
      <c r="N38" s="46"/>
      <c r="O38" s="129" t="s">
        <v>508</v>
      </c>
      <c r="P38" s="142">
        <v>3</v>
      </c>
      <c r="Q38" s="142">
        <v>2</v>
      </c>
    </row>
    <row r="39" spans="1:17">
      <c r="A39" s="129" t="s">
        <v>557</v>
      </c>
      <c r="B39" s="130">
        <v>3</v>
      </c>
      <c r="C39" s="130">
        <v>30</v>
      </c>
      <c r="D39" s="130">
        <v>0</v>
      </c>
      <c r="E39" s="130">
        <v>0</v>
      </c>
      <c r="F39" s="130">
        <v>0</v>
      </c>
      <c r="G39" s="130">
        <v>0</v>
      </c>
      <c r="H39" s="130">
        <v>0</v>
      </c>
      <c r="I39" s="130">
        <v>0</v>
      </c>
      <c r="J39" s="46"/>
      <c r="K39" s="46"/>
      <c r="L39" s="46"/>
      <c r="M39" s="46"/>
      <c r="N39" s="46"/>
      <c r="O39" s="129" t="s">
        <v>438</v>
      </c>
      <c r="P39" s="142"/>
      <c r="Q39" s="142"/>
    </row>
    <row r="40" spans="1:17">
      <c r="A40" s="139" t="s">
        <v>482</v>
      </c>
      <c r="B40" s="130"/>
      <c r="C40" s="130"/>
      <c r="D40" s="130"/>
      <c r="E40" s="130"/>
      <c r="F40" s="130"/>
      <c r="G40" s="130"/>
      <c r="H40" s="130"/>
      <c r="I40" s="130"/>
      <c r="J40" s="46"/>
      <c r="K40" s="46"/>
      <c r="L40" s="46"/>
      <c r="M40" s="46"/>
      <c r="N40" s="46"/>
      <c r="O40" s="138" t="s">
        <v>412</v>
      </c>
      <c r="P40" s="142">
        <v>2</v>
      </c>
      <c r="Q40" s="142">
        <v>2</v>
      </c>
    </row>
    <row r="41" spans="1:17">
      <c r="A41" s="140" t="s">
        <v>1</v>
      </c>
      <c r="B41" s="130">
        <v>1</v>
      </c>
      <c r="C41" s="130">
        <v>12</v>
      </c>
      <c r="D41" s="130">
        <v>0</v>
      </c>
      <c r="E41" s="130">
        <v>0</v>
      </c>
      <c r="F41" s="130">
        <v>0</v>
      </c>
      <c r="G41" s="130">
        <v>0</v>
      </c>
      <c r="H41" s="130">
        <v>0</v>
      </c>
      <c r="I41" s="130">
        <v>0</v>
      </c>
      <c r="J41" s="46"/>
      <c r="K41" s="46"/>
      <c r="L41" s="46"/>
      <c r="M41" s="46"/>
      <c r="N41" s="46"/>
      <c r="O41" s="129" t="s">
        <v>509</v>
      </c>
      <c r="P41" s="142">
        <v>2</v>
      </c>
      <c r="Q41" s="142">
        <v>2</v>
      </c>
    </row>
    <row r="42" spans="1:17">
      <c r="A42" s="129" t="s">
        <v>558</v>
      </c>
      <c r="B42" s="130">
        <v>1</v>
      </c>
      <c r="C42" s="130">
        <v>12</v>
      </c>
      <c r="D42" s="130">
        <v>0</v>
      </c>
      <c r="E42" s="130">
        <v>0</v>
      </c>
      <c r="F42" s="130">
        <v>0</v>
      </c>
      <c r="G42" s="130">
        <v>0</v>
      </c>
      <c r="H42" s="130">
        <v>0</v>
      </c>
      <c r="I42" s="130">
        <v>0</v>
      </c>
      <c r="J42" s="46"/>
      <c r="K42" s="46"/>
      <c r="L42" s="46"/>
      <c r="M42" s="46"/>
      <c r="N42" s="46"/>
      <c r="O42" s="129" t="s">
        <v>343</v>
      </c>
      <c r="P42" s="142"/>
      <c r="Q42" s="142"/>
    </row>
    <row r="43" spans="1:17">
      <c r="A43" s="139" t="s">
        <v>484</v>
      </c>
      <c r="B43" s="130"/>
      <c r="C43" s="130"/>
      <c r="D43" s="130"/>
      <c r="E43" s="130"/>
      <c r="F43" s="130"/>
      <c r="G43" s="130"/>
      <c r="H43" s="130"/>
      <c r="I43" s="130"/>
      <c r="J43" s="46"/>
      <c r="K43" s="46"/>
      <c r="L43" s="46"/>
      <c r="M43" s="46"/>
      <c r="N43" s="46"/>
      <c r="O43" s="138" t="s">
        <v>411</v>
      </c>
      <c r="P43" s="142">
        <v>3</v>
      </c>
      <c r="Q43" s="142">
        <v>2</v>
      </c>
    </row>
    <row r="44" spans="1:17">
      <c r="A44" s="140" t="s">
        <v>1</v>
      </c>
      <c r="B44" s="130">
        <v>1</v>
      </c>
      <c r="C44" s="130">
        <v>12</v>
      </c>
      <c r="D44" s="130">
        <v>0</v>
      </c>
      <c r="E44" s="130">
        <v>0</v>
      </c>
      <c r="F44" s="130">
        <v>0</v>
      </c>
      <c r="G44" s="130">
        <v>0</v>
      </c>
      <c r="H44" s="130">
        <v>0</v>
      </c>
      <c r="I44" s="130">
        <v>0</v>
      </c>
      <c r="J44" s="46"/>
      <c r="K44" s="46"/>
      <c r="L44" s="46"/>
      <c r="M44" s="46"/>
      <c r="N44" s="46"/>
      <c r="O44" s="138" t="s">
        <v>412</v>
      </c>
      <c r="P44" s="142">
        <v>2</v>
      </c>
      <c r="Q44" s="142">
        <v>2</v>
      </c>
    </row>
    <row r="45" spans="1:17">
      <c r="A45" s="129" t="s">
        <v>559</v>
      </c>
      <c r="B45" s="130">
        <v>1</v>
      </c>
      <c r="C45" s="130">
        <v>12</v>
      </c>
      <c r="D45" s="130">
        <v>0</v>
      </c>
      <c r="E45" s="130">
        <v>0</v>
      </c>
      <c r="F45" s="130">
        <v>0</v>
      </c>
      <c r="G45" s="130">
        <v>0</v>
      </c>
      <c r="H45" s="130">
        <v>0</v>
      </c>
      <c r="I45" s="130">
        <v>0</v>
      </c>
      <c r="J45" s="46"/>
      <c r="K45" s="46"/>
      <c r="L45" s="46"/>
      <c r="M45" s="46"/>
      <c r="N45" s="46"/>
      <c r="O45" s="129" t="s">
        <v>510</v>
      </c>
      <c r="P45" s="142">
        <v>2.5</v>
      </c>
      <c r="Q45" s="142">
        <v>2</v>
      </c>
    </row>
    <row r="46" spans="1:17" s="145" customFormat="1">
      <c r="A46" s="139" t="s">
        <v>485</v>
      </c>
      <c r="B46" s="130"/>
      <c r="C46" s="130"/>
      <c r="D46" s="130"/>
      <c r="E46" s="130"/>
      <c r="F46" s="130"/>
      <c r="G46" s="130"/>
      <c r="H46" s="130"/>
      <c r="I46" s="130"/>
      <c r="J46" s="46"/>
      <c r="K46" s="46"/>
      <c r="L46" s="46"/>
      <c r="M46" s="46"/>
      <c r="N46" s="46"/>
      <c r="O46" s="129" t="s">
        <v>462</v>
      </c>
      <c r="P46" s="142"/>
      <c r="Q46" s="142"/>
    </row>
    <row r="47" spans="1:17">
      <c r="A47" s="140" t="s">
        <v>14</v>
      </c>
      <c r="B47" s="130">
        <v>1</v>
      </c>
      <c r="C47" s="130">
        <v>2</v>
      </c>
      <c r="D47" s="130">
        <v>0</v>
      </c>
      <c r="E47" s="130">
        <v>458.82</v>
      </c>
      <c r="F47" s="130">
        <v>0</v>
      </c>
      <c r="G47" s="130">
        <v>0</v>
      </c>
      <c r="H47" s="130">
        <v>0</v>
      </c>
      <c r="I47" s="130">
        <v>458.82</v>
      </c>
      <c r="J47" s="46"/>
      <c r="K47" s="46"/>
      <c r="L47" s="46"/>
      <c r="M47" s="46"/>
      <c r="N47" s="46"/>
      <c r="O47" s="138" t="s">
        <v>412</v>
      </c>
      <c r="P47" s="142">
        <v>2</v>
      </c>
      <c r="Q47" s="142">
        <v>2</v>
      </c>
    </row>
    <row r="48" spans="1:17">
      <c r="A48" s="129" t="s">
        <v>501</v>
      </c>
      <c r="B48" s="130">
        <v>1</v>
      </c>
      <c r="C48" s="130">
        <v>2</v>
      </c>
      <c r="D48" s="130">
        <v>0</v>
      </c>
      <c r="E48" s="130">
        <v>458.82</v>
      </c>
      <c r="F48" s="130">
        <v>0</v>
      </c>
      <c r="G48" s="130">
        <v>0</v>
      </c>
      <c r="H48" s="130">
        <v>0</v>
      </c>
      <c r="I48" s="130">
        <v>458.82</v>
      </c>
      <c r="J48" s="46"/>
      <c r="K48" s="46"/>
      <c r="L48" s="46"/>
      <c r="M48" s="46"/>
      <c r="N48" s="46"/>
      <c r="O48" s="129" t="s">
        <v>511</v>
      </c>
      <c r="P48" s="142">
        <v>2</v>
      </c>
      <c r="Q48" s="142">
        <v>2</v>
      </c>
    </row>
    <row r="49" spans="1:17">
      <c r="A49" s="128" t="s">
        <v>502</v>
      </c>
      <c r="B49" s="142">
        <v>142</v>
      </c>
      <c r="C49" s="142">
        <v>12.47887323943662</v>
      </c>
      <c r="D49" s="142">
        <v>0</v>
      </c>
      <c r="E49" s="142">
        <v>26360.9159</v>
      </c>
      <c r="F49" s="142">
        <v>16604.8186</v>
      </c>
      <c r="G49" s="142">
        <v>0</v>
      </c>
      <c r="H49" s="142">
        <v>0</v>
      </c>
      <c r="I49" s="142">
        <v>42965.734499999991</v>
      </c>
      <c r="J49" s="46"/>
      <c r="K49" s="46"/>
      <c r="L49" s="46"/>
      <c r="M49" s="46"/>
      <c r="N49" s="46"/>
      <c r="O49" s="129" t="s">
        <v>356</v>
      </c>
      <c r="P49" s="142"/>
      <c r="Q49" s="142"/>
    </row>
    <row r="50" spans="1:17" s="46" customFormat="1">
      <c r="A50" s="143" t="s">
        <v>220</v>
      </c>
      <c r="B50" s="130"/>
      <c r="C50" s="130"/>
      <c r="D50" s="130"/>
      <c r="E50" s="130"/>
      <c r="F50" s="130"/>
      <c r="G50" s="130"/>
      <c r="H50" s="130"/>
      <c r="I50" s="130"/>
      <c r="O50" s="146" t="s">
        <v>412</v>
      </c>
      <c r="P50" s="142">
        <v>2</v>
      </c>
      <c r="Q50" s="142">
        <v>2</v>
      </c>
    </row>
    <row r="51" spans="1:17" s="145" customFormat="1">
      <c r="A51" s="129" t="s">
        <v>222</v>
      </c>
      <c r="B51" s="130"/>
      <c r="C51" s="130"/>
      <c r="D51" s="130"/>
      <c r="E51" s="130"/>
      <c r="F51" s="130"/>
      <c r="G51" s="130"/>
      <c r="H51" s="130"/>
      <c r="I51" s="130"/>
      <c r="J51" s="46"/>
      <c r="K51" s="46"/>
      <c r="L51" s="46"/>
      <c r="M51" s="46"/>
      <c r="N51" s="46"/>
      <c r="O51" s="129" t="s">
        <v>512</v>
      </c>
      <c r="P51" s="142">
        <v>2</v>
      </c>
      <c r="Q51" s="142">
        <v>2</v>
      </c>
    </row>
    <row r="52" spans="1:17">
      <c r="A52" s="138" t="s">
        <v>1</v>
      </c>
      <c r="B52" s="130">
        <v>1</v>
      </c>
      <c r="C52" s="130" t="e">
        <v>#DIV/0!</v>
      </c>
      <c r="D52" s="130">
        <v>0</v>
      </c>
      <c r="E52" s="130">
        <v>0</v>
      </c>
      <c r="F52" s="130">
        <v>0</v>
      </c>
      <c r="G52" s="130">
        <v>0</v>
      </c>
      <c r="H52" s="130">
        <v>0</v>
      </c>
      <c r="I52" s="130">
        <v>0</v>
      </c>
      <c r="J52" s="46"/>
      <c r="K52" s="46"/>
      <c r="L52" s="46"/>
      <c r="M52" s="46"/>
      <c r="N52" s="46"/>
      <c r="O52" s="129" t="s">
        <v>49</v>
      </c>
      <c r="P52" s="142"/>
      <c r="Q52" s="142"/>
    </row>
    <row r="53" spans="1:17">
      <c r="A53" s="129" t="s">
        <v>560</v>
      </c>
      <c r="B53" s="130">
        <v>1</v>
      </c>
      <c r="C53" s="130" t="e">
        <v>#DIV/0!</v>
      </c>
      <c r="D53" s="130">
        <v>0</v>
      </c>
      <c r="E53" s="130">
        <v>0</v>
      </c>
      <c r="F53" s="130">
        <v>0</v>
      </c>
      <c r="G53" s="130">
        <v>0</v>
      </c>
      <c r="H53" s="130">
        <v>0</v>
      </c>
      <c r="I53" s="130">
        <v>0</v>
      </c>
      <c r="J53" s="46"/>
      <c r="K53" s="46"/>
      <c r="L53" s="46"/>
      <c r="M53" s="46"/>
      <c r="N53" s="46"/>
      <c r="O53" s="138" t="s">
        <v>412</v>
      </c>
      <c r="P53" s="142">
        <v>2</v>
      </c>
      <c r="Q53" s="142">
        <v>2</v>
      </c>
    </row>
    <row r="54" spans="1:17">
      <c r="A54" s="128" t="s">
        <v>561</v>
      </c>
      <c r="B54" s="142">
        <v>1</v>
      </c>
      <c r="C54" s="142" t="e">
        <v>#DIV/0!</v>
      </c>
      <c r="D54" s="142">
        <v>0</v>
      </c>
      <c r="E54" s="142">
        <v>0</v>
      </c>
      <c r="F54" s="142">
        <v>0</v>
      </c>
      <c r="G54" s="142">
        <v>0</v>
      </c>
      <c r="H54" s="142">
        <v>0</v>
      </c>
      <c r="I54" s="142">
        <v>0</v>
      </c>
      <c r="J54" s="46"/>
      <c r="K54" s="46"/>
      <c r="L54" s="46"/>
      <c r="M54" s="46"/>
      <c r="N54" s="46"/>
      <c r="O54" s="129" t="s">
        <v>513</v>
      </c>
      <c r="P54" s="142">
        <v>2</v>
      </c>
      <c r="Q54" s="142">
        <v>2</v>
      </c>
    </row>
    <row r="55" spans="1:17" s="46" customFormat="1">
      <c r="A55" s="143" t="s">
        <v>265</v>
      </c>
      <c r="B55" s="130"/>
      <c r="C55" s="130"/>
      <c r="D55" s="130"/>
      <c r="E55" s="130"/>
      <c r="F55" s="130"/>
      <c r="G55" s="130"/>
      <c r="H55" s="130"/>
      <c r="I55" s="130"/>
      <c r="O55" s="141" t="s">
        <v>497</v>
      </c>
      <c r="P55" s="142">
        <v>2.5571428571428569</v>
      </c>
      <c r="Q55" s="142">
        <v>2</v>
      </c>
    </row>
    <row r="56" spans="1:17">
      <c r="A56" s="129" t="s">
        <v>270</v>
      </c>
      <c r="B56" s="130"/>
      <c r="C56" s="130"/>
      <c r="D56" s="130"/>
      <c r="E56" s="130"/>
      <c r="F56" s="130"/>
      <c r="G56" s="130"/>
      <c r="H56" s="130"/>
      <c r="I56" s="130"/>
      <c r="J56" s="46"/>
      <c r="K56" s="46"/>
      <c r="L56" s="46"/>
      <c r="M56" s="46"/>
      <c r="N56" s="46"/>
      <c r="O56" s="128" t="s">
        <v>37</v>
      </c>
      <c r="P56" s="142"/>
      <c r="Q56" s="142"/>
    </row>
    <row r="57" spans="1:17" s="145" customFormat="1">
      <c r="A57" s="138" t="s">
        <v>1</v>
      </c>
      <c r="B57" s="130">
        <v>2</v>
      </c>
      <c r="C57" s="130" t="e">
        <v>#DIV/0!</v>
      </c>
      <c r="D57" s="130">
        <v>0</v>
      </c>
      <c r="E57" s="130">
        <v>0</v>
      </c>
      <c r="F57" s="130">
        <v>0</v>
      </c>
      <c r="G57" s="130">
        <v>0</v>
      </c>
      <c r="H57" s="130">
        <v>0</v>
      </c>
      <c r="I57" s="130">
        <v>0</v>
      </c>
      <c r="J57" s="46"/>
      <c r="K57" s="46"/>
      <c r="L57" s="46"/>
      <c r="M57" s="46"/>
      <c r="N57" s="46"/>
      <c r="O57" s="129" t="s">
        <v>514</v>
      </c>
      <c r="P57" s="142"/>
      <c r="Q57" s="142"/>
    </row>
    <row r="58" spans="1:17">
      <c r="A58" s="129" t="s">
        <v>562</v>
      </c>
      <c r="B58" s="130">
        <v>2</v>
      </c>
      <c r="C58" s="130" t="e">
        <v>#DIV/0!</v>
      </c>
      <c r="D58" s="130">
        <v>0</v>
      </c>
      <c r="E58" s="130">
        <v>0</v>
      </c>
      <c r="F58" s="130">
        <v>0</v>
      </c>
      <c r="G58" s="130">
        <v>0</v>
      </c>
      <c r="H58" s="130">
        <v>0</v>
      </c>
      <c r="I58" s="130">
        <v>0</v>
      </c>
      <c r="J58" s="46"/>
      <c r="K58" s="46"/>
      <c r="L58" s="46"/>
      <c r="M58" s="46"/>
      <c r="N58" s="46"/>
      <c r="O58" s="138" t="s">
        <v>411</v>
      </c>
      <c r="P58" s="142">
        <v>3</v>
      </c>
      <c r="Q58" s="142">
        <v>2</v>
      </c>
    </row>
    <row r="59" spans="1:17">
      <c r="A59" s="129" t="s">
        <v>271</v>
      </c>
      <c r="B59" s="130"/>
      <c r="C59" s="130"/>
      <c r="D59" s="130"/>
      <c r="E59" s="130"/>
      <c r="F59" s="130"/>
      <c r="G59" s="130"/>
      <c r="H59" s="130"/>
      <c r="I59" s="130"/>
      <c r="J59" s="46"/>
      <c r="K59" s="46"/>
      <c r="L59" s="46"/>
      <c r="M59" s="46"/>
      <c r="N59" s="46"/>
      <c r="O59" s="129" t="s">
        <v>515</v>
      </c>
      <c r="P59" s="142">
        <v>3</v>
      </c>
      <c r="Q59" s="142">
        <v>2</v>
      </c>
    </row>
    <row r="60" spans="1:17">
      <c r="A60" s="138" t="s">
        <v>1</v>
      </c>
      <c r="B60" s="130">
        <v>2</v>
      </c>
      <c r="C60" s="130" t="e">
        <v>#DIV/0!</v>
      </c>
      <c r="D60" s="130">
        <v>0</v>
      </c>
      <c r="E60" s="130">
        <v>0</v>
      </c>
      <c r="F60" s="130">
        <v>0</v>
      </c>
      <c r="G60" s="130">
        <v>0</v>
      </c>
      <c r="H60" s="130">
        <v>0</v>
      </c>
      <c r="I60" s="130">
        <v>0</v>
      </c>
      <c r="J60" s="46"/>
      <c r="K60" s="46"/>
      <c r="L60" s="46"/>
      <c r="M60" s="46"/>
      <c r="N60" s="46"/>
      <c r="O60" s="129" t="s">
        <v>449</v>
      </c>
      <c r="P60" s="142"/>
      <c r="Q60" s="142"/>
    </row>
    <row r="61" spans="1:17">
      <c r="A61" s="129" t="s">
        <v>563</v>
      </c>
      <c r="B61" s="130">
        <v>2</v>
      </c>
      <c r="C61" s="130" t="e">
        <v>#DIV/0!</v>
      </c>
      <c r="D61" s="130">
        <v>0</v>
      </c>
      <c r="E61" s="130">
        <v>0</v>
      </c>
      <c r="F61" s="130">
        <v>0</v>
      </c>
      <c r="G61" s="130">
        <v>0</v>
      </c>
      <c r="H61" s="130">
        <v>0</v>
      </c>
      <c r="I61" s="130">
        <v>0</v>
      </c>
      <c r="J61" s="46"/>
      <c r="K61" s="46"/>
      <c r="L61" s="46"/>
      <c r="M61" s="46"/>
      <c r="N61" s="46"/>
      <c r="O61" s="138" t="s">
        <v>491</v>
      </c>
      <c r="P61" s="142">
        <v>4</v>
      </c>
      <c r="Q61" s="142">
        <v>3</v>
      </c>
    </row>
    <row r="62" spans="1:17">
      <c r="A62" s="129" t="s">
        <v>268</v>
      </c>
      <c r="B62" s="130"/>
      <c r="C62" s="130"/>
      <c r="D62" s="130"/>
      <c r="E62" s="130"/>
      <c r="F62" s="130"/>
      <c r="G62" s="130"/>
      <c r="H62" s="130"/>
      <c r="I62" s="130"/>
      <c r="J62" s="46"/>
      <c r="K62" s="46"/>
      <c r="L62" s="46"/>
      <c r="M62" s="46"/>
      <c r="N62" s="46"/>
      <c r="O62" s="129" t="s">
        <v>516</v>
      </c>
      <c r="P62" s="142">
        <v>4</v>
      </c>
      <c r="Q62" s="142">
        <v>3</v>
      </c>
    </row>
    <row r="63" spans="1:17">
      <c r="A63" s="138" t="s">
        <v>14</v>
      </c>
      <c r="B63" s="130">
        <v>1</v>
      </c>
      <c r="C63" s="130">
        <v>1</v>
      </c>
      <c r="D63" s="130">
        <v>10000</v>
      </c>
      <c r="E63" s="130">
        <v>0</v>
      </c>
      <c r="F63" s="130">
        <v>0</v>
      </c>
      <c r="G63" s="130">
        <v>0</v>
      </c>
      <c r="H63" s="130">
        <v>0</v>
      </c>
      <c r="I63" s="130">
        <v>10000</v>
      </c>
      <c r="J63" s="46"/>
      <c r="K63" s="46"/>
      <c r="L63" s="46"/>
      <c r="M63" s="46"/>
      <c r="N63" s="46"/>
      <c r="O63" s="128" t="s">
        <v>517</v>
      </c>
      <c r="P63" s="142">
        <v>3.5</v>
      </c>
      <c r="Q63" s="142">
        <v>2.5</v>
      </c>
    </row>
    <row r="64" spans="1:17">
      <c r="A64" s="129" t="s">
        <v>503</v>
      </c>
      <c r="B64" s="130">
        <v>1</v>
      </c>
      <c r="C64" s="130">
        <v>1</v>
      </c>
      <c r="D64" s="130">
        <v>10000</v>
      </c>
      <c r="E64" s="130">
        <v>0</v>
      </c>
      <c r="F64" s="130">
        <v>0</v>
      </c>
      <c r="G64" s="130">
        <v>0</v>
      </c>
      <c r="H64" s="130">
        <v>0</v>
      </c>
      <c r="I64" s="130">
        <v>10000</v>
      </c>
      <c r="J64" s="46"/>
      <c r="K64" s="46"/>
      <c r="L64" s="46"/>
      <c r="M64" s="46"/>
      <c r="N64" s="46"/>
      <c r="O64" s="128" t="s">
        <v>103</v>
      </c>
      <c r="P64" s="142"/>
      <c r="Q64" s="142"/>
    </row>
    <row r="65" spans="1:17">
      <c r="A65" s="128" t="s">
        <v>504</v>
      </c>
      <c r="B65" s="142">
        <v>5</v>
      </c>
      <c r="C65" s="142">
        <v>1</v>
      </c>
      <c r="D65" s="142">
        <v>10000</v>
      </c>
      <c r="E65" s="142">
        <v>0</v>
      </c>
      <c r="F65" s="142">
        <v>0</v>
      </c>
      <c r="G65" s="142">
        <v>0</v>
      </c>
      <c r="H65" s="142">
        <v>0</v>
      </c>
      <c r="I65" s="142">
        <v>10000</v>
      </c>
      <c r="J65" s="46"/>
      <c r="K65" s="46"/>
      <c r="L65" s="46"/>
      <c r="M65" s="46"/>
      <c r="N65" s="46"/>
      <c r="O65" s="129" t="s">
        <v>425</v>
      </c>
      <c r="P65" s="142"/>
      <c r="Q65" s="142"/>
    </row>
    <row r="66" spans="1:17" s="46" customFormat="1">
      <c r="A66" s="143" t="s">
        <v>313</v>
      </c>
      <c r="B66" s="130"/>
      <c r="C66" s="130"/>
      <c r="D66" s="130"/>
      <c r="E66" s="130"/>
      <c r="F66" s="130"/>
      <c r="G66" s="130"/>
      <c r="H66" s="130"/>
      <c r="I66" s="130"/>
      <c r="O66" s="146" t="s">
        <v>411</v>
      </c>
      <c r="P66" s="142">
        <v>3</v>
      </c>
      <c r="Q66" s="142">
        <v>2</v>
      </c>
    </row>
    <row r="67" spans="1:17">
      <c r="A67" s="129" t="s">
        <v>490</v>
      </c>
      <c r="B67" s="130"/>
      <c r="C67" s="130"/>
      <c r="D67" s="130"/>
      <c r="E67" s="130"/>
      <c r="F67" s="130"/>
      <c r="G67" s="130"/>
      <c r="H67" s="130"/>
      <c r="I67" s="130"/>
      <c r="J67" s="46"/>
      <c r="K67" s="46"/>
      <c r="L67" s="46"/>
      <c r="M67" s="46"/>
      <c r="N67" s="46"/>
      <c r="O67" s="129" t="s">
        <v>518</v>
      </c>
      <c r="P67" s="142">
        <v>3</v>
      </c>
      <c r="Q67" s="142">
        <v>2</v>
      </c>
    </row>
    <row r="68" spans="1:17">
      <c r="A68" s="138" t="s">
        <v>1</v>
      </c>
      <c r="B68" s="130">
        <v>1</v>
      </c>
      <c r="C68" s="130" t="e">
        <v>#DIV/0!</v>
      </c>
      <c r="D68" s="130">
        <v>0</v>
      </c>
      <c r="E68" s="130">
        <v>0</v>
      </c>
      <c r="F68" s="130">
        <v>0</v>
      </c>
      <c r="G68" s="130">
        <v>0</v>
      </c>
      <c r="H68" s="130">
        <v>0</v>
      </c>
      <c r="I68" s="130">
        <v>0</v>
      </c>
      <c r="J68" s="46"/>
      <c r="K68" s="46"/>
      <c r="L68" s="46"/>
      <c r="M68" s="46"/>
      <c r="N68" s="46"/>
      <c r="O68" s="128" t="s">
        <v>519</v>
      </c>
      <c r="P68" s="142">
        <v>3</v>
      </c>
      <c r="Q68" s="142">
        <v>2</v>
      </c>
    </row>
    <row r="69" spans="1:17" s="145" customFormat="1">
      <c r="A69" s="129" t="s">
        <v>564</v>
      </c>
      <c r="B69" s="130">
        <v>1</v>
      </c>
      <c r="C69" s="130" t="e">
        <v>#DIV/0!</v>
      </c>
      <c r="D69" s="130">
        <v>0</v>
      </c>
      <c r="E69" s="130">
        <v>0</v>
      </c>
      <c r="F69" s="130">
        <v>0</v>
      </c>
      <c r="G69" s="130">
        <v>0</v>
      </c>
      <c r="H69" s="130">
        <v>0</v>
      </c>
      <c r="I69" s="130">
        <v>0</v>
      </c>
      <c r="J69" s="46"/>
      <c r="K69" s="46"/>
      <c r="L69" s="46"/>
      <c r="M69" s="46"/>
      <c r="N69" s="46"/>
      <c r="O69" s="128" t="s">
        <v>36</v>
      </c>
      <c r="P69" s="142"/>
      <c r="Q69" s="142"/>
    </row>
    <row r="70" spans="1:17">
      <c r="A70" s="129" t="s">
        <v>314</v>
      </c>
      <c r="B70" s="130"/>
      <c r="C70" s="130"/>
      <c r="D70" s="130"/>
      <c r="E70" s="130"/>
      <c r="F70" s="130"/>
      <c r="G70" s="130"/>
      <c r="H70" s="130"/>
      <c r="I70" s="130"/>
      <c r="J70" s="46"/>
      <c r="K70" s="46"/>
      <c r="L70" s="46"/>
      <c r="M70" s="46"/>
      <c r="N70" s="46"/>
      <c r="O70" s="129" t="s">
        <v>45</v>
      </c>
      <c r="P70" s="142"/>
      <c r="Q70" s="142"/>
    </row>
    <row r="71" spans="1:17">
      <c r="A71" s="138" t="s">
        <v>1</v>
      </c>
      <c r="B71" s="130">
        <v>1</v>
      </c>
      <c r="C71" s="130" t="e">
        <v>#DIV/0!</v>
      </c>
      <c r="D71" s="130">
        <v>0</v>
      </c>
      <c r="E71" s="130">
        <v>0</v>
      </c>
      <c r="F71" s="130">
        <v>0</v>
      </c>
      <c r="G71" s="130">
        <v>0</v>
      </c>
      <c r="H71" s="130">
        <v>0</v>
      </c>
      <c r="I71" s="130">
        <v>0</v>
      </c>
      <c r="J71" s="46"/>
      <c r="K71" s="46"/>
      <c r="L71" s="46"/>
      <c r="M71" s="46"/>
      <c r="N71" s="46"/>
      <c r="O71" s="138" t="s">
        <v>411</v>
      </c>
      <c r="P71" s="142">
        <v>3</v>
      </c>
      <c r="Q71" s="142">
        <v>2</v>
      </c>
    </row>
    <row r="72" spans="1:17">
      <c r="A72" s="129" t="s">
        <v>565</v>
      </c>
      <c r="B72" s="130">
        <v>1</v>
      </c>
      <c r="C72" s="130" t="e">
        <v>#DIV/0!</v>
      </c>
      <c r="D72" s="130">
        <v>0</v>
      </c>
      <c r="E72" s="130">
        <v>0</v>
      </c>
      <c r="F72" s="130">
        <v>0</v>
      </c>
      <c r="G72" s="130">
        <v>0</v>
      </c>
      <c r="H72" s="130">
        <v>0</v>
      </c>
      <c r="I72" s="130">
        <v>0</v>
      </c>
      <c r="J72" s="46"/>
      <c r="K72" s="46"/>
      <c r="L72" s="46"/>
      <c r="M72" s="46"/>
      <c r="N72" s="46"/>
      <c r="O72" s="138" t="s">
        <v>412</v>
      </c>
      <c r="P72" s="142">
        <v>2</v>
      </c>
      <c r="Q72" s="142">
        <v>2</v>
      </c>
    </row>
    <row r="73" spans="1:17">
      <c r="A73" s="129" t="s">
        <v>315</v>
      </c>
      <c r="B73" s="130"/>
      <c r="C73" s="130"/>
      <c r="D73" s="130"/>
      <c r="E73" s="130"/>
      <c r="F73" s="130"/>
      <c r="G73" s="130"/>
      <c r="H73" s="130"/>
      <c r="I73" s="130"/>
      <c r="J73" s="46"/>
      <c r="K73" s="46"/>
      <c r="L73" s="46"/>
      <c r="M73" s="46"/>
      <c r="N73" s="46"/>
      <c r="O73" s="129" t="s">
        <v>520</v>
      </c>
      <c r="P73" s="142">
        <v>2.90625</v>
      </c>
      <c r="Q73" s="142">
        <v>2</v>
      </c>
    </row>
    <row r="74" spans="1:17" s="145" customFormat="1">
      <c r="A74" s="138" t="s">
        <v>1</v>
      </c>
      <c r="B74" s="130">
        <v>1</v>
      </c>
      <c r="C74" s="130" t="e">
        <v>#DIV/0!</v>
      </c>
      <c r="D74" s="130">
        <v>0</v>
      </c>
      <c r="E74" s="130">
        <v>0</v>
      </c>
      <c r="F74" s="130">
        <v>0</v>
      </c>
      <c r="G74" s="130">
        <v>0</v>
      </c>
      <c r="H74" s="130">
        <v>0</v>
      </c>
      <c r="I74" s="130">
        <v>0</v>
      </c>
      <c r="J74" s="46"/>
      <c r="K74" s="46"/>
      <c r="L74" s="46"/>
      <c r="M74" s="46"/>
      <c r="N74" s="46"/>
      <c r="O74" s="129" t="s">
        <v>413</v>
      </c>
      <c r="P74" s="142"/>
      <c r="Q74" s="142"/>
    </row>
    <row r="75" spans="1:17">
      <c r="A75" s="129" t="s">
        <v>566</v>
      </c>
      <c r="B75" s="130">
        <v>1</v>
      </c>
      <c r="C75" s="130" t="e">
        <v>#DIV/0!</v>
      </c>
      <c r="D75" s="130">
        <v>0</v>
      </c>
      <c r="E75" s="130">
        <v>0</v>
      </c>
      <c r="F75" s="130">
        <v>0</v>
      </c>
      <c r="G75" s="130">
        <v>0</v>
      </c>
      <c r="H75" s="130">
        <v>0</v>
      </c>
      <c r="I75" s="130">
        <v>0</v>
      </c>
      <c r="J75" s="46"/>
      <c r="K75" s="46"/>
      <c r="L75" s="46"/>
      <c r="M75" s="46"/>
      <c r="N75" s="46"/>
      <c r="O75" s="138" t="s">
        <v>411</v>
      </c>
      <c r="P75" s="142">
        <v>3</v>
      </c>
      <c r="Q75" s="142">
        <v>2</v>
      </c>
    </row>
    <row r="76" spans="1:17">
      <c r="A76" s="128" t="s">
        <v>567</v>
      </c>
      <c r="B76" s="142">
        <v>3</v>
      </c>
      <c r="C76" s="142" t="e">
        <v>#DIV/0!</v>
      </c>
      <c r="D76" s="142">
        <v>0</v>
      </c>
      <c r="E76" s="142">
        <v>0</v>
      </c>
      <c r="F76" s="142">
        <v>0</v>
      </c>
      <c r="G76" s="142">
        <v>0</v>
      </c>
      <c r="H76" s="142">
        <v>0</v>
      </c>
      <c r="I76" s="142">
        <v>0</v>
      </c>
      <c r="J76" s="46"/>
      <c r="K76" s="46"/>
      <c r="L76" s="46"/>
      <c r="M76" s="46"/>
      <c r="N76" s="46"/>
      <c r="O76" s="129" t="s">
        <v>521</v>
      </c>
      <c r="P76" s="142">
        <v>3</v>
      </c>
      <c r="Q76" s="142">
        <v>2</v>
      </c>
    </row>
    <row r="77" spans="1:17">
      <c r="A77" s="143" t="s">
        <v>65</v>
      </c>
      <c r="B77" s="130"/>
      <c r="C77" s="130"/>
      <c r="D77" s="130"/>
      <c r="E77" s="130"/>
      <c r="F77" s="130"/>
      <c r="G77" s="130"/>
      <c r="H77" s="130"/>
      <c r="I77" s="130"/>
      <c r="J77" s="46"/>
      <c r="K77" s="46"/>
      <c r="L77" s="46"/>
      <c r="M77" s="46"/>
      <c r="N77" s="46"/>
      <c r="O77" s="129" t="s">
        <v>421</v>
      </c>
      <c r="P77" s="142"/>
      <c r="Q77" s="142"/>
    </row>
    <row r="78" spans="1:17">
      <c r="A78" s="139" t="s">
        <v>106</v>
      </c>
      <c r="B78" s="130"/>
      <c r="C78" s="130"/>
      <c r="D78" s="130"/>
      <c r="E78" s="130"/>
      <c r="F78" s="130"/>
      <c r="G78" s="130"/>
      <c r="H78" s="130"/>
      <c r="I78" s="130"/>
      <c r="J78" s="46"/>
      <c r="K78" s="46"/>
      <c r="L78" s="46"/>
      <c r="M78" s="46"/>
      <c r="N78" s="46"/>
      <c r="O78" s="138" t="s">
        <v>411</v>
      </c>
      <c r="P78" s="142">
        <v>3</v>
      </c>
      <c r="Q78" s="142">
        <v>2</v>
      </c>
    </row>
    <row r="79" spans="1:17">
      <c r="A79" s="140" t="s">
        <v>14</v>
      </c>
      <c r="B79" s="130">
        <v>4</v>
      </c>
      <c r="C79" s="130">
        <v>2</v>
      </c>
      <c r="D79" s="130">
        <v>0</v>
      </c>
      <c r="E79" s="130">
        <v>5200</v>
      </c>
      <c r="F79" s="130">
        <v>0</v>
      </c>
      <c r="G79" s="130">
        <v>0</v>
      </c>
      <c r="H79" s="130">
        <v>0</v>
      </c>
      <c r="I79" s="130">
        <v>5200</v>
      </c>
      <c r="J79" s="46"/>
      <c r="K79" s="46"/>
      <c r="L79" s="46"/>
      <c r="M79" s="46"/>
      <c r="N79" s="46"/>
      <c r="O79" s="138" t="s">
        <v>412</v>
      </c>
      <c r="P79" s="142">
        <v>2</v>
      </c>
      <c r="Q79" s="142">
        <v>2</v>
      </c>
    </row>
    <row r="80" spans="1:17">
      <c r="A80" s="129" t="s">
        <v>505</v>
      </c>
      <c r="B80" s="130">
        <v>4</v>
      </c>
      <c r="C80" s="130">
        <v>2</v>
      </c>
      <c r="D80" s="130">
        <v>0</v>
      </c>
      <c r="E80" s="130">
        <v>5200</v>
      </c>
      <c r="F80" s="130">
        <v>0</v>
      </c>
      <c r="G80" s="130">
        <v>0</v>
      </c>
      <c r="H80" s="130">
        <v>0</v>
      </c>
      <c r="I80" s="130">
        <v>5200</v>
      </c>
      <c r="J80" s="46"/>
      <c r="K80" s="46"/>
      <c r="L80" s="46"/>
      <c r="M80" s="46"/>
      <c r="N80" s="46"/>
      <c r="O80" s="129" t="s">
        <v>522</v>
      </c>
      <c r="P80" s="142">
        <v>2.5</v>
      </c>
      <c r="Q80" s="142">
        <v>2</v>
      </c>
    </row>
    <row r="81" spans="1:17">
      <c r="A81" s="139" t="s">
        <v>474</v>
      </c>
      <c r="B81" s="130"/>
      <c r="C81" s="130"/>
      <c r="D81" s="130"/>
      <c r="E81" s="130"/>
      <c r="F81" s="130"/>
      <c r="G81" s="130"/>
      <c r="H81" s="130"/>
      <c r="I81" s="130"/>
      <c r="J81" s="46"/>
      <c r="K81" s="46"/>
      <c r="L81" s="46"/>
      <c r="M81" s="46"/>
      <c r="N81" s="46"/>
      <c r="O81" s="129" t="s">
        <v>436</v>
      </c>
      <c r="P81" s="142"/>
      <c r="Q81" s="142"/>
    </row>
    <row r="82" spans="1:17">
      <c r="A82" s="140" t="s">
        <v>1</v>
      </c>
      <c r="B82" s="130">
        <v>1</v>
      </c>
      <c r="C82" s="130">
        <v>8</v>
      </c>
      <c r="D82" s="130">
        <v>0</v>
      </c>
      <c r="E82" s="130">
        <v>0</v>
      </c>
      <c r="F82" s="130">
        <v>0</v>
      </c>
      <c r="G82" s="130">
        <v>0</v>
      </c>
      <c r="H82" s="130">
        <v>0</v>
      </c>
      <c r="I82" s="130">
        <v>0</v>
      </c>
      <c r="J82" s="46"/>
      <c r="K82" s="46"/>
      <c r="L82" s="46"/>
      <c r="M82" s="46"/>
      <c r="N82" s="46"/>
      <c r="O82" s="138" t="s">
        <v>491</v>
      </c>
      <c r="P82" s="142">
        <v>3</v>
      </c>
      <c r="Q82" s="142">
        <v>4</v>
      </c>
    </row>
    <row r="83" spans="1:17">
      <c r="A83" s="129" t="s">
        <v>568</v>
      </c>
      <c r="B83" s="130">
        <v>1</v>
      </c>
      <c r="C83" s="130">
        <v>8</v>
      </c>
      <c r="D83" s="130">
        <v>0</v>
      </c>
      <c r="E83" s="130">
        <v>0</v>
      </c>
      <c r="F83" s="130">
        <v>0</v>
      </c>
      <c r="G83" s="130">
        <v>0</v>
      </c>
      <c r="H83" s="130">
        <v>0</v>
      </c>
      <c r="I83" s="130">
        <v>0</v>
      </c>
      <c r="J83" s="46"/>
      <c r="K83" s="46"/>
      <c r="L83" s="46"/>
      <c r="M83" s="46"/>
      <c r="N83" s="46"/>
      <c r="O83" s="129" t="s">
        <v>523</v>
      </c>
      <c r="P83" s="142">
        <v>3</v>
      </c>
      <c r="Q83" s="142">
        <v>4</v>
      </c>
    </row>
    <row r="84" spans="1:17">
      <c r="A84" s="128" t="s">
        <v>506</v>
      </c>
      <c r="B84" s="130">
        <v>5</v>
      </c>
      <c r="C84" s="130">
        <v>3.2</v>
      </c>
      <c r="D84" s="130">
        <v>0</v>
      </c>
      <c r="E84" s="130">
        <v>5200</v>
      </c>
      <c r="F84" s="130">
        <v>0</v>
      </c>
      <c r="G84" s="130">
        <v>0</v>
      </c>
      <c r="H84" s="130">
        <v>0</v>
      </c>
      <c r="I84" s="130">
        <v>5200</v>
      </c>
      <c r="J84" s="46"/>
      <c r="K84" s="46"/>
      <c r="L84" s="46"/>
      <c r="M84" s="46"/>
      <c r="N84" s="46"/>
      <c r="O84" s="129" t="s">
        <v>354</v>
      </c>
      <c r="P84" s="142"/>
      <c r="Q84" s="142"/>
    </row>
    <row r="85" spans="1:17">
      <c r="A85" s="143" t="s">
        <v>336</v>
      </c>
      <c r="B85" s="130"/>
      <c r="C85" s="130"/>
      <c r="D85" s="130"/>
      <c r="E85" s="130"/>
      <c r="F85" s="130"/>
      <c r="G85" s="130"/>
      <c r="H85" s="130"/>
      <c r="I85" s="130"/>
      <c r="J85" s="46"/>
      <c r="K85" s="46"/>
      <c r="L85" s="46"/>
      <c r="M85" s="46"/>
      <c r="N85" s="46"/>
      <c r="O85" s="138" t="s">
        <v>411</v>
      </c>
      <c r="P85" s="142">
        <v>3</v>
      </c>
      <c r="Q85" s="142">
        <v>2.1666666666666665</v>
      </c>
    </row>
    <row r="86" spans="1:17" s="145" customFormat="1">
      <c r="A86" s="139" t="s">
        <v>136</v>
      </c>
      <c r="B86" s="130"/>
      <c r="C86" s="130"/>
      <c r="D86" s="130"/>
      <c r="E86" s="130"/>
      <c r="F86" s="130"/>
      <c r="G86" s="130"/>
      <c r="H86" s="130"/>
      <c r="I86" s="130"/>
      <c r="J86" s="46"/>
      <c r="K86" s="46"/>
      <c r="L86" s="46"/>
      <c r="M86" s="46"/>
      <c r="N86" s="46"/>
      <c r="O86" s="129" t="s">
        <v>524</v>
      </c>
      <c r="P86" s="142">
        <v>3</v>
      </c>
      <c r="Q86" s="142">
        <v>2.1666666666666665</v>
      </c>
    </row>
    <row r="87" spans="1:17">
      <c r="A87" s="140" t="s">
        <v>1</v>
      </c>
      <c r="B87" s="130">
        <v>63</v>
      </c>
      <c r="C87" s="130">
        <v>7.746031746031746</v>
      </c>
      <c r="D87" s="130">
        <v>0</v>
      </c>
      <c r="E87" s="130">
        <v>0</v>
      </c>
      <c r="F87" s="130">
        <v>0</v>
      </c>
      <c r="G87" s="130">
        <v>0</v>
      </c>
      <c r="H87" s="130">
        <v>0</v>
      </c>
      <c r="I87" s="130">
        <v>0</v>
      </c>
      <c r="J87" s="46"/>
      <c r="K87" s="46"/>
      <c r="L87" s="46"/>
      <c r="M87" s="46"/>
      <c r="N87" s="46"/>
      <c r="O87" s="129" t="s">
        <v>47</v>
      </c>
      <c r="P87" s="142"/>
      <c r="Q87" s="142"/>
    </row>
    <row r="88" spans="1:17">
      <c r="A88" s="140" t="s">
        <v>14</v>
      </c>
      <c r="B88" s="130">
        <v>54</v>
      </c>
      <c r="C88" s="130">
        <v>2.7037037037037037</v>
      </c>
      <c r="D88" s="130">
        <v>0</v>
      </c>
      <c r="E88" s="130">
        <v>1506.022199999999</v>
      </c>
      <c r="F88" s="130">
        <v>9448.8263999999981</v>
      </c>
      <c r="G88" s="130">
        <v>371.7</v>
      </c>
      <c r="H88" s="130">
        <v>0</v>
      </c>
      <c r="I88" s="130">
        <v>11326.548600000006</v>
      </c>
      <c r="J88" s="46"/>
      <c r="K88" s="46"/>
      <c r="L88" s="46"/>
      <c r="M88" s="46"/>
      <c r="N88" s="46"/>
      <c r="O88" s="138" t="s">
        <v>411</v>
      </c>
      <c r="P88" s="142">
        <v>3</v>
      </c>
      <c r="Q88" s="142">
        <v>2</v>
      </c>
    </row>
    <row r="89" spans="1:17">
      <c r="A89" s="140" t="s">
        <v>118</v>
      </c>
      <c r="B89" s="130">
        <v>2</v>
      </c>
      <c r="C89" s="130">
        <v>6</v>
      </c>
      <c r="D89" s="130">
        <v>0</v>
      </c>
      <c r="E89" s="130">
        <v>0</v>
      </c>
      <c r="F89" s="130">
        <v>0</v>
      </c>
      <c r="G89" s="130">
        <v>0</v>
      </c>
      <c r="H89" s="130">
        <v>0</v>
      </c>
      <c r="I89" s="130">
        <v>0</v>
      </c>
      <c r="J89" s="46"/>
      <c r="K89" s="46"/>
      <c r="L89" s="46"/>
      <c r="M89" s="46"/>
      <c r="N89" s="46"/>
      <c r="O89" s="138" t="s">
        <v>412</v>
      </c>
      <c r="P89" s="142">
        <v>2</v>
      </c>
      <c r="Q89" s="142">
        <v>2</v>
      </c>
    </row>
    <row r="90" spans="1:17">
      <c r="A90" s="139" t="s">
        <v>507</v>
      </c>
      <c r="B90" s="130">
        <v>119</v>
      </c>
      <c r="C90" s="130">
        <v>5.4285714285714288</v>
      </c>
      <c r="D90" s="130">
        <v>0</v>
      </c>
      <c r="E90" s="130">
        <v>1506.022199999999</v>
      </c>
      <c r="F90" s="130">
        <v>9448.8263999999981</v>
      </c>
      <c r="G90" s="130">
        <v>371.7</v>
      </c>
      <c r="H90" s="130">
        <v>0</v>
      </c>
      <c r="I90" s="130">
        <v>11326.548600000006</v>
      </c>
      <c r="J90" s="46"/>
      <c r="K90" s="46"/>
      <c r="L90" s="46"/>
      <c r="M90" s="46"/>
      <c r="N90" s="46"/>
      <c r="O90" s="129" t="s">
        <v>525</v>
      </c>
      <c r="P90" s="142">
        <v>2.5</v>
      </c>
      <c r="Q90" s="142">
        <v>2</v>
      </c>
    </row>
    <row r="91" spans="1:17">
      <c r="A91" s="139" t="s">
        <v>355</v>
      </c>
      <c r="B91" s="130"/>
      <c r="C91" s="130"/>
      <c r="D91" s="130"/>
      <c r="E91" s="130"/>
      <c r="F91" s="130"/>
      <c r="G91" s="130"/>
      <c r="H91" s="130"/>
      <c r="I91" s="130"/>
      <c r="J91" s="46"/>
      <c r="K91" s="46"/>
      <c r="L91" s="46"/>
      <c r="M91" s="46"/>
      <c r="N91" s="46"/>
      <c r="O91" s="129" t="s">
        <v>460</v>
      </c>
      <c r="P91" s="142"/>
      <c r="Q91" s="142"/>
    </row>
    <row r="92" spans="1:17">
      <c r="A92" s="140" t="s">
        <v>14</v>
      </c>
      <c r="B92" s="130">
        <v>1</v>
      </c>
      <c r="C92" s="130">
        <v>3</v>
      </c>
      <c r="D92" s="130">
        <v>0</v>
      </c>
      <c r="E92" s="130">
        <v>0</v>
      </c>
      <c r="F92" s="130">
        <v>181.01999999999998</v>
      </c>
      <c r="G92" s="130">
        <v>0</v>
      </c>
      <c r="H92" s="130">
        <v>0</v>
      </c>
      <c r="I92" s="130">
        <v>181.01999999999998</v>
      </c>
      <c r="J92" s="46"/>
      <c r="K92" s="46"/>
      <c r="L92" s="46"/>
      <c r="M92" s="46"/>
      <c r="N92" s="46"/>
      <c r="O92" s="138" t="s">
        <v>411</v>
      </c>
      <c r="P92" s="142">
        <v>3</v>
      </c>
      <c r="Q92" s="142">
        <v>2</v>
      </c>
    </row>
    <row r="93" spans="1:17">
      <c r="A93" s="139" t="s">
        <v>508</v>
      </c>
      <c r="B93" s="130">
        <v>1</v>
      </c>
      <c r="C93" s="130">
        <v>3</v>
      </c>
      <c r="D93" s="130">
        <v>0</v>
      </c>
      <c r="E93" s="130">
        <v>0</v>
      </c>
      <c r="F93" s="130">
        <v>181.01999999999998</v>
      </c>
      <c r="G93" s="130">
        <v>0</v>
      </c>
      <c r="H93" s="130">
        <v>0</v>
      </c>
      <c r="I93" s="130">
        <v>181.01999999999998</v>
      </c>
      <c r="J93" s="46"/>
      <c r="K93" s="46"/>
      <c r="L93" s="46"/>
      <c r="M93" s="46"/>
      <c r="N93" s="46"/>
      <c r="O93" s="129" t="s">
        <v>526</v>
      </c>
      <c r="P93" s="142">
        <v>3</v>
      </c>
      <c r="Q93" s="142">
        <v>2</v>
      </c>
    </row>
    <row r="94" spans="1:17" s="145" customFormat="1">
      <c r="A94" s="139" t="s">
        <v>438</v>
      </c>
      <c r="B94" s="130"/>
      <c r="C94" s="130"/>
      <c r="D94" s="130"/>
      <c r="E94" s="130"/>
      <c r="F94" s="130"/>
      <c r="G94" s="130"/>
      <c r="H94" s="130"/>
      <c r="I94" s="130"/>
      <c r="J94" s="46"/>
      <c r="K94" s="46"/>
      <c r="L94" s="46"/>
      <c r="M94" s="46"/>
      <c r="N94" s="46"/>
      <c r="O94" s="129" t="s">
        <v>44</v>
      </c>
      <c r="P94" s="142"/>
      <c r="Q94" s="142"/>
    </row>
    <row r="95" spans="1:17">
      <c r="A95" s="140" t="s">
        <v>14</v>
      </c>
      <c r="B95" s="130">
        <v>2</v>
      </c>
      <c r="C95" s="130">
        <v>2.5</v>
      </c>
      <c r="D95" s="130">
        <v>0</v>
      </c>
      <c r="E95" s="130">
        <v>14</v>
      </c>
      <c r="F95" s="130">
        <v>35</v>
      </c>
      <c r="G95" s="130">
        <v>0</v>
      </c>
      <c r="H95" s="130">
        <v>0</v>
      </c>
      <c r="I95" s="130">
        <v>49</v>
      </c>
      <c r="J95" s="46"/>
      <c r="K95" s="46"/>
      <c r="L95" s="46"/>
      <c r="M95" s="46"/>
      <c r="N95" s="46"/>
      <c r="O95" s="138" t="s">
        <v>411</v>
      </c>
      <c r="P95" s="142">
        <v>3</v>
      </c>
      <c r="Q95" s="142">
        <v>2</v>
      </c>
    </row>
    <row r="96" spans="1:17">
      <c r="A96" s="140" t="s">
        <v>118</v>
      </c>
      <c r="B96" s="130">
        <v>1</v>
      </c>
      <c r="C96" s="130">
        <v>6</v>
      </c>
      <c r="D96" s="130">
        <v>0</v>
      </c>
      <c r="E96" s="130">
        <v>0</v>
      </c>
      <c r="F96" s="130">
        <v>0</v>
      </c>
      <c r="G96" s="130">
        <v>0</v>
      </c>
      <c r="H96" s="130">
        <v>0</v>
      </c>
      <c r="I96" s="130">
        <v>0</v>
      </c>
      <c r="J96" s="46"/>
      <c r="K96" s="46"/>
      <c r="L96" s="46"/>
      <c r="M96" s="46"/>
      <c r="N96" s="46"/>
      <c r="O96" s="138" t="s">
        <v>412</v>
      </c>
      <c r="P96" s="142">
        <v>2</v>
      </c>
      <c r="Q96" s="142">
        <v>2</v>
      </c>
    </row>
    <row r="97" spans="1:17">
      <c r="A97" s="139" t="s">
        <v>509</v>
      </c>
      <c r="B97" s="130">
        <v>3</v>
      </c>
      <c r="C97" s="130">
        <v>3.6666666666666665</v>
      </c>
      <c r="D97" s="130">
        <v>0</v>
      </c>
      <c r="E97" s="130">
        <v>14</v>
      </c>
      <c r="F97" s="130">
        <v>35</v>
      </c>
      <c r="G97" s="130">
        <v>0</v>
      </c>
      <c r="H97" s="130">
        <v>0</v>
      </c>
      <c r="I97" s="130">
        <v>49</v>
      </c>
      <c r="J97" s="46"/>
      <c r="K97" s="46"/>
      <c r="L97" s="46"/>
      <c r="M97" s="46"/>
      <c r="N97" s="46"/>
      <c r="O97" s="129" t="s">
        <v>527</v>
      </c>
      <c r="P97" s="142">
        <v>2.5</v>
      </c>
      <c r="Q97" s="142">
        <v>2</v>
      </c>
    </row>
    <row r="98" spans="1:17">
      <c r="A98" s="139" t="s">
        <v>343</v>
      </c>
      <c r="B98" s="130"/>
      <c r="C98" s="130"/>
      <c r="D98" s="130"/>
      <c r="E98" s="130"/>
      <c r="F98" s="130"/>
      <c r="G98" s="130"/>
      <c r="H98" s="130"/>
      <c r="I98" s="130"/>
      <c r="J98" s="46"/>
      <c r="K98" s="46"/>
      <c r="L98" s="46"/>
      <c r="M98" s="46"/>
      <c r="N98" s="46"/>
      <c r="O98" s="129" t="s">
        <v>483</v>
      </c>
      <c r="P98" s="142"/>
      <c r="Q98" s="142"/>
    </row>
    <row r="99" spans="1:17" s="145" customFormat="1">
      <c r="A99" s="140" t="s">
        <v>1</v>
      </c>
      <c r="B99" s="130">
        <v>16</v>
      </c>
      <c r="C99" s="130">
        <v>6.625</v>
      </c>
      <c r="D99" s="130">
        <v>0</v>
      </c>
      <c r="E99" s="130">
        <v>0</v>
      </c>
      <c r="F99" s="130">
        <v>0</v>
      </c>
      <c r="G99" s="130">
        <v>0</v>
      </c>
      <c r="H99" s="130">
        <v>0</v>
      </c>
      <c r="I99" s="130">
        <v>0</v>
      </c>
      <c r="J99" s="46"/>
      <c r="K99" s="46"/>
      <c r="L99" s="46"/>
      <c r="M99" s="46"/>
      <c r="N99" s="46"/>
      <c r="O99" s="138" t="s">
        <v>411</v>
      </c>
      <c r="P99" s="142">
        <v>3</v>
      </c>
      <c r="Q99" s="142">
        <v>3</v>
      </c>
    </row>
    <row r="100" spans="1:17">
      <c r="A100" s="140" t="s">
        <v>14</v>
      </c>
      <c r="B100" s="130">
        <v>10</v>
      </c>
      <c r="C100" s="130">
        <v>2.8</v>
      </c>
      <c r="D100" s="130">
        <v>0</v>
      </c>
      <c r="E100" s="130">
        <v>49</v>
      </c>
      <c r="F100" s="130">
        <v>168</v>
      </c>
      <c r="G100" s="130">
        <v>35</v>
      </c>
      <c r="H100" s="130">
        <v>0</v>
      </c>
      <c r="I100" s="130">
        <v>252</v>
      </c>
      <c r="J100" s="46"/>
      <c r="K100" s="46"/>
      <c r="L100" s="46"/>
      <c r="M100" s="46"/>
      <c r="N100" s="46"/>
      <c r="O100" s="129" t="s">
        <v>528</v>
      </c>
      <c r="P100" s="142">
        <v>3</v>
      </c>
      <c r="Q100" s="142">
        <v>3</v>
      </c>
    </row>
    <row r="101" spans="1:17">
      <c r="A101" s="140" t="s">
        <v>118</v>
      </c>
      <c r="B101" s="130">
        <v>2</v>
      </c>
      <c r="C101" s="130">
        <v>6</v>
      </c>
      <c r="D101" s="130">
        <v>0</v>
      </c>
      <c r="E101" s="130">
        <v>0</v>
      </c>
      <c r="F101" s="130">
        <v>0</v>
      </c>
      <c r="G101" s="130">
        <v>0</v>
      </c>
      <c r="H101" s="130">
        <v>0</v>
      </c>
      <c r="I101" s="130">
        <v>0</v>
      </c>
      <c r="J101" s="46"/>
      <c r="K101" s="46"/>
      <c r="L101" s="46"/>
      <c r="M101" s="46"/>
      <c r="N101" s="46"/>
      <c r="O101" s="128" t="s">
        <v>529</v>
      </c>
      <c r="P101" s="142">
        <v>2.8627450980392157</v>
      </c>
      <c r="Q101" s="142">
        <v>2.0784313725490198</v>
      </c>
    </row>
    <row r="102" spans="1:17">
      <c r="A102" s="139" t="s">
        <v>510</v>
      </c>
      <c r="B102" s="130">
        <v>28</v>
      </c>
      <c r="C102" s="130">
        <v>5.2142857142857144</v>
      </c>
      <c r="D102" s="130">
        <v>0</v>
      </c>
      <c r="E102" s="130">
        <v>49</v>
      </c>
      <c r="F102" s="130">
        <v>168</v>
      </c>
      <c r="G102" s="130">
        <v>35</v>
      </c>
      <c r="H102" s="130">
        <v>0</v>
      </c>
      <c r="I102" s="130">
        <v>252</v>
      </c>
      <c r="J102" s="46"/>
      <c r="K102" s="46"/>
      <c r="L102" s="46"/>
      <c r="M102" s="46"/>
      <c r="N102" s="46"/>
      <c r="O102" s="128" t="s">
        <v>66</v>
      </c>
      <c r="P102" s="142"/>
      <c r="Q102" s="142"/>
    </row>
    <row r="103" spans="1:17">
      <c r="A103" s="139" t="s">
        <v>462</v>
      </c>
      <c r="B103" s="130"/>
      <c r="C103" s="130"/>
      <c r="D103" s="130"/>
      <c r="E103" s="130"/>
      <c r="F103" s="130"/>
      <c r="G103" s="130"/>
      <c r="H103" s="130"/>
      <c r="I103" s="130"/>
      <c r="J103" s="46"/>
      <c r="K103" s="46"/>
      <c r="L103" s="46"/>
      <c r="M103" s="46"/>
      <c r="N103" s="46"/>
      <c r="O103" s="129" t="s">
        <v>106</v>
      </c>
      <c r="P103" s="142"/>
      <c r="Q103" s="142"/>
    </row>
    <row r="104" spans="1:17" s="145" customFormat="1">
      <c r="A104" s="140" t="s">
        <v>14</v>
      </c>
      <c r="B104" s="130">
        <v>1</v>
      </c>
      <c r="C104" s="130">
        <v>2</v>
      </c>
      <c r="D104" s="130">
        <v>0</v>
      </c>
      <c r="E104" s="130">
        <v>10</v>
      </c>
      <c r="F104" s="130">
        <v>0</v>
      </c>
      <c r="G104" s="130">
        <v>0</v>
      </c>
      <c r="H104" s="130">
        <v>0</v>
      </c>
      <c r="I104" s="130">
        <v>10</v>
      </c>
      <c r="J104" s="46"/>
      <c r="K104" s="46"/>
      <c r="L104" s="46"/>
      <c r="M104" s="46"/>
      <c r="N104" s="46"/>
      <c r="O104" s="138" t="s">
        <v>411</v>
      </c>
      <c r="P104" s="142">
        <v>2.7142857142857144</v>
      </c>
      <c r="Q104" s="142">
        <v>2.2857142857142856</v>
      </c>
    </row>
    <row r="105" spans="1:17">
      <c r="A105" s="139" t="s">
        <v>511</v>
      </c>
      <c r="B105" s="130">
        <v>1</v>
      </c>
      <c r="C105" s="130">
        <v>2</v>
      </c>
      <c r="D105" s="130">
        <v>0</v>
      </c>
      <c r="E105" s="130">
        <v>10</v>
      </c>
      <c r="F105" s="130">
        <v>0</v>
      </c>
      <c r="G105" s="130">
        <v>0</v>
      </c>
      <c r="H105" s="130">
        <v>0</v>
      </c>
      <c r="I105" s="130">
        <v>10</v>
      </c>
      <c r="J105" s="46"/>
      <c r="K105" s="46"/>
      <c r="L105" s="46"/>
      <c r="M105" s="46"/>
      <c r="N105" s="46"/>
      <c r="O105" s="138" t="s">
        <v>412</v>
      </c>
      <c r="P105" s="142">
        <v>2</v>
      </c>
      <c r="Q105" s="142">
        <v>2</v>
      </c>
    </row>
    <row r="106" spans="1:17">
      <c r="A106" s="139" t="s">
        <v>356</v>
      </c>
      <c r="B106" s="130"/>
      <c r="C106" s="130"/>
      <c r="D106" s="130"/>
      <c r="E106" s="130"/>
      <c r="F106" s="130"/>
      <c r="G106" s="130"/>
      <c r="H106" s="130"/>
      <c r="I106" s="130"/>
      <c r="J106" s="46"/>
      <c r="K106" s="46"/>
      <c r="L106" s="46"/>
      <c r="M106" s="46"/>
      <c r="N106" s="46"/>
      <c r="O106" s="129" t="s">
        <v>505</v>
      </c>
      <c r="P106" s="142">
        <v>2.625</v>
      </c>
      <c r="Q106" s="142">
        <v>2.25</v>
      </c>
    </row>
    <row r="107" spans="1:17">
      <c r="A107" s="140" t="s">
        <v>1</v>
      </c>
      <c r="B107" s="130">
        <v>3</v>
      </c>
      <c r="C107" s="130">
        <v>6.666666666666667</v>
      </c>
      <c r="D107" s="130">
        <v>0</v>
      </c>
      <c r="E107" s="130">
        <v>0</v>
      </c>
      <c r="F107" s="130">
        <v>0</v>
      </c>
      <c r="G107" s="130">
        <v>0</v>
      </c>
      <c r="H107" s="130">
        <v>0</v>
      </c>
      <c r="I107" s="130">
        <v>0</v>
      </c>
      <c r="J107" s="46"/>
      <c r="K107" s="46"/>
      <c r="L107" s="46"/>
      <c r="M107" s="46"/>
      <c r="N107" s="46"/>
      <c r="O107" s="128" t="s">
        <v>530</v>
      </c>
      <c r="P107" s="142">
        <v>2.625</v>
      </c>
      <c r="Q107" s="142">
        <v>2.25</v>
      </c>
    </row>
    <row r="108" spans="1:17">
      <c r="A108" s="140" t="s">
        <v>14</v>
      </c>
      <c r="B108" s="130">
        <v>1</v>
      </c>
      <c r="C108" s="130">
        <v>4</v>
      </c>
      <c r="D108" s="130">
        <v>0</v>
      </c>
      <c r="E108" s="130">
        <v>0</v>
      </c>
      <c r="F108" s="130">
        <v>0</v>
      </c>
      <c r="G108" s="130">
        <v>39.24</v>
      </c>
      <c r="H108" s="130">
        <v>0</v>
      </c>
      <c r="I108" s="130">
        <v>39.24</v>
      </c>
      <c r="J108" s="46"/>
      <c r="K108" s="46"/>
      <c r="L108" s="46"/>
      <c r="M108" s="46"/>
      <c r="N108" s="46"/>
      <c r="O108" s="128" t="s">
        <v>51</v>
      </c>
      <c r="P108" s="142"/>
      <c r="Q108" s="142"/>
    </row>
    <row r="109" spans="1:17">
      <c r="A109" s="139" t="s">
        <v>512</v>
      </c>
      <c r="B109" s="130">
        <v>4</v>
      </c>
      <c r="C109" s="130">
        <v>6</v>
      </c>
      <c r="D109" s="130">
        <v>0</v>
      </c>
      <c r="E109" s="130">
        <v>0</v>
      </c>
      <c r="F109" s="130">
        <v>0</v>
      </c>
      <c r="G109" s="130">
        <v>39.24</v>
      </c>
      <c r="H109" s="130">
        <v>0</v>
      </c>
      <c r="I109" s="130">
        <v>39.24</v>
      </c>
      <c r="J109" s="46"/>
      <c r="K109" s="46"/>
      <c r="L109" s="46"/>
      <c r="M109" s="46"/>
      <c r="N109" s="46"/>
      <c r="O109" s="129" t="s">
        <v>386</v>
      </c>
      <c r="P109" s="142"/>
      <c r="Q109" s="142"/>
    </row>
    <row r="110" spans="1:17" s="145" customFormat="1">
      <c r="A110" s="139" t="s">
        <v>49</v>
      </c>
      <c r="B110" s="130"/>
      <c r="C110" s="130"/>
      <c r="D110" s="130"/>
      <c r="E110" s="130"/>
      <c r="F110" s="130"/>
      <c r="G110" s="130"/>
      <c r="H110" s="130"/>
      <c r="I110" s="130"/>
      <c r="J110" s="46"/>
      <c r="K110" s="46"/>
      <c r="L110" s="46"/>
      <c r="M110" s="46"/>
      <c r="N110" s="46"/>
      <c r="O110" s="138" t="s">
        <v>411</v>
      </c>
      <c r="P110" s="142">
        <v>3</v>
      </c>
      <c r="Q110" s="142">
        <v>2.75</v>
      </c>
    </row>
    <row r="111" spans="1:17">
      <c r="A111" s="140" t="s">
        <v>1</v>
      </c>
      <c r="B111" s="130">
        <v>28</v>
      </c>
      <c r="C111" s="130">
        <v>8</v>
      </c>
      <c r="D111" s="130">
        <v>0</v>
      </c>
      <c r="E111" s="130">
        <v>0</v>
      </c>
      <c r="F111" s="130">
        <v>0</v>
      </c>
      <c r="G111" s="130">
        <v>0</v>
      </c>
      <c r="H111" s="130">
        <v>0</v>
      </c>
      <c r="I111" s="130">
        <v>0</v>
      </c>
      <c r="J111" s="46"/>
      <c r="K111" s="46"/>
      <c r="L111" s="46"/>
      <c r="M111" s="46"/>
      <c r="N111" s="46"/>
      <c r="O111" s="138" t="s">
        <v>412</v>
      </c>
      <c r="P111" s="142">
        <v>2</v>
      </c>
      <c r="Q111" s="142">
        <v>2</v>
      </c>
    </row>
    <row r="112" spans="1:17">
      <c r="A112" s="140" t="s">
        <v>14</v>
      </c>
      <c r="B112" s="130">
        <v>1</v>
      </c>
      <c r="C112" s="130">
        <v>2</v>
      </c>
      <c r="D112" s="130">
        <v>0</v>
      </c>
      <c r="E112" s="130">
        <v>150</v>
      </c>
      <c r="F112" s="130">
        <v>0</v>
      </c>
      <c r="G112" s="130">
        <v>0</v>
      </c>
      <c r="H112" s="130">
        <v>0</v>
      </c>
      <c r="I112" s="130">
        <v>150</v>
      </c>
      <c r="J112" s="46"/>
      <c r="K112" s="46"/>
      <c r="L112" s="46"/>
      <c r="M112" s="46"/>
      <c r="N112" s="46"/>
      <c r="O112" s="129" t="s">
        <v>531</v>
      </c>
      <c r="P112" s="142">
        <v>2.5714285714285716</v>
      </c>
      <c r="Q112" s="142">
        <v>2.4285714285714284</v>
      </c>
    </row>
    <row r="113" spans="1:17">
      <c r="A113" s="139" t="s">
        <v>513</v>
      </c>
      <c r="B113" s="130">
        <v>29</v>
      </c>
      <c r="C113" s="130">
        <v>7.7931034482758621</v>
      </c>
      <c r="D113" s="130">
        <v>0</v>
      </c>
      <c r="E113" s="130">
        <v>150</v>
      </c>
      <c r="F113" s="130">
        <v>0</v>
      </c>
      <c r="G113" s="130">
        <v>0</v>
      </c>
      <c r="H113" s="130">
        <v>0</v>
      </c>
      <c r="I113" s="130">
        <v>150</v>
      </c>
      <c r="J113" s="46"/>
      <c r="K113" s="46"/>
      <c r="L113" s="46"/>
      <c r="M113" s="46"/>
      <c r="N113" s="46"/>
      <c r="O113" s="129" t="s">
        <v>414</v>
      </c>
      <c r="P113" s="142"/>
      <c r="Q113" s="142"/>
    </row>
    <row r="114" spans="1:17">
      <c r="A114" s="128" t="s">
        <v>497</v>
      </c>
      <c r="B114" s="144">
        <v>185</v>
      </c>
      <c r="C114" s="144">
        <v>5.7189189189189191</v>
      </c>
      <c r="D114" s="144">
        <v>0</v>
      </c>
      <c r="E114" s="144">
        <v>1729.022199999999</v>
      </c>
      <c r="F114" s="144">
        <v>9832.8463999999985</v>
      </c>
      <c r="G114" s="144">
        <v>445.94</v>
      </c>
      <c r="H114" s="144">
        <v>0</v>
      </c>
      <c r="I114" s="144">
        <v>12007.808600000006</v>
      </c>
      <c r="J114" s="46"/>
      <c r="K114" s="46"/>
      <c r="L114" s="46"/>
      <c r="M114" s="46"/>
      <c r="N114" s="46"/>
      <c r="O114" s="138" t="s">
        <v>412</v>
      </c>
      <c r="P114" s="142">
        <v>2</v>
      </c>
      <c r="Q114" s="142">
        <v>2</v>
      </c>
    </row>
    <row r="115" spans="1:17" s="145" customFormat="1">
      <c r="A115" s="143" t="s">
        <v>37</v>
      </c>
      <c r="B115" s="130"/>
      <c r="C115" s="130"/>
      <c r="D115" s="130"/>
      <c r="E115" s="130"/>
      <c r="F115" s="130"/>
      <c r="G115" s="130"/>
      <c r="H115" s="130"/>
      <c r="I115" s="130"/>
      <c r="J115" s="46"/>
      <c r="K115" s="46"/>
      <c r="L115" s="46"/>
      <c r="M115" s="46"/>
      <c r="N115" s="46"/>
      <c r="O115" s="129" t="s">
        <v>532</v>
      </c>
      <c r="P115" s="142">
        <v>2</v>
      </c>
      <c r="Q115" s="142">
        <v>2</v>
      </c>
    </row>
    <row r="116" spans="1:17">
      <c r="A116" s="139" t="s">
        <v>514</v>
      </c>
      <c r="B116" s="130"/>
      <c r="C116" s="130"/>
      <c r="D116" s="130"/>
      <c r="E116" s="130"/>
      <c r="F116" s="130"/>
      <c r="G116" s="130"/>
      <c r="H116" s="130"/>
      <c r="I116" s="130"/>
      <c r="J116" s="46"/>
      <c r="K116" s="46"/>
      <c r="L116" s="46"/>
      <c r="M116" s="46"/>
      <c r="N116" s="46"/>
      <c r="O116" s="129" t="s">
        <v>422</v>
      </c>
      <c r="P116" s="142"/>
      <c r="Q116" s="142"/>
    </row>
    <row r="117" spans="1:17">
      <c r="A117" s="140" t="s">
        <v>1</v>
      </c>
      <c r="B117" s="130">
        <v>32</v>
      </c>
      <c r="C117" s="130">
        <v>10.125</v>
      </c>
      <c r="D117" s="130">
        <v>0</v>
      </c>
      <c r="E117" s="130">
        <v>0</v>
      </c>
      <c r="F117" s="130">
        <v>0</v>
      </c>
      <c r="G117" s="130">
        <v>0</v>
      </c>
      <c r="H117" s="130">
        <v>0</v>
      </c>
      <c r="I117" s="130">
        <v>0</v>
      </c>
      <c r="J117" s="46"/>
      <c r="K117" s="46"/>
      <c r="L117" s="46"/>
      <c r="M117" s="46"/>
      <c r="N117" s="46"/>
      <c r="O117" s="138" t="s">
        <v>412</v>
      </c>
      <c r="P117" s="142">
        <v>2</v>
      </c>
      <c r="Q117" s="142">
        <v>2</v>
      </c>
    </row>
    <row r="118" spans="1:17">
      <c r="A118" s="140" t="s">
        <v>14</v>
      </c>
      <c r="B118" s="130">
        <v>1</v>
      </c>
      <c r="C118" s="130">
        <v>1</v>
      </c>
      <c r="D118" s="130">
        <v>100</v>
      </c>
      <c r="E118" s="130">
        <v>0</v>
      </c>
      <c r="F118" s="130">
        <v>0</v>
      </c>
      <c r="G118" s="130">
        <v>0</v>
      </c>
      <c r="H118" s="130">
        <v>0</v>
      </c>
      <c r="I118" s="130">
        <v>100</v>
      </c>
      <c r="J118" s="46"/>
      <c r="K118" s="46"/>
      <c r="L118" s="46"/>
      <c r="M118" s="46"/>
      <c r="N118" s="46"/>
      <c r="O118" s="129" t="s">
        <v>533</v>
      </c>
      <c r="P118" s="142">
        <v>2</v>
      </c>
      <c r="Q118" s="142">
        <v>2</v>
      </c>
    </row>
    <row r="119" spans="1:17">
      <c r="A119" s="140" t="s">
        <v>118</v>
      </c>
      <c r="B119" s="130">
        <v>4</v>
      </c>
      <c r="C119" s="130">
        <v>20</v>
      </c>
      <c r="D119" s="130">
        <v>0</v>
      </c>
      <c r="E119" s="130">
        <v>0</v>
      </c>
      <c r="F119" s="130">
        <v>0</v>
      </c>
      <c r="G119" s="130">
        <v>0</v>
      </c>
      <c r="H119" s="130">
        <v>0</v>
      </c>
      <c r="I119" s="130">
        <v>0</v>
      </c>
      <c r="J119" s="46"/>
      <c r="K119" s="46"/>
      <c r="L119" s="46"/>
      <c r="M119" s="46"/>
      <c r="N119" s="46"/>
      <c r="O119" s="129" t="s">
        <v>452</v>
      </c>
      <c r="P119" s="142"/>
      <c r="Q119" s="142"/>
    </row>
    <row r="120" spans="1:17">
      <c r="A120" s="139" t="s">
        <v>515</v>
      </c>
      <c r="B120" s="130">
        <v>37</v>
      </c>
      <c r="C120" s="130">
        <v>10.945945945945946</v>
      </c>
      <c r="D120" s="130">
        <v>100</v>
      </c>
      <c r="E120" s="130">
        <v>0</v>
      </c>
      <c r="F120" s="130">
        <v>0</v>
      </c>
      <c r="G120" s="130">
        <v>0</v>
      </c>
      <c r="H120" s="130">
        <v>0</v>
      </c>
      <c r="I120" s="130">
        <v>100</v>
      </c>
      <c r="J120" s="46"/>
      <c r="K120" s="46"/>
      <c r="L120" s="46"/>
      <c r="M120" s="46"/>
      <c r="N120" s="46"/>
      <c r="O120" s="138" t="s">
        <v>411</v>
      </c>
      <c r="P120" s="142">
        <v>3</v>
      </c>
      <c r="Q120" s="142">
        <v>2</v>
      </c>
    </row>
    <row r="121" spans="1:17">
      <c r="A121" s="139" t="s">
        <v>569</v>
      </c>
      <c r="B121" s="130"/>
      <c r="C121" s="130"/>
      <c r="D121" s="130"/>
      <c r="E121" s="130"/>
      <c r="F121" s="130"/>
      <c r="G121" s="130"/>
      <c r="H121" s="130"/>
      <c r="I121" s="130"/>
      <c r="J121" s="46"/>
      <c r="K121" s="46"/>
      <c r="L121" s="46"/>
      <c r="M121" s="46"/>
      <c r="N121" s="46"/>
      <c r="O121" s="129" t="s">
        <v>534</v>
      </c>
      <c r="P121" s="142">
        <v>3</v>
      </c>
      <c r="Q121" s="142">
        <v>2</v>
      </c>
    </row>
    <row r="122" spans="1:17">
      <c r="A122" s="140" t="s">
        <v>1</v>
      </c>
      <c r="B122" s="130">
        <v>50</v>
      </c>
      <c r="C122" s="130">
        <v>10.4</v>
      </c>
      <c r="D122" s="130">
        <v>0</v>
      </c>
      <c r="E122" s="130">
        <v>0</v>
      </c>
      <c r="F122" s="130">
        <v>0</v>
      </c>
      <c r="G122" s="130">
        <v>0</v>
      </c>
      <c r="H122" s="130">
        <v>0</v>
      </c>
      <c r="I122" s="130">
        <v>0</v>
      </c>
      <c r="J122" s="46"/>
      <c r="K122" s="46"/>
      <c r="L122" s="46"/>
      <c r="M122" s="46"/>
      <c r="N122" s="46"/>
      <c r="O122" s="129" t="s">
        <v>457</v>
      </c>
      <c r="P122" s="142"/>
      <c r="Q122" s="142"/>
    </row>
    <row r="123" spans="1:24" s="145" customFormat="1">
      <c r="A123" s="139" t="s">
        <v>570</v>
      </c>
      <c r="B123" s="130">
        <v>50</v>
      </c>
      <c r="C123" s="130">
        <v>10.4</v>
      </c>
      <c r="D123" s="130">
        <v>0</v>
      </c>
      <c r="E123" s="130">
        <v>0</v>
      </c>
      <c r="F123" s="130">
        <v>0</v>
      </c>
      <c r="G123" s="130">
        <v>0</v>
      </c>
      <c r="H123" s="130">
        <v>0</v>
      </c>
      <c r="I123" s="130">
        <v>0</v>
      </c>
      <c r="J123" s="46"/>
      <c r="K123" s="46"/>
      <c r="L123" s="46"/>
      <c r="M123" s="46"/>
      <c r="N123" s="46"/>
      <c r="O123" s="138" t="s">
        <v>412</v>
      </c>
      <c r="P123" s="142">
        <v>2</v>
      </c>
      <c r="Q123" s="142">
        <v>2</v>
      </c>
      <c r="R123" s="46"/>
      <c r="S123" s="46"/>
      <c r="T123" s="46"/>
      <c r="U123" s="46"/>
      <c r="V123" s="46"/>
      <c r="W123" s="46"/>
      <c r="X123" s="46"/>
    </row>
    <row r="124" spans="1:24">
      <c r="A124" s="139" t="s">
        <v>571</v>
      </c>
      <c r="B124" s="130"/>
      <c r="C124" s="130"/>
      <c r="D124" s="130"/>
      <c r="E124" s="130"/>
      <c r="F124" s="130"/>
      <c r="G124" s="130"/>
      <c r="H124" s="130"/>
      <c r="I124" s="130"/>
      <c r="J124" s="46"/>
      <c r="K124" s="46"/>
      <c r="L124" s="46"/>
      <c r="M124" s="46"/>
      <c r="N124" s="46"/>
      <c r="O124" s="129" t="s">
        <v>535</v>
      </c>
      <c r="P124" s="142">
        <v>2</v>
      </c>
      <c r="Q124" s="142">
        <v>2</v>
      </c>
      <c r="R124" s="46"/>
      <c r="S124" s="46"/>
      <c r="T124" s="46"/>
      <c r="U124" s="46"/>
      <c r="V124" s="46"/>
      <c r="W124" s="46"/>
      <c r="X124" s="46"/>
    </row>
    <row r="125" spans="1:24">
      <c r="A125" s="140" t="s">
        <v>1</v>
      </c>
      <c r="B125" s="130">
        <v>6</v>
      </c>
      <c r="C125" s="130">
        <v>9</v>
      </c>
      <c r="D125" s="130">
        <v>0</v>
      </c>
      <c r="E125" s="130">
        <v>0</v>
      </c>
      <c r="F125" s="130">
        <v>0</v>
      </c>
      <c r="G125" s="130">
        <v>0</v>
      </c>
      <c r="H125" s="130">
        <v>0</v>
      </c>
      <c r="I125" s="130">
        <v>0</v>
      </c>
      <c r="J125" s="46"/>
      <c r="K125" s="46"/>
      <c r="L125" s="46"/>
      <c r="M125" s="46"/>
      <c r="N125" s="46"/>
      <c r="O125" s="128" t="s">
        <v>536</v>
      </c>
      <c r="P125" s="142">
        <v>2.3125</v>
      </c>
      <c r="Q125" s="142">
        <v>2.1875</v>
      </c>
      <c r="R125" s="46"/>
      <c r="S125" s="46"/>
      <c r="T125" s="46"/>
      <c r="U125" s="46"/>
      <c r="V125" s="46"/>
      <c r="W125" s="46"/>
      <c r="X125" s="46"/>
    </row>
    <row r="126" spans="1:24">
      <c r="A126" s="139" t="s">
        <v>572</v>
      </c>
      <c r="B126" s="130">
        <v>6</v>
      </c>
      <c r="C126" s="130">
        <v>9</v>
      </c>
      <c r="D126" s="130">
        <v>0</v>
      </c>
      <c r="E126" s="130">
        <v>0</v>
      </c>
      <c r="F126" s="130">
        <v>0</v>
      </c>
      <c r="G126" s="130">
        <v>0</v>
      </c>
      <c r="H126" s="130">
        <v>0</v>
      </c>
      <c r="I126" s="130">
        <v>0</v>
      </c>
      <c r="J126" s="46"/>
      <c r="K126" s="46"/>
      <c r="L126" s="46"/>
      <c r="M126" s="46"/>
      <c r="N126" s="46"/>
      <c r="O126" s="128" t="s">
        <v>52</v>
      </c>
      <c r="P126" s="142"/>
      <c r="Q126" s="142"/>
      <c r="R126" s="46"/>
      <c r="S126" s="46"/>
      <c r="T126" s="46"/>
      <c r="U126" s="46"/>
      <c r="V126" s="46"/>
      <c r="W126" s="46"/>
      <c r="X126" s="46"/>
    </row>
    <row r="127" spans="1:24">
      <c r="A127" s="139" t="s">
        <v>573</v>
      </c>
      <c r="B127" s="130"/>
      <c r="C127" s="130"/>
      <c r="D127" s="130"/>
      <c r="E127" s="130"/>
      <c r="F127" s="130"/>
      <c r="G127" s="130"/>
      <c r="H127" s="130"/>
      <c r="I127" s="130"/>
      <c r="J127" s="46"/>
      <c r="K127" s="46"/>
      <c r="L127" s="46"/>
      <c r="M127" s="46"/>
      <c r="N127" s="46"/>
      <c r="O127" s="129" t="s">
        <v>465</v>
      </c>
      <c r="P127" s="142"/>
      <c r="Q127" s="142"/>
      <c r="R127" s="46"/>
      <c r="S127" s="46"/>
      <c r="T127" s="46"/>
      <c r="U127" s="46"/>
      <c r="V127" s="46"/>
      <c r="W127" s="46"/>
      <c r="X127" s="46"/>
    </row>
    <row r="128" spans="1:24" s="145" customFormat="1">
      <c r="A128" s="140" t="s">
        <v>1</v>
      </c>
      <c r="B128" s="130">
        <v>8</v>
      </c>
      <c r="C128" s="130">
        <v>10.25</v>
      </c>
      <c r="D128" s="130">
        <v>0</v>
      </c>
      <c r="E128" s="130">
        <v>0</v>
      </c>
      <c r="F128" s="130">
        <v>0</v>
      </c>
      <c r="G128" s="130">
        <v>0</v>
      </c>
      <c r="H128" s="130">
        <v>0</v>
      </c>
      <c r="I128" s="130">
        <v>0</v>
      </c>
      <c r="J128" s="46"/>
      <c r="K128" s="46"/>
      <c r="L128" s="46"/>
      <c r="M128" s="46"/>
      <c r="N128" s="46"/>
      <c r="O128" s="138" t="s">
        <v>411</v>
      </c>
      <c r="P128" s="142">
        <v>3</v>
      </c>
      <c r="Q128" s="142">
        <v>2</v>
      </c>
      <c r="R128" s="46"/>
      <c r="S128" s="46"/>
      <c r="T128" s="46"/>
      <c r="U128" s="46"/>
      <c r="V128" s="46"/>
      <c r="W128" s="46"/>
      <c r="X128" s="46"/>
    </row>
    <row r="129" spans="1:24">
      <c r="A129" s="139" t="s">
        <v>574</v>
      </c>
      <c r="B129" s="130">
        <v>8</v>
      </c>
      <c r="C129" s="130">
        <v>10.25</v>
      </c>
      <c r="D129" s="130">
        <v>0</v>
      </c>
      <c r="E129" s="130">
        <v>0</v>
      </c>
      <c r="F129" s="130">
        <v>0</v>
      </c>
      <c r="G129" s="130">
        <v>0</v>
      </c>
      <c r="H129" s="130">
        <v>0</v>
      </c>
      <c r="I129" s="130">
        <v>0</v>
      </c>
      <c r="J129" s="46"/>
      <c r="K129" s="46"/>
      <c r="L129" s="46"/>
      <c r="M129" s="46"/>
      <c r="N129" s="46"/>
      <c r="O129" s="129" t="s">
        <v>537</v>
      </c>
      <c r="P129" s="142">
        <v>3</v>
      </c>
      <c r="Q129" s="142">
        <v>2</v>
      </c>
      <c r="R129" s="46"/>
      <c r="S129" s="46"/>
      <c r="T129" s="46"/>
      <c r="U129" s="46"/>
      <c r="V129" s="46"/>
      <c r="W129" s="46"/>
      <c r="X129" s="46"/>
    </row>
    <row r="130" spans="1:24">
      <c r="A130" s="139" t="s">
        <v>449</v>
      </c>
      <c r="B130" s="130"/>
      <c r="C130" s="130"/>
      <c r="D130" s="130"/>
      <c r="E130" s="130"/>
      <c r="F130" s="130"/>
      <c r="G130" s="130"/>
      <c r="H130" s="130"/>
      <c r="I130" s="130"/>
      <c r="J130" s="46"/>
      <c r="K130" s="46"/>
      <c r="L130" s="46"/>
      <c r="M130" s="46"/>
      <c r="N130" s="46"/>
      <c r="O130" s="129" t="s">
        <v>428</v>
      </c>
      <c r="P130" s="142"/>
      <c r="Q130" s="142"/>
      <c r="R130" s="46"/>
      <c r="S130" s="46"/>
      <c r="T130" s="46"/>
      <c r="U130" s="46"/>
      <c r="V130" s="46"/>
      <c r="W130" s="46"/>
      <c r="X130" s="46"/>
    </row>
    <row r="131" spans="1:24">
      <c r="A131" s="140" t="s">
        <v>0</v>
      </c>
      <c r="B131" s="130">
        <v>1</v>
      </c>
      <c r="C131" s="130">
        <v>1</v>
      </c>
      <c r="D131" s="130">
        <v>25</v>
      </c>
      <c r="E131" s="130">
        <v>0</v>
      </c>
      <c r="F131" s="130">
        <v>0</v>
      </c>
      <c r="G131" s="130">
        <v>0</v>
      </c>
      <c r="H131" s="130">
        <v>0</v>
      </c>
      <c r="I131" s="130">
        <v>25</v>
      </c>
      <c r="J131" s="46"/>
      <c r="K131" s="46"/>
      <c r="L131" s="46"/>
      <c r="M131" s="46"/>
      <c r="N131" s="46"/>
      <c r="O131" s="138" t="s">
        <v>412</v>
      </c>
      <c r="P131" s="142">
        <v>2</v>
      </c>
      <c r="Q131" s="142">
        <v>2</v>
      </c>
      <c r="R131" s="46"/>
      <c r="S131" s="46"/>
      <c r="T131" s="46"/>
      <c r="U131" s="46"/>
      <c r="V131" s="46"/>
      <c r="W131" s="46"/>
      <c r="X131" s="46"/>
    </row>
    <row r="132" spans="1:24">
      <c r="A132" s="139" t="s">
        <v>516</v>
      </c>
      <c r="B132" s="130">
        <v>1</v>
      </c>
      <c r="C132" s="130">
        <v>1</v>
      </c>
      <c r="D132" s="130">
        <v>25</v>
      </c>
      <c r="E132" s="130">
        <v>0</v>
      </c>
      <c r="F132" s="130">
        <v>0</v>
      </c>
      <c r="G132" s="130">
        <v>0</v>
      </c>
      <c r="H132" s="130">
        <v>0</v>
      </c>
      <c r="I132" s="130">
        <v>25</v>
      </c>
      <c r="J132" s="46"/>
      <c r="K132" s="46"/>
      <c r="L132" s="46"/>
      <c r="M132" s="46"/>
      <c r="N132" s="46"/>
      <c r="O132" s="129" t="s">
        <v>538</v>
      </c>
      <c r="P132" s="142">
        <v>2</v>
      </c>
      <c r="Q132" s="142">
        <v>2</v>
      </c>
      <c r="R132" s="46"/>
      <c r="S132" s="46"/>
      <c r="T132" s="46"/>
      <c r="U132" s="46"/>
      <c r="V132" s="46"/>
      <c r="W132" s="46"/>
      <c r="X132" s="46"/>
    </row>
    <row r="133" spans="1:24">
      <c r="A133" s="139" t="s">
        <v>458</v>
      </c>
      <c r="B133" s="130"/>
      <c r="C133" s="130"/>
      <c r="D133" s="130"/>
      <c r="E133" s="130"/>
      <c r="F133" s="130"/>
      <c r="G133" s="130"/>
      <c r="H133" s="130"/>
      <c r="I133" s="130"/>
      <c r="J133" s="46"/>
      <c r="K133" s="46"/>
      <c r="L133" s="46"/>
      <c r="M133" s="46"/>
      <c r="N133" s="46"/>
      <c r="O133" s="128" t="s">
        <v>539</v>
      </c>
      <c r="P133" s="142">
        <v>2.5</v>
      </c>
      <c r="Q133" s="142">
        <v>2</v>
      </c>
      <c r="R133" s="46"/>
      <c r="S133" s="46"/>
      <c r="T133" s="46"/>
      <c r="U133" s="46"/>
      <c r="V133" s="46"/>
      <c r="W133" s="46"/>
      <c r="X133" s="46"/>
    </row>
    <row r="134" spans="1:24" s="145" customFormat="1">
      <c r="A134" s="140" t="s">
        <v>1</v>
      </c>
      <c r="B134" s="130">
        <v>1</v>
      </c>
      <c r="C134" s="130">
        <v>8</v>
      </c>
      <c r="D134" s="130">
        <v>0</v>
      </c>
      <c r="E134" s="130">
        <v>0</v>
      </c>
      <c r="F134" s="130">
        <v>0</v>
      </c>
      <c r="G134" s="130">
        <v>0</v>
      </c>
      <c r="H134" s="130">
        <v>0</v>
      </c>
      <c r="I134" s="130">
        <v>0</v>
      </c>
      <c r="J134" s="46"/>
      <c r="K134" s="46"/>
      <c r="L134" s="46"/>
      <c r="M134" s="46"/>
      <c r="N134" s="46"/>
      <c r="O134" s="128" t="s">
        <v>237</v>
      </c>
      <c r="P134" s="142"/>
      <c r="Q134" s="142"/>
      <c r="R134" s="46"/>
      <c r="S134" s="46"/>
      <c r="T134" s="46"/>
      <c r="U134" s="46"/>
      <c r="V134" s="46"/>
      <c r="W134" s="46"/>
      <c r="X134" s="46"/>
    </row>
    <row r="135" spans="1:24">
      <c r="A135" s="139" t="s">
        <v>575</v>
      </c>
      <c r="B135" s="130">
        <v>1</v>
      </c>
      <c r="C135" s="130">
        <v>8</v>
      </c>
      <c r="D135" s="130">
        <v>0</v>
      </c>
      <c r="E135" s="130">
        <v>0</v>
      </c>
      <c r="F135" s="130">
        <v>0</v>
      </c>
      <c r="G135" s="130">
        <v>0</v>
      </c>
      <c r="H135" s="130">
        <v>0</v>
      </c>
      <c r="I135" s="130">
        <v>0</v>
      </c>
      <c r="J135" s="46"/>
      <c r="K135" s="46"/>
      <c r="L135" s="46"/>
      <c r="M135" s="46"/>
      <c r="N135" s="46"/>
      <c r="O135" s="129" t="s">
        <v>241</v>
      </c>
      <c r="P135" s="142"/>
      <c r="Q135" s="142"/>
      <c r="R135" s="46"/>
      <c r="S135" s="46"/>
      <c r="T135" s="46"/>
      <c r="U135" s="46"/>
      <c r="V135" s="46"/>
      <c r="W135" s="46"/>
      <c r="X135" s="46"/>
    </row>
    <row r="136" spans="1:24">
      <c r="A136" s="139" t="s">
        <v>62</v>
      </c>
      <c r="B136" s="130"/>
      <c r="C136" s="130"/>
      <c r="D136" s="130"/>
      <c r="E136" s="130"/>
      <c r="F136" s="130"/>
      <c r="G136" s="130"/>
      <c r="H136" s="130"/>
      <c r="I136" s="130"/>
      <c r="J136" s="46"/>
      <c r="K136" s="46"/>
      <c r="L136" s="46"/>
      <c r="M136" s="46"/>
      <c r="N136" s="46"/>
      <c r="O136" s="138" t="s">
        <v>412</v>
      </c>
      <c r="P136" s="142">
        <v>2</v>
      </c>
      <c r="Q136" s="142">
        <v>2</v>
      </c>
      <c r="R136" s="46"/>
      <c r="S136" s="46"/>
      <c r="T136" s="46"/>
      <c r="U136" s="46"/>
      <c r="V136" s="46"/>
      <c r="W136" s="46"/>
      <c r="X136" s="46"/>
    </row>
    <row r="137" spans="1:24">
      <c r="A137" s="140" t="s">
        <v>1</v>
      </c>
      <c r="B137" s="130">
        <v>3</v>
      </c>
      <c r="C137" s="130">
        <v>10</v>
      </c>
      <c r="D137" s="130">
        <v>0</v>
      </c>
      <c r="E137" s="130">
        <v>0</v>
      </c>
      <c r="F137" s="130">
        <v>0</v>
      </c>
      <c r="G137" s="130">
        <v>0</v>
      </c>
      <c r="H137" s="130">
        <v>0</v>
      </c>
      <c r="I137" s="130">
        <v>0</v>
      </c>
      <c r="J137" s="46"/>
      <c r="K137" s="46"/>
      <c r="L137" s="46"/>
      <c r="M137" s="46"/>
      <c r="N137" s="46"/>
      <c r="O137" s="129" t="s">
        <v>540</v>
      </c>
      <c r="P137" s="142">
        <v>2</v>
      </c>
      <c r="Q137" s="142">
        <v>2</v>
      </c>
      <c r="R137" s="46"/>
      <c r="S137" s="46"/>
      <c r="T137" s="46"/>
      <c r="U137" s="46"/>
      <c r="V137" s="46"/>
      <c r="W137" s="46"/>
      <c r="X137" s="46"/>
    </row>
    <row r="138" spans="1:24">
      <c r="A138" s="139" t="s">
        <v>576</v>
      </c>
      <c r="B138" s="130">
        <v>3</v>
      </c>
      <c r="C138" s="130">
        <v>10</v>
      </c>
      <c r="D138" s="130">
        <v>0</v>
      </c>
      <c r="E138" s="130">
        <v>0</v>
      </c>
      <c r="F138" s="130">
        <v>0</v>
      </c>
      <c r="G138" s="130">
        <v>0</v>
      </c>
      <c r="H138" s="130">
        <v>0</v>
      </c>
      <c r="I138" s="130">
        <v>0</v>
      </c>
      <c r="J138" s="46"/>
      <c r="K138" s="46"/>
      <c r="L138" s="46"/>
      <c r="M138" s="46"/>
      <c r="N138" s="46"/>
      <c r="O138" s="129" t="s">
        <v>249</v>
      </c>
      <c r="P138" s="142"/>
      <c r="Q138" s="142"/>
      <c r="R138" s="46"/>
      <c r="S138" s="46"/>
      <c r="T138" s="46"/>
      <c r="U138" s="46"/>
      <c r="V138" s="46"/>
      <c r="W138" s="46"/>
      <c r="X138" s="46"/>
    </row>
    <row r="139" spans="1:24">
      <c r="A139" s="139" t="s">
        <v>577</v>
      </c>
      <c r="B139" s="130"/>
      <c r="C139" s="130"/>
      <c r="D139" s="130"/>
      <c r="E139" s="130"/>
      <c r="F139" s="130"/>
      <c r="G139" s="130"/>
      <c r="H139" s="130"/>
      <c r="I139" s="130"/>
      <c r="J139" s="46"/>
      <c r="K139" s="46"/>
      <c r="L139" s="46"/>
      <c r="M139" s="46"/>
      <c r="N139" s="46"/>
      <c r="O139" s="138" t="s">
        <v>412</v>
      </c>
      <c r="P139" s="142">
        <v>2</v>
      </c>
      <c r="Q139" s="142">
        <v>2</v>
      </c>
      <c r="R139" s="46"/>
      <c r="S139" s="46"/>
      <c r="T139" s="46"/>
      <c r="U139" s="46"/>
      <c r="V139" s="46"/>
      <c r="W139" s="46"/>
      <c r="X139" s="46"/>
    </row>
    <row r="140" spans="1:24" s="145" customFormat="1">
      <c r="A140" s="140" t="s">
        <v>1</v>
      </c>
      <c r="B140" s="130">
        <v>5</v>
      </c>
      <c r="C140" s="130">
        <v>11.6</v>
      </c>
      <c r="D140" s="130">
        <v>0</v>
      </c>
      <c r="E140" s="130">
        <v>0</v>
      </c>
      <c r="F140" s="130">
        <v>0</v>
      </c>
      <c r="G140" s="130">
        <v>0</v>
      </c>
      <c r="H140" s="130">
        <v>0</v>
      </c>
      <c r="I140" s="130">
        <v>0</v>
      </c>
      <c r="J140" s="46"/>
      <c r="K140" s="46"/>
      <c r="L140" s="46"/>
      <c r="M140" s="46"/>
      <c r="N140" s="46"/>
      <c r="O140" s="129" t="s">
        <v>541</v>
      </c>
      <c r="P140" s="142">
        <v>2</v>
      </c>
      <c r="Q140" s="142">
        <v>2</v>
      </c>
      <c r="R140" s="46"/>
      <c r="S140" s="46"/>
      <c r="T140" s="46"/>
      <c r="U140" s="46"/>
      <c r="V140" s="46"/>
      <c r="W140" s="46"/>
      <c r="X140" s="46"/>
    </row>
    <row r="141" spans="1:24" s="137" customFormat="1">
      <c r="A141" s="139" t="s">
        <v>578</v>
      </c>
      <c r="B141" s="130">
        <v>5</v>
      </c>
      <c r="C141" s="130">
        <v>11.6</v>
      </c>
      <c r="D141" s="130">
        <v>0</v>
      </c>
      <c r="E141" s="130">
        <v>0</v>
      </c>
      <c r="F141" s="130">
        <v>0</v>
      </c>
      <c r="G141" s="130">
        <v>0</v>
      </c>
      <c r="H141" s="130">
        <v>0</v>
      </c>
      <c r="I141" s="130">
        <v>0</v>
      </c>
      <c r="J141" s="46"/>
      <c r="K141" s="46"/>
      <c r="L141" s="46"/>
      <c r="M141" s="46"/>
      <c r="N141" s="46"/>
      <c r="O141" s="128" t="s">
        <v>542</v>
      </c>
      <c r="P141" s="142">
        <v>2</v>
      </c>
      <c r="Q141" s="142">
        <v>2</v>
      </c>
      <c r="R141" s="46"/>
      <c r="S141" s="46"/>
      <c r="T141" s="46"/>
      <c r="U141" s="46"/>
      <c r="V141" s="46"/>
      <c r="W141" s="46"/>
      <c r="X141" s="46"/>
    </row>
    <row r="142" spans="1:24" s="137" customFormat="1">
      <c r="A142" s="139" t="s">
        <v>338</v>
      </c>
      <c r="B142" s="130"/>
      <c r="C142" s="130"/>
      <c r="D142" s="130"/>
      <c r="E142" s="130"/>
      <c r="F142" s="130"/>
      <c r="G142" s="130"/>
      <c r="H142" s="130"/>
      <c r="I142" s="130"/>
      <c r="J142" s="46"/>
      <c r="K142" s="46"/>
      <c r="L142" s="46"/>
      <c r="M142" s="46"/>
      <c r="N142" s="46"/>
      <c r="O142" s="128" t="s">
        <v>41</v>
      </c>
      <c r="P142" s="142"/>
      <c r="Q142" s="142"/>
      <c r="R142" s="46"/>
      <c r="S142" s="46"/>
      <c r="T142" s="46"/>
      <c r="U142" s="46"/>
      <c r="V142" s="46"/>
      <c r="W142" s="46"/>
      <c r="X142" s="46"/>
    </row>
    <row r="143" spans="1:24" s="137" customFormat="1">
      <c r="A143" s="140" t="s">
        <v>1</v>
      </c>
      <c r="B143" s="130">
        <v>15</v>
      </c>
      <c r="C143" s="130">
        <v>15.333333333333334</v>
      </c>
      <c r="D143" s="130">
        <v>0</v>
      </c>
      <c r="E143" s="130">
        <v>0</v>
      </c>
      <c r="F143" s="130">
        <v>0</v>
      </c>
      <c r="G143" s="130">
        <v>0</v>
      </c>
      <c r="H143" s="130">
        <v>0</v>
      </c>
      <c r="I143" s="130">
        <v>0</v>
      </c>
      <c r="J143" s="46"/>
      <c r="K143" s="46"/>
      <c r="L143" s="46"/>
      <c r="M143" s="46"/>
      <c r="N143" s="46"/>
      <c r="O143" s="129" t="s">
        <v>63</v>
      </c>
      <c r="P143" s="142"/>
      <c r="Q143" s="142"/>
      <c r="R143" s="46"/>
      <c r="S143" s="46"/>
      <c r="T143" s="46"/>
      <c r="U143" s="46"/>
      <c r="V143" s="46"/>
      <c r="W143" s="46"/>
      <c r="X143" s="46"/>
    </row>
    <row r="144" spans="1:24">
      <c r="A144" s="140" t="s">
        <v>118</v>
      </c>
      <c r="B144" s="130">
        <v>2</v>
      </c>
      <c r="C144" s="130">
        <v>20</v>
      </c>
      <c r="D144" s="130">
        <v>0</v>
      </c>
      <c r="E144" s="130">
        <v>0</v>
      </c>
      <c r="F144" s="130">
        <v>0</v>
      </c>
      <c r="G144" s="130">
        <v>0</v>
      </c>
      <c r="H144" s="130">
        <v>0</v>
      </c>
      <c r="I144" s="130">
        <v>0</v>
      </c>
      <c r="J144" s="46"/>
      <c r="K144" s="46"/>
      <c r="L144" s="46"/>
      <c r="M144" s="46"/>
      <c r="N144" s="46"/>
      <c r="O144" s="138" t="s">
        <v>411</v>
      </c>
      <c r="P144" s="142">
        <v>3</v>
      </c>
      <c r="Q144" s="142">
        <v>2</v>
      </c>
      <c r="R144" s="46"/>
      <c r="S144" s="46"/>
      <c r="T144" s="46"/>
      <c r="U144" s="46"/>
      <c r="V144" s="46"/>
      <c r="W144" s="46"/>
      <c r="X144" s="46"/>
    </row>
    <row r="145" spans="1:17">
      <c r="A145" s="139" t="s">
        <v>579</v>
      </c>
      <c r="B145" s="130">
        <v>17</v>
      </c>
      <c r="C145" s="130">
        <v>15.882352941176471</v>
      </c>
      <c r="D145" s="130">
        <v>0</v>
      </c>
      <c r="E145" s="130">
        <v>0</v>
      </c>
      <c r="F145" s="130">
        <v>0</v>
      </c>
      <c r="G145" s="130">
        <v>0</v>
      </c>
      <c r="H145" s="130">
        <v>0</v>
      </c>
      <c r="I145" s="130">
        <v>0</v>
      </c>
      <c r="J145" s="46"/>
      <c r="K145" s="46"/>
      <c r="L145" s="46"/>
      <c r="M145" s="46"/>
      <c r="N145" s="46"/>
      <c r="O145" s="138" t="s">
        <v>412</v>
      </c>
      <c r="P145" s="142">
        <v>2</v>
      </c>
      <c r="Q145" s="142">
        <v>2</v>
      </c>
    </row>
    <row r="146" spans="1:17">
      <c r="A146" s="139" t="s">
        <v>478</v>
      </c>
      <c r="B146" s="130"/>
      <c r="C146" s="130"/>
      <c r="D146" s="130"/>
      <c r="E146" s="130"/>
      <c r="F146" s="130"/>
      <c r="G146" s="130"/>
      <c r="H146" s="130"/>
      <c r="I146" s="130"/>
      <c r="J146" s="46"/>
      <c r="K146" s="46"/>
      <c r="L146" s="46"/>
      <c r="M146" s="46"/>
      <c r="N146" s="46"/>
      <c r="O146" s="129" t="s">
        <v>543</v>
      </c>
      <c r="P146" s="142">
        <v>2.8</v>
      </c>
      <c r="Q146" s="142">
        <v>2</v>
      </c>
    </row>
    <row r="147" spans="1:17">
      <c r="A147" s="140" t="s">
        <v>1</v>
      </c>
      <c r="B147" s="130">
        <v>2</v>
      </c>
      <c r="C147" s="130">
        <v>8</v>
      </c>
      <c r="D147" s="130">
        <v>0</v>
      </c>
      <c r="E147" s="130">
        <v>0</v>
      </c>
      <c r="F147" s="130">
        <v>0</v>
      </c>
      <c r="G147" s="130">
        <v>0</v>
      </c>
      <c r="H147" s="130">
        <v>0</v>
      </c>
      <c r="I147" s="130">
        <v>0</v>
      </c>
      <c r="J147" s="46"/>
      <c r="K147" s="46"/>
      <c r="L147" s="46"/>
      <c r="M147" s="46"/>
      <c r="N147" s="46"/>
      <c r="O147" s="129" t="s">
        <v>340</v>
      </c>
      <c r="P147" s="142"/>
      <c r="Q147" s="142"/>
    </row>
    <row r="148" spans="1:17">
      <c r="A148" s="139" t="s">
        <v>580</v>
      </c>
      <c r="B148" s="130">
        <v>2</v>
      </c>
      <c r="C148" s="130">
        <v>8</v>
      </c>
      <c r="D148" s="130">
        <v>0</v>
      </c>
      <c r="E148" s="130">
        <v>0</v>
      </c>
      <c r="F148" s="130">
        <v>0</v>
      </c>
      <c r="G148" s="130">
        <v>0</v>
      </c>
      <c r="H148" s="130">
        <v>0</v>
      </c>
      <c r="I148" s="130">
        <v>0</v>
      </c>
      <c r="J148" s="46"/>
      <c r="K148" s="46"/>
      <c r="L148" s="46"/>
      <c r="M148" s="46"/>
      <c r="N148" s="46"/>
      <c r="O148" s="138" t="s">
        <v>411</v>
      </c>
      <c r="P148" s="142">
        <v>3</v>
      </c>
      <c r="Q148" s="142">
        <v>3</v>
      </c>
    </row>
    <row r="149" spans="1:17">
      <c r="A149" s="128" t="s">
        <v>517</v>
      </c>
      <c r="B149" s="130">
        <v>130</v>
      </c>
      <c r="C149" s="130">
        <v>11.107692307692307</v>
      </c>
      <c r="D149" s="130">
        <v>125</v>
      </c>
      <c r="E149" s="130">
        <v>0</v>
      </c>
      <c r="F149" s="130">
        <v>0</v>
      </c>
      <c r="G149" s="130">
        <v>0</v>
      </c>
      <c r="H149" s="130">
        <v>0</v>
      </c>
      <c r="I149" s="130">
        <v>125</v>
      </c>
      <c r="O149" s="129" t="s">
        <v>544</v>
      </c>
      <c r="P149" s="142">
        <v>3</v>
      </c>
      <c r="Q149" s="142">
        <v>3</v>
      </c>
    </row>
    <row r="150" spans="1:17">
      <c r="A150" s="143" t="s">
        <v>103</v>
      </c>
      <c r="B150" s="130"/>
      <c r="C150" s="130"/>
      <c r="D150" s="130"/>
      <c r="E150" s="130"/>
      <c r="F150" s="130"/>
      <c r="G150" s="130"/>
      <c r="H150" s="130"/>
      <c r="I150" s="130"/>
      <c r="O150" s="128" t="s">
        <v>545</v>
      </c>
      <c r="P150" s="142">
        <v>2.8333333333333335</v>
      </c>
      <c r="Q150" s="142">
        <v>2.1666666666666665</v>
      </c>
    </row>
    <row r="151" spans="1:17">
      <c r="A151" s="139" t="s">
        <v>415</v>
      </c>
      <c r="B151" s="130"/>
      <c r="C151" s="130"/>
      <c r="D151" s="130"/>
      <c r="E151" s="130"/>
      <c r="F151" s="130"/>
      <c r="G151" s="130"/>
      <c r="H151" s="130"/>
      <c r="I151" s="130"/>
      <c r="O151" s="128" t="s">
        <v>50</v>
      </c>
      <c r="P151" s="142"/>
      <c r="Q151" s="142"/>
    </row>
    <row r="152" spans="1:17">
      <c r="A152" s="140" t="s">
        <v>1</v>
      </c>
      <c r="B152" s="130">
        <v>1</v>
      </c>
      <c r="C152" s="130">
        <v>10</v>
      </c>
      <c r="D152" s="130">
        <v>0</v>
      </c>
      <c r="E152" s="130">
        <v>0</v>
      </c>
      <c r="F152" s="130">
        <v>0</v>
      </c>
      <c r="G152" s="130">
        <v>0</v>
      </c>
      <c r="H152" s="130">
        <v>0</v>
      </c>
      <c r="I152" s="130">
        <v>0</v>
      </c>
      <c r="O152" s="129" t="s">
        <v>106</v>
      </c>
      <c r="P152" s="142"/>
      <c r="Q152" s="142"/>
    </row>
    <row r="153" spans="1:17">
      <c r="A153" s="139" t="s">
        <v>581</v>
      </c>
      <c r="B153" s="130">
        <v>1</v>
      </c>
      <c r="C153" s="130">
        <v>10</v>
      </c>
      <c r="D153" s="130">
        <v>0</v>
      </c>
      <c r="E153" s="130">
        <v>0</v>
      </c>
      <c r="F153" s="130">
        <v>0</v>
      </c>
      <c r="G153" s="130">
        <v>0</v>
      </c>
      <c r="H153" s="130">
        <v>0</v>
      </c>
      <c r="I153" s="130">
        <v>0</v>
      </c>
      <c r="O153" s="138" t="s">
        <v>411</v>
      </c>
      <c r="P153" s="142">
        <v>3</v>
      </c>
      <c r="Q153" s="142">
        <v>2</v>
      </c>
    </row>
    <row r="154" spans="1:17">
      <c r="A154" s="139" t="s">
        <v>420</v>
      </c>
      <c r="B154" s="130"/>
      <c r="C154" s="130"/>
      <c r="D154" s="130"/>
      <c r="E154" s="130"/>
      <c r="F154" s="130"/>
      <c r="G154" s="130"/>
      <c r="H154" s="130"/>
      <c r="I154" s="130"/>
      <c r="O154" s="138" t="s">
        <v>412</v>
      </c>
      <c r="P154" s="142">
        <v>2</v>
      </c>
      <c r="Q154" s="142">
        <v>2</v>
      </c>
    </row>
    <row r="155" spans="1:17">
      <c r="A155" s="140" t="s">
        <v>1</v>
      </c>
      <c r="B155" s="130">
        <v>1</v>
      </c>
      <c r="C155" s="130">
        <v>10</v>
      </c>
      <c r="D155" s="130">
        <v>0</v>
      </c>
      <c r="E155" s="130">
        <v>0</v>
      </c>
      <c r="F155" s="130">
        <v>0</v>
      </c>
      <c r="G155" s="130">
        <v>0</v>
      </c>
      <c r="H155" s="130">
        <v>0</v>
      </c>
      <c r="I155" s="130">
        <v>0</v>
      </c>
      <c r="O155" s="129" t="s">
        <v>505</v>
      </c>
      <c r="P155" s="142">
        <v>2.8333333333333335</v>
      </c>
      <c r="Q155" s="142">
        <v>2</v>
      </c>
    </row>
    <row r="156" spans="1:17">
      <c r="A156" s="139" t="s">
        <v>582</v>
      </c>
      <c r="B156" s="130">
        <v>1</v>
      </c>
      <c r="C156" s="130">
        <v>10</v>
      </c>
      <c r="D156" s="130">
        <v>0</v>
      </c>
      <c r="E156" s="130">
        <v>0</v>
      </c>
      <c r="F156" s="130">
        <v>0</v>
      </c>
      <c r="G156" s="130">
        <v>0</v>
      </c>
      <c r="H156" s="130">
        <v>0</v>
      </c>
      <c r="I156" s="130">
        <v>0</v>
      </c>
      <c r="O156" s="128" t="s">
        <v>546</v>
      </c>
      <c r="P156" s="142">
        <v>2.8333333333333335</v>
      </c>
      <c r="Q156" s="142">
        <v>2</v>
      </c>
    </row>
    <row r="157" spans="1:17">
      <c r="A157" s="139" t="s">
        <v>425</v>
      </c>
      <c r="B157" s="130"/>
      <c r="C157" s="130"/>
      <c r="D157" s="130"/>
      <c r="E157" s="130"/>
      <c r="F157" s="130"/>
      <c r="G157" s="130"/>
      <c r="H157" s="130"/>
      <c r="I157" s="130"/>
      <c r="O157" s="128" t="s">
        <v>35</v>
      </c>
      <c r="P157" s="142"/>
      <c r="Q157" s="142"/>
    </row>
    <row r="158" spans="1:17">
      <c r="A158" s="140" t="s">
        <v>1</v>
      </c>
      <c r="B158" s="130">
        <v>15</v>
      </c>
      <c r="C158" s="130">
        <v>7.7333333333333334</v>
      </c>
      <c r="D158" s="130">
        <v>0</v>
      </c>
      <c r="E158" s="130">
        <v>0</v>
      </c>
      <c r="F158" s="130">
        <v>0</v>
      </c>
      <c r="G158" s="130">
        <v>0</v>
      </c>
      <c r="H158" s="130">
        <v>0</v>
      </c>
      <c r="I158" s="130">
        <v>0</v>
      </c>
      <c r="O158" s="129" t="s">
        <v>403</v>
      </c>
      <c r="P158" s="142"/>
      <c r="Q158" s="142"/>
    </row>
    <row r="159" spans="1:17">
      <c r="A159" s="140" t="s">
        <v>14</v>
      </c>
      <c r="B159" s="130">
        <v>4</v>
      </c>
      <c r="C159" s="130">
        <v>2</v>
      </c>
      <c r="D159" s="130">
        <v>0</v>
      </c>
      <c r="E159" s="130">
        <v>600</v>
      </c>
      <c r="F159" s="130">
        <v>0</v>
      </c>
      <c r="G159" s="130">
        <v>0</v>
      </c>
      <c r="H159" s="130">
        <v>0</v>
      </c>
      <c r="I159" s="130">
        <v>600</v>
      </c>
      <c r="O159" s="138" t="s">
        <v>411</v>
      </c>
      <c r="P159" s="142">
        <v>3</v>
      </c>
      <c r="Q159" s="142">
        <v>2</v>
      </c>
    </row>
    <row r="160" spans="1:17">
      <c r="A160" s="139" t="s">
        <v>518</v>
      </c>
      <c r="B160" s="130">
        <v>19</v>
      </c>
      <c r="C160" s="130">
        <v>6.5263157894736841</v>
      </c>
      <c r="D160" s="130">
        <v>0</v>
      </c>
      <c r="E160" s="130">
        <v>600</v>
      </c>
      <c r="F160" s="130">
        <v>0</v>
      </c>
      <c r="G160" s="130">
        <v>0</v>
      </c>
      <c r="H160" s="130">
        <v>0</v>
      </c>
      <c r="I160" s="130">
        <v>600</v>
      </c>
      <c r="O160" s="138" t="s">
        <v>412</v>
      </c>
      <c r="P160" s="142">
        <v>2</v>
      </c>
      <c r="Q160" s="142">
        <v>2</v>
      </c>
    </row>
    <row r="161" spans="1:17">
      <c r="A161" s="139" t="s">
        <v>433</v>
      </c>
      <c r="B161" s="130"/>
      <c r="C161" s="130"/>
      <c r="D161" s="130"/>
      <c r="E161" s="130"/>
      <c r="F161" s="130"/>
      <c r="G161" s="130"/>
      <c r="H161" s="130"/>
      <c r="I161" s="130"/>
      <c r="O161" s="129" t="s">
        <v>547</v>
      </c>
      <c r="P161" s="142">
        <v>2.8</v>
      </c>
      <c r="Q161" s="142">
        <v>2</v>
      </c>
    </row>
    <row r="162" spans="1:17">
      <c r="A162" s="140" t="s">
        <v>1</v>
      </c>
      <c r="B162" s="130">
        <v>2</v>
      </c>
      <c r="C162" s="130">
        <v>7</v>
      </c>
      <c r="D162" s="130">
        <v>0</v>
      </c>
      <c r="E162" s="130">
        <v>0</v>
      </c>
      <c r="F162" s="130">
        <v>0</v>
      </c>
      <c r="G162" s="130">
        <v>0</v>
      </c>
      <c r="H162" s="130">
        <v>0</v>
      </c>
      <c r="I162" s="130">
        <v>0</v>
      </c>
      <c r="O162" s="129" t="s">
        <v>486</v>
      </c>
      <c r="P162" s="142"/>
      <c r="Q162" s="142"/>
    </row>
    <row r="163" spans="1:17">
      <c r="A163" s="140" t="s">
        <v>118</v>
      </c>
      <c r="B163" s="130">
        <v>1</v>
      </c>
      <c r="C163" s="130">
        <v>15</v>
      </c>
      <c r="D163" s="130">
        <v>0</v>
      </c>
      <c r="E163" s="130">
        <v>0</v>
      </c>
      <c r="F163" s="130">
        <v>0</v>
      </c>
      <c r="G163" s="130">
        <v>0</v>
      </c>
      <c r="H163" s="130">
        <v>0</v>
      </c>
      <c r="I163" s="130">
        <v>0</v>
      </c>
      <c r="O163" s="138" t="s">
        <v>411</v>
      </c>
      <c r="P163" s="142">
        <v>3</v>
      </c>
      <c r="Q163" s="142">
        <v>2</v>
      </c>
    </row>
    <row r="164" spans="1:17">
      <c r="A164" s="139" t="s">
        <v>583</v>
      </c>
      <c r="B164" s="130">
        <v>3</v>
      </c>
      <c r="C164" s="130">
        <v>9.6666666666666661</v>
      </c>
      <c r="D164" s="130">
        <v>0</v>
      </c>
      <c r="E164" s="130">
        <v>0</v>
      </c>
      <c r="F164" s="130">
        <v>0</v>
      </c>
      <c r="G164" s="130">
        <v>0</v>
      </c>
      <c r="H164" s="130">
        <v>0</v>
      </c>
      <c r="I164" s="130">
        <v>0</v>
      </c>
      <c r="O164" s="129" t="s">
        <v>548</v>
      </c>
      <c r="P164" s="142">
        <v>3</v>
      </c>
      <c r="Q164" s="142">
        <v>2</v>
      </c>
    </row>
    <row r="165" spans="1:17">
      <c r="A165" s="139" t="s">
        <v>434</v>
      </c>
      <c r="B165" s="130"/>
      <c r="C165" s="130"/>
      <c r="D165" s="130"/>
      <c r="E165" s="130"/>
      <c r="F165" s="130"/>
      <c r="G165" s="130"/>
      <c r="H165" s="130"/>
      <c r="I165" s="130"/>
      <c r="O165" s="128" t="s">
        <v>549</v>
      </c>
      <c r="P165" s="142">
        <v>2.8125</v>
      </c>
      <c r="Q165" s="142">
        <v>2</v>
      </c>
    </row>
    <row r="166" spans="1:17">
      <c r="A166" s="140" t="s">
        <v>1</v>
      </c>
      <c r="B166" s="130">
        <v>2</v>
      </c>
      <c r="C166" s="130">
        <v>12.5</v>
      </c>
      <c r="D166" s="130">
        <v>0</v>
      </c>
      <c r="E166" s="130">
        <v>0</v>
      </c>
      <c r="F166" s="130">
        <v>0</v>
      </c>
      <c r="G166" s="130">
        <v>0</v>
      </c>
      <c r="H166" s="130">
        <v>0</v>
      </c>
      <c r="I166" s="130">
        <v>0</v>
      </c>
      <c r="O166" s="128" t="s">
        <v>40</v>
      </c>
      <c r="P166" s="142"/>
      <c r="Q166" s="142"/>
    </row>
    <row r="167" spans="1:17">
      <c r="A167" s="139" t="s">
        <v>492</v>
      </c>
      <c r="B167" s="130">
        <v>2</v>
      </c>
      <c r="C167" s="130">
        <v>12.5</v>
      </c>
      <c r="D167" s="130">
        <v>0</v>
      </c>
      <c r="E167" s="130">
        <v>0</v>
      </c>
      <c r="F167" s="130">
        <v>0</v>
      </c>
      <c r="G167" s="130">
        <v>0</v>
      </c>
      <c r="H167" s="130">
        <v>0</v>
      </c>
      <c r="I167" s="130">
        <v>0</v>
      </c>
      <c r="O167" s="129" t="s">
        <v>63</v>
      </c>
      <c r="P167" s="142"/>
      <c r="Q167" s="142"/>
    </row>
    <row r="168" spans="1:17">
      <c r="A168" s="139" t="s">
        <v>74</v>
      </c>
      <c r="B168" s="130"/>
      <c r="C168" s="130"/>
      <c r="D168" s="130"/>
      <c r="E168" s="130"/>
      <c r="F168" s="130"/>
      <c r="G168" s="130"/>
      <c r="H168" s="130"/>
      <c r="I168" s="130"/>
      <c r="O168" s="138" t="s">
        <v>411</v>
      </c>
      <c r="P168" s="142">
        <v>3</v>
      </c>
      <c r="Q168" s="142">
        <v>2</v>
      </c>
    </row>
    <row r="169" spans="1:17">
      <c r="A169" s="140" t="s">
        <v>1</v>
      </c>
      <c r="B169" s="130">
        <v>1</v>
      </c>
      <c r="C169" s="130">
        <v>10</v>
      </c>
      <c r="D169" s="130">
        <v>0</v>
      </c>
      <c r="E169" s="130">
        <v>0</v>
      </c>
      <c r="F169" s="130">
        <v>0</v>
      </c>
      <c r="G169" s="130">
        <v>0</v>
      </c>
      <c r="H169" s="130">
        <v>0</v>
      </c>
      <c r="I169" s="130">
        <v>0</v>
      </c>
      <c r="O169" s="129" t="s">
        <v>543</v>
      </c>
      <c r="P169" s="142">
        <v>3</v>
      </c>
      <c r="Q169" s="142">
        <v>2</v>
      </c>
    </row>
    <row r="170" spans="1:17">
      <c r="A170" s="139" t="s">
        <v>584</v>
      </c>
      <c r="B170" s="130">
        <v>1</v>
      </c>
      <c r="C170" s="130">
        <v>10</v>
      </c>
      <c r="D170" s="130">
        <v>0</v>
      </c>
      <c r="E170" s="130">
        <v>0</v>
      </c>
      <c r="F170" s="130">
        <v>0</v>
      </c>
      <c r="G170" s="130">
        <v>0</v>
      </c>
      <c r="H170" s="130">
        <v>0</v>
      </c>
      <c r="I170" s="130">
        <v>0</v>
      </c>
      <c r="O170" s="128" t="s">
        <v>550</v>
      </c>
      <c r="P170" s="142">
        <v>3</v>
      </c>
      <c r="Q170" s="142">
        <v>2</v>
      </c>
    </row>
    <row r="171" spans="1:17">
      <c r="A171" s="139" t="s">
        <v>442</v>
      </c>
      <c r="B171" s="130"/>
      <c r="C171" s="130"/>
      <c r="D171" s="130"/>
      <c r="E171" s="130"/>
      <c r="F171" s="130"/>
      <c r="G171" s="130"/>
      <c r="H171" s="130"/>
      <c r="I171" s="130"/>
      <c r="O171" s="141" t="s">
        <v>397</v>
      </c>
      <c r="P171" s="142">
        <v>2.6782608695652175</v>
      </c>
      <c r="Q171" s="142">
        <v>2.0478260869565217</v>
      </c>
    </row>
    <row r="172" spans="1:9">
      <c r="A172" s="140" t="s">
        <v>1</v>
      </c>
      <c r="B172" s="130">
        <v>2</v>
      </c>
      <c r="C172" s="130">
        <v>9</v>
      </c>
      <c r="D172" s="130">
        <v>0</v>
      </c>
      <c r="E172" s="130">
        <v>0</v>
      </c>
      <c r="F172" s="130">
        <v>0</v>
      </c>
      <c r="G172" s="130">
        <v>0</v>
      </c>
      <c r="H172" s="130">
        <v>0</v>
      </c>
      <c r="I172" s="130">
        <v>0</v>
      </c>
    </row>
    <row r="173" spans="1:9">
      <c r="A173" s="139" t="s">
        <v>585</v>
      </c>
      <c r="B173" s="130">
        <v>2</v>
      </c>
      <c r="C173" s="130">
        <v>9</v>
      </c>
      <c r="D173" s="130">
        <v>0</v>
      </c>
      <c r="E173" s="130">
        <v>0</v>
      </c>
      <c r="F173" s="130">
        <v>0</v>
      </c>
      <c r="G173" s="130">
        <v>0</v>
      </c>
      <c r="H173" s="130">
        <v>0</v>
      </c>
      <c r="I173" s="130">
        <v>0</v>
      </c>
    </row>
    <row r="174" spans="1:9">
      <c r="A174" s="139" t="s">
        <v>447</v>
      </c>
      <c r="B174" s="130"/>
      <c r="C174" s="130"/>
      <c r="D174" s="130"/>
      <c r="E174" s="130"/>
      <c r="F174" s="130"/>
      <c r="G174" s="130"/>
      <c r="H174" s="130"/>
      <c r="I174" s="130"/>
    </row>
    <row r="175" spans="1:9">
      <c r="A175" s="140" t="s">
        <v>1</v>
      </c>
      <c r="B175" s="130">
        <v>4</v>
      </c>
      <c r="C175" s="130">
        <v>20</v>
      </c>
      <c r="D175" s="130">
        <v>0</v>
      </c>
      <c r="E175" s="130">
        <v>0</v>
      </c>
      <c r="F175" s="130">
        <v>0</v>
      </c>
      <c r="G175" s="130">
        <v>0</v>
      </c>
      <c r="H175" s="130">
        <v>0</v>
      </c>
      <c r="I175" s="130">
        <v>0</v>
      </c>
    </row>
    <row r="176" spans="1:9">
      <c r="A176" s="139" t="s">
        <v>586</v>
      </c>
      <c r="B176" s="130">
        <v>4</v>
      </c>
      <c r="C176" s="130">
        <v>20</v>
      </c>
      <c r="D176" s="130">
        <v>0</v>
      </c>
      <c r="E176" s="130">
        <v>0</v>
      </c>
      <c r="F176" s="130">
        <v>0</v>
      </c>
      <c r="G176" s="130">
        <v>0</v>
      </c>
      <c r="H176" s="130">
        <v>0</v>
      </c>
      <c r="I176" s="130">
        <v>0</v>
      </c>
    </row>
    <row r="177" spans="1:9">
      <c r="A177" s="139" t="s">
        <v>454</v>
      </c>
      <c r="B177" s="130"/>
      <c r="C177" s="130"/>
      <c r="D177" s="130"/>
      <c r="E177" s="130"/>
      <c r="F177" s="130"/>
      <c r="G177" s="130"/>
      <c r="H177" s="130"/>
      <c r="I177" s="130"/>
    </row>
    <row r="178" spans="1:9">
      <c r="A178" s="140" t="s">
        <v>1</v>
      </c>
      <c r="B178" s="130">
        <v>1</v>
      </c>
      <c r="C178" s="130">
        <v>8</v>
      </c>
      <c r="D178" s="130">
        <v>0</v>
      </c>
      <c r="E178" s="130">
        <v>0</v>
      </c>
      <c r="F178" s="130">
        <v>0</v>
      </c>
      <c r="G178" s="130">
        <v>0</v>
      </c>
      <c r="H178" s="130">
        <v>0</v>
      </c>
      <c r="I178" s="130">
        <v>0</v>
      </c>
    </row>
    <row r="179" spans="1:9">
      <c r="A179" s="139" t="s">
        <v>587</v>
      </c>
      <c r="B179" s="130">
        <v>1</v>
      </c>
      <c r="C179" s="130">
        <v>8</v>
      </c>
      <c r="D179" s="130">
        <v>0</v>
      </c>
      <c r="E179" s="130">
        <v>0</v>
      </c>
      <c r="F179" s="130">
        <v>0</v>
      </c>
      <c r="G179" s="130">
        <v>0</v>
      </c>
      <c r="H179" s="130">
        <v>0</v>
      </c>
      <c r="I179" s="130">
        <v>0</v>
      </c>
    </row>
    <row r="180" spans="1:9">
      <c r="A180" s="139" t="s">
        <v>455</v>
      </c>
      <c r="B180" s="130"/>
      <c r="C180" s="130"/>
      <c r="D180" s="130"/>
      <c r="E180" s="130"/>
      <c r="F180" s="130"/>
      <c r="G180" s="130"/>
      <c r="H180" s="130"/>
      <c r="I180" s="130"/>
    </row>
    <row r="181" spans="1:9">
      <c r="A181" s="140" t="s">
        <v>1</v>
      </c>
      <c r="B181" s="130">
        <v>1</v>
      </c>
      <c r="C181" s="130">
        <v>10</v>
      </c>
      <c r="D181" s="130">
        <v>0</v>
      </c>
      <c r="E181" s="130">
        <v>0</v>
      </c>
      <c r="F181" s="130">
        <v>0</v>
      </c>
      <c r="G181" s="130">
        <v>0</v>
      </c>
      <c r="H181" s="130">
        <v>0</v>
      </c>
      <c r="I181" s="130">
        <v>0</v>
      </c>
    </row>
    <row r="182" spans="1:9">
      <c r="A182" s="139" t="s">
        <v>588</v>
      </c>
      <c r="B182" s="130">
        <v>1</v>
      </c>
      <c r="C182" s="130">
        <v>10</v>
      </c>
      <c r="D182" s="130">
        <v>0</v>
      </c>
      <c r="E182" s="130">
        <v>0</v>
      </c>
      <c r="F182" s="130">
        <v>0</v>
      </c>
      <c r="G182" s="130">
        <v>0</v>
      </c>
      <c r="H182" s="130">
        <v>0</v>
      </c>
      <c r="I182" s="130">
        <v>0</v>
      </c>
    </row>
    <row r="183" spans="1:9">
      <c r="A183" s="139" t="s">
        <v>456</v>
      </c>
      <c r="B183" s="130"/>
      <c r="C183" s="130"/>
      <c r="D183" s="130"/>
      <c r="E183" s="130"/>
      <c r="F183" s="130"/>
      <c r="G183" s="130"/>
      <c r="H183" s="130"/>
      <c r="I183" s="130"/>
    </row>
    <row r="184" spans="1:9">
      <c r="A184" s="140" t="s">
        <v>1</v>
      </c>
      <c r="B184" s="130">
        <v>1</v>
      </c>
      <c r="C184" s="130">
        <v>12</v>
      </c>
      <c r="D184" s="130">
        <v>0</v>
      </c>
      <c r="E184" s="130">
        <v>0</v>
      </c>
      <c r="F184" s="130">
        <v>0</v>
      </c>
      <c r="G184" s="130">
        <v>0</v>
      </c>
      <c r="H184" s="130">
        <v>0</v>
      </c>
      <c r="I184" s="130">
        <v>0</v>
      </c>
    </row>
    <row r="185" spans="1:9">
      <c r="A185" s="139" t="s">
        <v>589</v>
      </c>
      <c r="B185" s="130">
        <v>1</v>
      </c>
      <c r="C185" s="130">
        <v>12</v>
      </c>
      <c r="D185" s="130">
        <v>0</v>
      </c>
      <c r="E185" s="130">
        <v>0</v>
      </c>
      <c r="F185" s="130">
        <v>0</v>
      </c>
      <c r="G185" s="130">
        <v>0</v>
      </c>
      <c r="H185" s="130">
        <v>0</v>
      </c>
      <c r="I185" s="130">
        <v>0</v>
      </c>
    </row>
    <row r="186" spans="1:9">
      <c r="A186" s="139" t="s">
        <v>463</v>
      </c>
      <c r="B186" s="130"/>
      <c r="C186" s="130"/>
      <c r="D186" s="130"/>
      <c r="E186" s="130"/>
      <c r="F186" s="130"/>
      <c r="G186" s="130"/>
      <c r="H186" s="130"/>
      <c r="I186" s="130"/>
    </row>
    <row r="187" spans="1:9">
      <c r="A187" s="140" t="s">
        <v>1</v>
      </c>
      <c r="B187" s="130">
        <v>2</v>
      </c>
      <c r="C187" s="130">
        <v>8</v>
      </c>
      <c r="D187" s="130">
        <v>0</v>
      </c>
      <c r="E187" s="130">
        <v>0</v>
      </c>
      <c r="F187" s="130">
        <v>0</v>
      </c>
      <c r="G187" s="130">
        <v>0</v>
      </c>
      <c r="H187" s="130">
        <v>0</v>
      </c>
      <c r="I187" s="130">
        <v>0</v>
      </c>
    </row>
    <row r="188" spans="1:9">
      <c r="A188" s="139" t="s">
        <v>590</v>
      </c>
      <c r="B188" s="130">
        <v>2</v>
      </c>
      <c r="C188" s="130">
        <v>8</v>
      </c>
      <c r="D188" s="130">
        <v>0</v>
      </c>
      <c r="E188" s="130">
        <v>0</v>
      </c>
      <c r="F188" s="130">
        <v>0</v>
      </c>
      <c r="G188" s="130">
        <v>0</v>
      </c>
      <c r="H188" s="130">
        <v>0</v>
      </c>
      <c r="I188" s="130">
        <v>0</v>
      </c>
    </row>
    <row r="189" spans="1:9">
      <c r="A189" s="139" t="s">
        <v>138</v>
      </c>
      <c r="B189" s="130"/>
      <c r="C189" s="130"/>
      <c r="D189" s="130"/>
      <c r="E189" s="130"/>
      <c r="F189" s="130"/>
      <c r="G189" s="130"/>
      <c r="H189" s="130"/>
      <c r="I189" s="130"/>
    </row>
    <row r="190" spans="1:9">
      <c r="A190" s="140" t="s">
        <v>1</v>
      </c>
      <c r="B190" s="130">
        <v>2</v>
      </c>
      <c r="C190" s="130">
        <v>10</v>
      </c>
      <c r="D190" s="130">
        <v>0</v>
      </c>
      <c r="E190" s="130">
        <v>0</v>
      </c>
      <c r="F190" s="130">
        <v>0</v>
      </c>
      <c r="G190" s="130">
        <v>0</v>
      </c>
      <c r="H190" s="130">
        <v>0</v>
      </c>
      <c r="I190" s="130">
        <v>0</v>
      </c>
    </row>
    <row r="191" spans="1:9">
      <c r="A191" s="139" t="s">
        <v>591</v>
      </c>
      <c r="B191" s="130">
        <v>2</v>
      </c>
      <c r="C191" s="130">
        <v>10</v>
      </c>
      <c r="D191" s="130">
        <v>0</v>
      </c>
      <c r="E191" s="130">
        <v>0</v>
      </c>
      <c r="F191" s="130">
        <v>0</v>
      </c>
      <c r="G191" s="130">
        <v>0</v>
      </c>
      <c r="H191" s="130">
        <v>0</v>
      </c>
      <c r="I191" s="130">
        <v>0</v>
      </c>
    </row>
    <row r="192" spans="1:9">
      <c r="A192" s="139" t="s">
        <v>141</v>
      </c>
      <c r="B192" s="130"/>
      <c r="C192" s="130"/>
      <c r="D192" s="130"/>
      <c r="E192" s="130"/>
      <c r="F192" s="130"/>
      <c r="G192" s="130"/>
      <c r="H192" s="130"/>
      <c r="I192" s="130"/>
    </row>
    <row r="193" spans="1:9">
      <c r="A193" s="140" t="s">
        <v>1</v>
      </c>
      <c r="B193" s="130">
        <v>2</v>
      </c>
      <c r="C193" s="130">
        <v>10</v>
      </c>
      <c r="D193" s="130">
        <v>0</v>
      </c>
      <c r="E193" s="130">
        <v>0</v>
      </c>
      <c r="F193" s="130">
        <v>0</v>
      </c>
      <c r="G193" s="130">
        <v>0</v>
      </c>
      <c r="H193" s="130">
        <v>0</v>
      </c>
      <c r="I193" s="130">
        <v>0</v>
      </c>
    </row>
    <row r="194" spans="1:9">
      <c r="A194" s="139" t="s">
        <v>592</v>
      </c>
      <c r="B194" s="130">
        <v>2</v>
      </c>
      <c r="C194" s="130">
        <v>10</v>
      </c>
      <c r="D194" s="130">
        <v>0</v>
      </c>
      <c r="E194" s="130">
        <v>0</v>
      </c>
      <c r="F194" s="130">
        <v>0</v>
      </c>
      <c r="G194" s="130">
        <v>0</v>
      </c>
      <c r="H194" s="130">
        <v>0</v>
      </c>
      <c r="I194" s="130">
        <v>0</v>
      </c>
    </row>
    <row r="195" spans="1:9">
      <c r="A195" s="139" t="s">
        <v>104</v>
      </c>
      <c r="B195" s="130"/>
      <c r="C195" s="130"/>
      <c r="D195" s="130"/>
      <c r="E195" s="130"/>
      <c r="F195" s="130"/>
      <c r="G195" s="130"/>
      <c r="H195" s="130"/>
      <c r="I195" s="130"/>
    </row>
    <row r="196" spans="1:9">
      <c r="A196" s="140" t="s">
        <v>1</v>
      </c>
      <c r="B196" s="130">
        <v>1</v>
      </c>
      <c r="C196" s="130">
        <v>10</v>
      </c>
      <c r="D196" s="130">
        <v>0</v>
      </c>
      <c r="E196" s="130">
        <v>0</v>
      </c>
      <c r="F196" s="130">
        <v>0</v>
      </c>
      <c r="G196" s="130">
        <v>0</v>
      </c>
      <c r="H196" s="130">
        <v>0</v>
      </c>
      <c r="I196" s="130">
        <v>0</v>
      </c>
    </row>
    <row r="197" spans="1:9">
      <c r="A197" s="139" t="s">
        <v>593</v>
      </c>
      <c r="B197" s="130">
        <v>1</v>
      </c>
      <c r="C197" s="130">
        <v>10</v>
      </c>
      <c r="D197" s="130">
        <v>0</v>
      </c>
      <c r="E197" s="130">
        <v>0</v>
      </c>
      <c r="F197" s="130">
        <v>0</v>
      </c>
      <c r="G197" s="130">
        <v>0</v>
      </c>
      <c r="H197" s="130">
        <v>0</v>
      </c>
      <c r="I197" s="130">
        <v>0</v>
      </c>
    </row>
    <row r="198" spans="1:9">
      <c r="A198" s="139" t="s">
        <v>105</v>
      </c>
      <c r="B198" s="130"/>
      <c r="C198" s="130"/>
      <c r="D198" s="130"/>
      <c r="E198" s="130"/>
      <c r="F198" s="130"/>
      <c r="G198" s="130"/>
      <c r="H198" s="130"/>
      <c r="I198" s="130"/>
    </row>
    <row r="199" spans="1:9">
      <c r="A199" s="140" t="s">
        <v>1</v>
      </c>
      <c r="B199" s="130">
        <v>3</v>
      </c>
      <c r="C199" s="130">
        <v>9.3333333333333339</v>
      </c>
      <c r="D199" s="130">
        <v>0</v>
      </c>
      <c r="E199" s="130">
        <v>0</v>
      </c>
      <c r="F199" s="130">
        <v>0</v>
      </c>
      <c r="G199" s="130">
        <v>0</v>
      </c>
      <c r="H199" s="130">
        <v>0</v>
      </c>
      <c r="I199" s="130">
        <v>0</v>
      </c>
    </row>
    <row r="200" spans="1:9">
      <c r="A200" s="140" t="s">
        <v>118</v>
      </c>
      <c r="B200" s="130">
        <v>1</v>
      </c>
      <c r="C200" s="130">
        <v>15</v>
      </c>
      <c r="D200" s="130">
        <v>0</v>
      </c>
      <c r="E200" s="130">
        <v>0</v>
      </c>
      <c r="F200" s="130">
        <v>0</v>
      </c>
      <c r="G200" s="130">
        <v>0</v>
      </c>
      <c r="H200" s="130">
        <v>0</v>
      </c>
      <c r="I200" s="130">
        <v>0</v>
      </c>
    </row>
    <row r="201" spans="1:9">
      <c r="A201" s="139" t="s">
        <v>594</v>
      </c>
      <c r="B201" s="130">
        <v>4</v>
      </c>
      <c r="C201" s="130">
        <v>10.75</v>
      </c>
      <c r="D201" s="130">
        <v>0</v>
      </c>
      <c r="E201" s="130">
        <v>0</v>
      </c>
      <c r="F201" s="130">
        <v>0</v>
      </c>
      <c r="G201" s="130">
        <v>0</v>
      </c>
      <c r="H201" s="130">
        <v>0</v>
      </c>
      <c r="I201" s="130">
        <v>0</v>
      </c>
    </row>
    <row r="202" spans="1:9">
      <c r="A202" s="139" t="s">
        <v>466</v>
      </c>
      <c r="B202" s="130"/>
      <c r="C202" s="130"/>
      <c r="D202" s="130"/>
      <c r="E202" s="130"/>
      <c r="F202" s="130"/>
      <c r="G202" s="130"/>
      <c r="H202" s="130"/>
      <c r="I202" s="130"/>
    </row>
    <row r="203" spans="1:9">
      <c r="A203" s="140" t="s">
        <v>1</v>
      </c>
      <c r="B203" s="130">
        <v>1</v>
      </c>
      <c r="C203" s="130">
        <v>12</v>
      </c>
      <c r="D203" s="130">
        <v>0</v>
      </c>
      <c r="E203" s="130">
        <v>0</v>
      </c>
      <c r="F203" s="130">
        <v>0</v>
      </c>
      <c r="G203" s="130">
        <v>0</v>
      </c>
      <c r="H203" s="130">
        <v>0</v>
      </c>
      <c r="I203" s="130">
        <v>0</v>
      </c>
    </row>
    <row r="204" spans="1:9">
      <c r="A204" s="139" t="s">
        <v>595</v>
      </c>
      <c r="B204" s="130">
        <v>1</v>
      </c>
      <c r="C204" s="130">
        <v>12</v>
      </c>
      <c r="D204" s="130">
        <v>0</v>
      </c>
      <c r="E204" s="130">
        <v>0</v>
      </c>
      <c r="F204" s="130">
        <v>0</v>
      </c>
      <c r="G204" s="130">
        <v>0</v>
      </c>
      <c r="H204" s="130">
        <v>0</v>
      </c>
      <c r="I204" s="130">
        <v>0</v>
      </c>
    </row>
    <row r="205" spans="1:9">
      <c r="A205" s="139" t="s">
        <v>467</v>
      </c>
      <c r="B205" s="130"/>
      <c r="C205" s="130"/>
      <c r="D205" s="130"/>
      <c r="E205" s="130"/>
      <c r="F205" s="130"/>
      <c r="G205" s="130"/>
      <c r="H205" s="130"/>
      <c r="I205" s="130"/>
    </row>
    <row r="206" spans="1:9">
      <c r="A206" s="140" t="s">
        <v>1</v>
      </c>
      <c r="B206" s="130">
        <v>2</v>
      </c>
      <c r="C206" s="130">
        <v>10</v>
      </c>
      <c r="D206" s="130">
        <v>0</v>
      </c>
      <c r="E206" s="130">
        <v>0</v>
      </c>
      <c r="F206" s="130">
        <v>0</v>
      </c>
      <c r="G206" s="130">
        <v>0</v>
      </c>
      <c r="H206" s="130">
        <v>0</v>
      </c>
      <c r="I206" s="130">
        <v>0</v>
      </c>
    </row>
    <row r="207" spans="1:9">
      <c r="A207" s="139" t="s">
        <v>596</v>
      </c>
      <c r="B207" s="130">
        <v>2</v>
      </c>
      <c r="C207" s="130">
        <v>10</v>
      </c>
      <c r="D207" s="130">
        <v>0</v>
      </c>
      <c r="E207" s="130">
        <v>0</v>
      </c>
      <c r="F207" s="130">
        <v>0</v>
      </c>
      <c r="G207" s="130">
        <v>0</v>
      </c>
      <c r="H207" s="130">
        <v>0</v>
      </c>
      <c r="I207" s="130">
        <v>0</v>
      </c>
    </row>
    <row r="208" spans="1:9">
      <c r="A208" s="139" t="s">
        <v>468</v>
      </c>
      <c r="B208" s="130"/>
      <c r="C208" s="130"/>
      <c r="D208" s="130"/>
      <c r="E208" s="130"/>
      <c r="F208" s="130"/>
      <c r="G208" s="130"/>
      <c r="H208" s="130"/>
      <c r="I208" s="130"/>
    </row>
    <row r="209" spans="1:9">
      <c r="A209" s="140" t="s">
        <v>1</v>
      </c>
      <c r="B209" s="130">
        <v>1</v>
      </c>
      <c r="C209" s="130">
        <v>8</v>
      </c>
      <c r="D209" s="130">
        <v>0</v>
      </c>
      <c r="E209" s="130">
        <v>0</v>
      </c>
      <c r="F209" s="130">
        <v>0</v>
      </c>
      <c r="G209" s="130">
        <v>0</v>
      </c>
      <c r="H209" s="130">
        <v>0</v>
      </c>
      <c r="I209" s="130">
        <v>0</v>
      </c>
    </row>
    <row r="210" spans="1:9">
      <c r="A210" s="139" t="s">
        <v>597</v>
      </c>
      <c r="B210" s="130">
        <v>1</v>
      </c>
      <c r="C210" s="130">
        <v>8</v>
      </c>
      <c r="D210" s="130">
        <v>0</v>
      </c>
      <c r="E210" s="130">
        <v>0</v>
      </c>
      <c r="F210" s="130">
        <v>0</v>
      </c>
      <c r="G210" s="130">
        <v>0</v>
      </c>
      <c r="H210" s="130">
        <v>0</v>
      </c>
      <c r="I210" s="130">
        <v>0</v>
      </c>
    </row>
    <row r="211" spans="1:9">
      <c r="A211" s="139" t="s">
        <v>469</v>
      </c>
      <c r="B211" s="130"/>
      <c r="C211" s="130"/>
      <c r="D211" s="130"/>
      <c r="E211" s="130"/>
      <c r="F211" s="130"/>
      <c r="G211" s="130"/>
      <c r="H211" s="130"/>
      <c r="I211" s="130"/>
    </row>
    <row r="212" spans="1:9">
      <c r="A212" s="140" t="s">
        <v>1</v>
      </c>
      <c r="B212" s="130">
        <v>1</v>
      </c>
      <c r="C212" s="130">
        <v>8</v>
      </c>
      <c r="D212" s="130">
        <v>0</v>
      </c>
      <c r="E212" s="130">
        <v>0</v>
      </c>
      <c r="F212" s="130">
        <v>0</v>
      </c>
      <c r="G212" s="130">
        <v>0</v>
      </c>
      <c r="H212" s="130">
        <v>0</v>
      </c>
      <c r="I212" s="130">
        <v>0</v>
      </c>
    </row>
    <row r="213" spans="1:9">
      <c r="A213" s="139" t="s">
        <v>598</v>
      </c>
      <c r="B213" s="130">
        <v>1</v>
      </c>
      <c r="C213" s="130">
        <v>8</v>
      </c>
      <c r="D213" s="130">
        <v>0</v>
      </c>
      <c r="E213" s="130">
        <v>0</v>
      </c>
      <c r="F213" s="130">
        <v>0</v>
      </c>
      <c r="G213" s="130">
        <v>0</v>
      </c>
      <c r="H213" s="130">
        <v>0</v>
      </c>
      <c r="I213" s="130">
        <v>0</v>
      </c>
    </row>
    <row r="214" spans="1:9">
      <c r="A214" s="139" t="s">
        <v>471</v>
      </c>
      <c r="B214" s="130"/>
      <c r="C214" s="130"/>
      <c r="D214" s="130"/>
      <c r="E214" s="130"/>
      <c r="F214" s="130"/>
      <c r="G214" s="130"/>
      <c r="H214" s="130"/>
      <c r="I214" s="130"/>
    </row>
    <row r="215" spans="1:9">
      <c r="A215" s="140" t="s">
        <v>1</v>
      </c>
      <c r="B215" s="130">
        <v>1</v>
      </c>
      <c r="C215" s="130">
        <v>12</v>
      </c>
      <c r="D215" s="130">
        <v>0</v>
      </c>
      <c r="E215" s="130">
        <v>0</v>
      </c>
      <c r="F215" s="130">
        <v>0</v>
      </c>
      <c r="G215" s="130">
        <v>0</v>
      </c>
      <c r="H215" s="130">
        <v>0</v>
      </c>
      <c r="I215" s="130">
        <v>0</v>
      </c>
    </row>
    <row r="216" spans="1:9">
      <c r="A216" s="139" t="s">
        <v>599</v>
      </c>
      <c r="B216" s="130">
        <v>1</v>
      </c>
      <c r="C216" s="130">
        <v>12</v>
      </c>
      <c r="D216" s="130">
        <v>0</v>
      </c>
      <c r="E216" s="130">
        <v>0</v>
      </c>
      <c r="F216" s="130">
        <v>0</v>
      </c>
      <c r="G216" s="130">
        <v>0</v>
      </c>
      <c r="H216" s="130">
        <v>0</v>
      </c>
      <c r="I216" s="130">
        <v>0</v>
      </c>
    </row>
    <row r="217" spans="1:9">
      <c r="A217" s="139" t="s">
        <v>477</v>
      </c>
      <c r="B217" s="130"/>
      <c r="C217" s="130"/>
      <c r="D217" s="130"/>
      <c r="E217" s="130"/>
      <c r="F217" s="130"/>
      <c r="G217" s="130"/>
      <c r="H217" s="130"/>
      <c r="I217" s="130"/>
    </row>
    <row r="218" spans="1:9">
      <c r="A218" s="140" t="s">
        <v>1</v>
      </c>
      <c r="B218" s="130">
        <v>14</v>
      </c>
      <c r="C218" s="130">
        <v>10</v>
      </c>
      <c r="D218" s="130">
        <v>0</v>
      </c>
      <c r="E218" s="130">
        <v>0</v>
      </c>
      <c r="F218" s="130">
        <v>0</v>
      </c>
      <c r="G218" s="130">
        <v>0</v>
      </c>
      <c r="H218" s="130">
        <v>0</v>
      </c>
      <c r="I218" s="130">
        <v>0</v>
      </c>
    </row>
    <row r="219" spans="1:9">
      <c r="A219" s="139" t="s">
        <v>600</v>
      </c>
      <c r="B219" s="130">
        <v>14</v>
      </c>
      <c r="C219" s="130">
        <v>10</v>
      </c>
      <c r="D219" s="130">
        <v>0</v>
      </c>
      <c r="E219" s="130">
        <v>0</v>
      </c>
      <c r="F219" s="130">
        <v>0</v>
      </c>
      <c r="G219" s="130">
        <v>0</v>
      </c>
      <c r="H219" s="130">
        <v>0</v>
      </c>
      <c r="I219" s="130">
        <v>0</v>
      </c>
    </row>
    <row r="220" spans="1:9">
      <c r="A220" s="139" t="s">
        <v>480</v>
      </c>
      <c r="B220" s="130"/>
      <c r="C220" s="130"/>
      <c r="D220" s="130"/>
      <c r="E220" s="130"/>
      <c r="F220" s="130"/>
      <c r="G220" s="130"/>
      <c r="H220" s="130"/>
      <c r="I220" s="130"/>
    </row>
    <row r="221" spans="1:9">
      <c r="A221" s="140" t="s">
        <v>1</v>
      </c>
      <c r="B221" s="130">
        <v>1</v>
      </c>
      <c r="C221" s="130">
        <v>8</v>
      </c>
      <c r="D221" s="130">
        <v>0</v>
      </c>
      <c r="E221" s="130">
        <v>0</v>
      </c>
      <c r="F221" s="130">
        <v>0</v>
      </c>
      <c r="G221" s="130">
        <v>0</v>
      </c>
      <c r="H221" s="130">
        <v>0</v>
      </c>
      <c r="I221" s="130">
        <v>0</v>
      </c>
    </row>
    <row r="222" spans="1:9">
      <c r="A222" s="139" t="s">
        <v>601</v>
      </c>
      <c r="B222" s="130">
        <v>1</v>
      </c>
      <c r="C222" s="130">
        <v>8</v>
      </c>
      <c r="D222" s="130">
        <v>0</v>
      </c>
      <c r="E222" s="130">
        <v>0</v>
      </c>
      <c r="F222" s="130">
        <v>0</v>
      </c>
      <c r="G222" s="130">
        <v>0</v>
      </c>
      <c r="H222" s="130">
        <v>0</v>
      </c>
      <c r="I222" s="130">
        <v>0</v>
      </c>
    </row>
    <row r="223" spans="1:9">
      <c r="A223" s="149" t="s">
        <v>519</v>
      </c>
      <c r="B223" s="130">
        <v>68</v>
      </c>
      <c r="C223" s="130">
        <v>9.6029411764705888</v>
      </c>
      <c r="D223" s="130">
        <v>0</v>
      </c>
      <c r="E223" s="130">
        <v>600</v>
      </c>
      <c r="F223" s="130">
        <v>0</v>
      </c>
      <c r="G223" s="130">
        <v>0</v>
      </c>
      <c r="H223" s="130">
        <v>0</v>
      </c>
      <c r="I223" s="130">
        <v>600</v>
      </c>
    </row>
    <row r="224" spans="1:9">
      <c r="A224" s="143" t="s">
        <v>36</v>
      </c>
      <c r="B224" s="130"/>
      <c r="C224" s="130"/>
      <c r="D224" s="130"/>
      <c r="E224" s="130"/>
      <c r="F224" s="130"/>
      <c r="G224" s="130"/>
      <c r="H224" s="130"/>
      <c r="I224" s="130"/>
    </row>
    <row r="225" spans="1:9">
      <c r="A225" s="139" t="s">
        <v>45</v>
      </c>
      <c r="B225" s="130"/>
      <c r="C225" s="130"/>
      <c r="D225" s="130"/>
      <c r="E225" s="130"/>
      <c r="F225" s="130"/>
      <c r="G225" s="130"/>
      <c r="H225" s="130"/>
      <c r="I225" s="130"/>
    </row>
    <row r="226" spans="1:9">
      <c r="A226" s="140" t="s">
        <v>1</v>
      </c>
      <c r="B226" s="130">
        <v>25</v>
      </c>
      <c r="C226" s="130">
        <v>8.32</v>
      </c>
      <c r="D226" s="130">
        <v>0</v>
      </c>
      <c r="E226" s="130">
        <v>0</v>
      </c>
      <c r="F226" s="130">
        <v>0</v>
      </c>
      <c r="G226" s="130">
        <v>0</v>
      </c>
      <c r="H226" s="130">
        <v>0</v>
      </c>
      <c r="I226" s="130">
        <v>0</v>
      </c>
    </row>
    <row r="227" spans="1:9">
      <c r="A227" s="140" t="s">
        <v>14</v>
      </c>
      <c r="B227" s="130">
        <v>32</v>
      </c>
      <c r="C227" s="130">
        <v>2.84375</v>
      </c>
      <c r="D227" s="130">
        <v>0</v>
      </c>
      <c r="E227" s="130">
        <v>6422.8203999999987</v>
      </c>
      <c r="F227" s="130">
        <v>32305.418200000004</v>
      </c>
      <c r="G227" s="130">
        <v>0</v>
      </c>
      <c r="H227" s="130">
        <v>522.96</v>
      </c>
      <c r="I227" s="130">
        <v>39251.198599999989</v>
      </c>
    </row>
    <row r="228" spans="1:9">
      <c r="A228" s="139" t="s">
        <v>520</v>
      </c>
      <c r="B228" s="130">
        <v>57</v>
      </c>
      <c r="C228" s="130">
        <v>5.2456140350877192</v>
      </c>
      <c r="D228" s="130">
        <v>0</v>
      </c>
      <c r="E228" s="130">
        <v>6422.8203999999987</v>
      </c>
      <c r="F228" s="130">
        <v>32305.418200000004</v>
      </c>
      <c r="G228" s="130">
        <v>0</v>
      </c>
      <c r="H228" s="130">
        <v>522.96</v>
      </c>
      <c r="I228" s="130">
        <v>39251.198599999989</v>
      </c>
    </row>
    <row r="229" spans="1:9">
      <c r="A229" s="139" t="s">
        <v>413</v>
      </c>
      <c r="B229" s="130"/>
      <c r="C229" s="130"/>
      <c r="D229" s="130"/>
      <c r="E229" s="130"/>
      <c r="F229" s="130"/>
      <c r="G229" s="130"/>
      <c r="H229" s="130"/>
      <c r="I229" s="130"/>
    </row>
    <row r="230" spans="1:9">
      <c r="A230" s="140" t="s">
        <v>14</v>
      </c>
      <c r="B230" s="130">
        <v>2</v>
      </c>
      <c r="C230" s="130">
        <v>3</v>
      </c>
      <c r="D230" s="130">
        <v>0</v>
      </c>
      <c r="E230" s="130">
        <v>0</v>
      </c>
      <c r="F230" s="130">
        <v>430.26</v>
      </c>
      <c r="G230" s="130">
        <v>0</v>
      </c>
      <c r="H230" s="130">
        <v>0</v>
      </c>
      <c r="I230" s="130">
        <v>430.26</v>
      </c>
    </row>
    <row r="231" spans="1:9">
      <c r="A231" s="140" t="s">
        <v>118</v>
      </c>
      <c r="B231" s="130">
        <v>1</v>
      </c>
      <c r="C231" s="130">
        <v>20</v>
      </c>
      <c r="D231" s="130">
        <v>0</v>
      </c>
      <c r="E231" s="130">
        <v>0</v>
      </c>
      <c r="F231" s="130">
        <v>0</v>
      </c>
      <c r="G231" s="130">
        <v>0</v>
      </c>
      <c r="H231" s="130">
        <v>0</v>
      </c>
      <c r="I231" s="130">
        <v>0</v>
      </c>
    </row>
    <row r="232" spans="1:9">
      <c r="A232" s="139" t="s">
        <v>521</v>
      </c>
      <c r="B232" s="130">
        <v>3</v>
      </c>
      <c r="C232" s="130">
        <v>8.6666666666666661</v>
      </c>
      <c r="D232" s="130">
        <v>0</v>
      </c>
      <c r="E232" s="130">
        <v>0</v>
      </c>
      <c r="F232" s="130">
        <v>430.26</v>
      </c>
      <c r="G232" s="130">
        <v>0</v>
      </c>
      <c r="H232" s="130">
        <v>0</v>
      </c>
      <c r="I232" s="130">
        <v>430.26</v>
      </c>
    </row>
    <row r="233" spans="1:9" s="137" customFormat="1">
      <c r="A233" s="139" t="s">
        <v>421</v>
      </c>
      <c r="B233" s="130"/>
      <c r="C233" s="130"/>
      <c r="D233" s="130"/>
      <c r="E233" s="130"/>
      <c r="F233" s="130"/>
      <c r="G233" s="130"/>
      <c r="H233" s="130"/>
      <c r="I233" s="130"/>
    </row>
    <row r="234" spans="1:9" s="137" customFormat="1">
      <c r="A234" s="140" t="s">
        <v>1</v>
      </c>
      <c r="B234" s="148">
        <v>1</v>
      </c>
      <c r="C234" s="148">
        <v>8</v>
      </c>
      <c r="D234" s="148">
        <v>0</v>
      </c>
      <c r="E234" s="148">
        <v>0</v>
      </c>
      <c r="F234" s="148">
        <v>0</v>
      </c>
      <c r="G234" s="148">
        <v>0</v>
      </c>
      <c r="H234" s="148">
        <v>0</v>
      </c>
      <c r="I234" s="148">
        <v>0</v>
      </c>
    </row>
    <row r="235" spans="1:9" s="137" customFormat="1">
      <c r="A235" s="140" t="s">
        <v>14</v>
      </c>
      <c r="B235" s="148">
        <v>2</v>
      </c>
      <c r="C235" s="148">
        <v>3</v>
      </c>
      <c r="D235" s="148">
        <v>0</v>
      </c>
      <c r="E235" s="148">
        <v>0</v>
      </c>
      <c r="F235" s="148">
        <v>328.83099999999996</v>
      </c>
      <c r="G235" s="148">
        <v>0</v>
      </c>
      <c r="H235" s="148">
        <v>0</v>
      </c>
      <c r="I235" s="148">
        <v>328.83099999999996</v>
      </c>
    </row>
    <row r="236" spans="1:9" s="137" customFormat="1">
      <c r="A236" s="139" t="s">
        <v>522</v>
      </c>
      <c r="B236" s="148">
        <v>3</v>
      </c>
      <c r="C236" s="148">
        <v>4.666666666666667</v>
      </c>
      <c r="D236" s="148">
        <v>0</v>
      </c>
      <c r="E236" s="148">
        <v>0</v>
      </c>
      <c r="F236" s="148">
        <v>328.83099999999996</v>
      </c>
      <c r="G236" s="148">
        <v>0</v>
      </c>
      <c r="H236" s="148">
        <v>0</v>
      </c>
      <c r="I236" s="148">
        <v>328.83099999999996</v>
      </c>
    </row>
    <row r="237" spans="1:9">
      <c r="A237" s="139" t="s">
        <v>436</v>
      </c>
      <c r="B237" s="130"/>
      <c r="C237" s="130"/>
      <c r="D237" s="130"/>
      <c r="E237" s="130"/>
      <c r="F237" s="130"/>
      <c r="G237" s="130"/>
      <c r="H237" s="130"/>
      <c r="I237" s="130"/>
    </row>
    <row r="238" spans="1:9">
      <c r="A238" s="140" t="s">
        <v>1</v>
      </c>
      <c r="B238" s="130">
        <v>2</v>
      </c>
      <c r="C238" s="130">
        <v>8</v>
      </c>
      <c r="D238" s="130">
        <v>0</v>
      </c>
      <c r="E238" s="130">
        <v>0</v>
      </c>
      <c r="F238" s="130">
        <v>0</v>
      </c>
      <c r="G238" s="130">
        <v>0</v>
      </c>
      <c r="H238" s="130">
        <v>0</v>
      </c>
      <c r="I238" s="130">
        <v>0</v>
      </c>
    </row>
    <row r="239" spans="1:9">
      <c r="A239" s="140" t="s">
        <v>14</v>
      </c>
      <c r="B239" s="130">
        <v>1</v>
      </c>
      <c r="C239" s="130">
        <v>1</v>
      </c>
      <c r="D239" s="130">
        <v>30</v>
      </c>
      <c r="E239" s="130">
        <v>0</v>
      </c>
      <c r="F239" s="130">
        <v>0</v>
      </c>
      <c r="G239" s="130">
        <v>0</v>
      </c>
      <c r="H239" s="130">
        <v>0</v>
      </c>
      <c r="I239" s="130">
        <v>30</v>
      </c>
    </row>
    <row r="240" spans="1:9">
      <c r="A240" s="139" t="s">
        <v>523</v>
      </c>
      <c r="B240" s="130">
        <v>3</v>
      </c>
      <c r="C240" s="130">
        <v>5.666666666666667</v>
      </c>
      <c r="D240" s="130">
        <v>30</v>
      </c>
      <c r="E240" s="130">
        <v>0</v>
      </c>
      <c r="F240" s="130">
        <v>0</v>
      </c>
      <c r="G240" s="130">
        <v>0</v>
      </c>
      <c r="H240" s="130">
        <v>0</v>
      </c>
      <c r="I240" s="130">
        <v>30</v>
      </c>
    </row>
    <row r="241" spans="1:9">
      <c r="A241" s="139" t="s">
        <v>68</v>
      </c>
      <c r="B241" s="130"/>
      <c r="C241" s="130"/>
      <c r="D241" s="130"/>
      <c r="E241" s="130"/>
      <c r="F241" s="130"/>
      <c r="G241" s="130"/>
      <c r="H241" s="130"/>
      <c r="I241" s="130"/>
    </row>
    <row r="242" spans="1:9">
      <c r="A242" s="140" t="s">
        <v>1</v>
      </c>
      <c r="B242" s="130">
        <v>9</v>
      </c>
      <c r="C242" s="130">
        <v>8.88888888888889</v>
      </c>
      <c r="D242" s="130">
        <v>0</v>
      </c>
      <c r="E242" s="130">
        <v>0</v>
      </c>
      <c r="F242" s="130">
        <v>0</v>
      </c>
      <c r="G242" s="130">
        <v>0</v>
      </c>
      <c r="H242" s="130">
        <v>0</v>
      </c>
      <c r="I242" s="130">
        <v>0</v>
      </c>
    </row>
    <row r="243" spans="1:9">
      <c r="A243" s="139" t="s">
        <v>602</v>
      </c>
      <c r="B243" s="130">
        <v>9</v>
      </c>
      <c r="C243" s="130">
        <v>8.88888888888889</v>
      </c>
      <c r="D243" s="130">
        <v>0</v>
      </c>
      <c r="E243" s="130">
        <v>0</v>
      </c>
      <c r="F243" s="130">
        <v>0</v>
      </c>
      <c r="G243" s="130">
        <v>0</v>
      </c>
      <c r="H243" s="130">
        <v>0</v>
      </c>
      <c r="I243" s="130">
        <v>0</v>
      </c>
    </row>
    <row r="244" spans="1:9">
      <c r="A244" s="139" t="s">
        <v>354</v>
      </c>
      <c r="B244" s="130"/>
      <c r="C244" s="130"/>
      <c r="D244" s="130"/>
      <c r="E244" s="130"/>
      <c r="F244" s="130"/>
      <c r="G244" s="130"/>
      <c r="H244" s="130"/>
      <c r="I244" s="130"/>
    </row>
    <row r="245" spans="1:9">
      <c r="A245" s="140" t="s">
        <v>1</v>
      </c>
      <c r="B245" s="130">
        <v>9</v>
      </c>
      <c r="C245" s="130">
        <v>8.2222222222222214</v>
      </c>
      <c r="D245" s="130">
        <v>0</v>
      </c>
      <c r="E245" s="130">
        <v>0</v>
      </c>
      <c r="F245" s="130">
        <v>0</v>
      </c>
      <c r="G245" s="130">
        <v>0</v>
      </c>
      <c r="H245" s="130">
        <v>0</v>
      </c>
      <c r="I245" s="130">
        <v>0</v>
      </c>
    </row>
    <row r="246" spans="1:9">
      <c r="A246" s="140" t="s">
        <v>14</v>
      </c>
      <c r="B246" s="130">
        <v>6</v>
      </c>
      <c r="C246" s="130">
        <v>1.6666666666666667</v>
      </c>
      <c r="D246" s="130">
        <v>440.68399999999997</v>
      </c>
      <c r="E246" s="130">
        <v>2639.058</v>
      </c>
      <c r="F246" s="130">
        <v>0</v>
      </c>
      <c r="G246" s="130">
        <v>0</v>
      </c>
      <c r="H246" s="130">
        <v>0</v>
      </c>
      <c r="I246" s="130">
        <v>3079.7419999999997</v>
      </c>
    </row>
    <row r="247" spans="1:9">
      <c r="A247" s="140" t="s">
        <v>118</v>
      </c>
      <c r="B247" s="130">
        <v>1</v>
      </c>
      <c r="C247" s="130">
        <v>15</v>
      </c>
      <c r="D247" s="130">
        <v>0</v>
      </c>
      <c r="E247" s="130">
        <v>0</v>
      </c>
      <c r="F247" s="130">
        <v>0</v>
      </c>
      <c r="G247" s="130">
        <v>0</v>
      </c>
      <c r="H247" s="130">
        <v>0</v>
      </c>
      <c r="I247" s="130">
        <v>0</v>
      </c>
    </row>
    <row r="248" spans="1:9">
      <c r="A248" s="139" t="s">
        <v>524</v>
      </c>
      <c r="B248" s="130">
        <v>16</v>
      </c>
      <c r="C248" s="130">
        <v>6.1875</v>
      </c>
      <c r="D248" s="130">
        <v>440.68399999999997</v>
      </c>
      <c r="E248" s="130">
        <v>2639.058</v>
      </c>
      <c r="F248" s="130">
        <v>0</v>
      </c>
      <c r="G248" s="130">
        <v>0</v>
      </c>
      <c r="H248" s="130">
        <v>0</v>
      </c>
      <c r="I248" s="130">
        <v>3079.7419999999997</v>
      </c>
    </row>
    <row r="249" spans="1:9">
      <c r="A249" s="139" t="s">
        <v>47</v>
      </c>
      <c r="B249" s="130"/>
      <c r="C249" s="130"/>
      <c r="D249" s="130"/>
      <c r="E249" s="130"/>
      <c r="F249" s="130"/>
      <c r="G249" s="130"/>
      <c r="H249" s="130"/>
      <c r="I249" s="130"/>
    </row>
    <row r="250" spans="1:9">
      <c r="A250" s="140" t="s">
        <v>14</v>
      </c>
      <c r="B250" s="130">
        <v>2</v>
      </c>
      <c r="C250" s="130">
        <v>3</v>
      </c>
      <c r="D250" s="130">
        <v>0</v>
      </c>
      <c r="E250" s="130">
        <v>0</v>
      </c>
      <c r="F250" s="130">
        <v>878.3016</v>
      </c>
      <c r="G250" s="130">
        <v>0</v>
      </c>
      <c r="H250" s="130">
        <v>0</v>
      </c>
      <c r="I250" s="130">
        <v>878.3016</v>
      </c>
    </row>
    <row r="251" spans="1:9">
      <c r="A251" s="139" t="s">
        <v>525</v>
      </c>
      <c r="B251" s="130">
        <v>2</v>
      </c>
      <c r="C251" s="130">
        <v>3</v>
      </c>
      <c r="D251" s="130">
        <v>0</v>
      </c>
      <c r="E251" s="130">
        <v>0</v>
      </c>
      <c r="F251" s="130">
        <v>878.3016</v>
      </c>
      <c r="G251" s="130">
        <v>0</v>
      </c>
      <c r="H251" s="130">
        <v>0</v>
      </c>
      <c r="I251" s="130">
        <v>878.3016</v>
      </c>
    </row>
    <row r="252" spans="1:9">
      <c r="A252" s="139" t="s">
        <v>460</v>
      </c>
      <c r="B252" s="130"/>
      <c r="C252" s="130"/>
      <c r="D252" s="130"/>
      <c r="E252" s="130"/>
      <c r="F252" s="130"/>
      <c r="G252" s="130"/>
      <c r="H252" s="130"/>
      <c r="I252" s="130"/>
    </row>
    <row r="253" spans="1:9">
      <c r="A253" s="140" t="s">
        <v>14</v>
      </c>
      <c r="B253" s="130">
        <v>1</v>
      </c>
      <c r="C253" s="130">
        <v>3</v>
      </c>
      <c r="D253" s="130">
        <v>0</v>
      </c>
      <c r="E253" s="130">
        <v>0</v>
      </c>
      <c r="F253" s="130">
        <v>260</v>
      </c>
      <c r="G253" s="130">
        <v>0</v>
      </c>
      <c r="H253" s="130">
        <v>0</v>
      </c>
      <c r="I253" s="130">
        <v>260</v>
      </c>
    </row>
    <row r="254" spans="1:9">
      <c r="A254" s="139" t="s">
        <v>526</v>
      </c>
      <c r="B254" s="130">
        <v>1</v>
      </c>
      <c r="C254" s="130">
        <v>3</v>
      </c>
      <c r="D254" s="130">
        <v>0</v>
      </c>
      <c r="E254" s="130">
        <v>0</v>
      </c>
      <c r="F254" s="130">
        <v>260</v>
      </c>
      <c r="G254" s="130">
        <v>0</v>
      </c>
      <c r="H254" s="130">
        <v>0</v>
      </c>
      <c r="I254" s="130">
        <v>260</v>
      </c>
    </row>
    <row r="255" spans="1:9">
      <c r="A255" s="139" t="s">
        <v>464</v>
      </c>
      <c r="B255" s="130"/>
      <c r="C255" s="130"/>
      <c r="D255" s="130"/>
      <c r="E255" s="130"/>
      <c r="F255" s="130"/>
      <c r="G255" s="130"/>
      <c r="H255" s="130"/>
      <c r="I255" s="130"/>
    </row>
    <row r="256" spans="1:9">
      <c r="A256" s="140" t="s">
        <v>1</v>
      </c>
      <c r="B256" s="130">
        <v>1</v>
      </c>
      <c r="C256" s="130">
        <v>10</v>
      </c>
      <c r="D256" s="130">
        <v>0</v>
      </c>
      <c r="E256" s="130">
        <v>0</v>
      </c>
      <c r="F256" s="130">
        <v>0</v>
      </c>
      <c r="G256" s="130">
        <v>0</v>
      </c>
      <c r="H256" s="130">
        <v>0</v>
      </c>
      <c r="I256" s="130">
        <v>0</v>
      </c>
    </row>
    <row r="257" spans="1:9">
      <c r="A257" s="139" t="s">
        <v>603</v>
      </c>
      <c r="B257" s="130">
        <v>1</v>
      </c>
      <c r="C257" s="130">
        <v>10</v>
      </c>
      <c r="D257" s="130">
        <v>0</v>
      </c>
      <c r="E257" s="130">
        <v>0</v>
      </c>
      <c r="F257" s="130">
        <v>0</v>
      </c>
      <c r="G257" s="130">
        <v>0</v>
      </c>
      <c r="H257" s="130">
        <v>0</v>
      </c>
      <c r="I257" s="130">
        <v>0</v>
      </c>
    </row>
    <row r="258" spans="1:9">
      <c r="A258" s="139" t="s">
        <v>44</v>
      </c>
      <c r="B258" s="130"/>
      <c r="C258" s="130"/>
      <c r="D258" s="130"/>
      <c r="E258" s="130"/>
      <c r="F258" s="130"/>
      <c r="G258" s="130"/>
      <c r="H258" s="130"/>
      <c r="I258" s="130"/>
    </row>
    <row r="259" spans="1:9">
      <c r="A259" s="140" t="s">
        <v>14</v>
      </c>
      <c r="B259" s="130">
        <v>4</v>
      </c>
      <c r="C259" s="130">
        <v>2.5</v>
      </c>
      <c r="D259" s="130">
        <v>0</v>
      </c>
      <c r="E259" s="130">
        <v>336.10499999999996</v>
      </c>
      <c r="F259" s="130">
        <v>1059.8510999999999</v>
      </c>
      <c r="G259" s="130">
        <v>0</v>
      </c>
      <c r="H259" s="130">
        <v>0</v>
      </c>
      <c r="I259" s="130">
        <v>1395.9560999999999</v>
      </c>
    </row>
    <row r="260" spans="1:9">
      <c r="A260" s="140" t="s">
        <v>118</v>
      </c>
      <c r="B260" s="130">
        <v>1</v>
      </c>
      <c r="C260" s="130">
        <v>10</v>
      </c>
      <c r="D260" s="130">
        <v>0</v>
      </c>
      <c r="E260" s="130">
        <v>0</v>
      </c>
      <c r="F260" s="130">
        <v>0</v>
      </c>
      <c r="G260" s="130">
        <v>0</v>
      </c>
      <c r="H260" s="130">
        <v>0</v>
      </c>
      <c r="I260" s="130">
        <v>0</v>
      </c>
    </row>
    <row r="261" spans="1:9">
      <c r="A261" s="139" t="s">
        <v>527</v>
      </c>
      <c r="B261" s="130">
        <v>5</v>
      </c>
      <c r="C261" s="130">
        <v>4</v>
      </c>
      <c r="D261" s="130">
        <v>0</v>
      </c>
      <c r="E261" s="130">
        <v>336.10499999999996</v>
      </c>
      <c r="F261" s="130">
        <v>1059.8510999999999</v>
      </c>
      <c r="G261" s="130">
        <v>0</v>
      </c>
      <c r="H261" s="130">
        <v>0</v>
      </c>
      <c r="I261" s="130">
        <v>1395.9560999999999</v>
      </c>
    </row>
    <row r="262" spans="1:9">
      <c r="A262" s="139" t="s">
        <v>48</v>
      </c>
      <c r="B262" s="130"/>
      <c r="C262" s="130"/>
      <c r="D262" s="130"/>
      <c r="E262" s="130"/>
      <c r="F262" s="130"/>
      <c r="G262" s="130"/>
      <c r="H262" s="130"/>
      <c r="I262" s="130"/>
    </row>
    <row r="263" spans="1:9">
      <c r="A263" s="140" t="s">
        <v>1</v>
      </c>
      <c r="B263" s="130">
        <v>28</v>
      </c>
      <c r="C263" s="130">
        <v>45.892857142857146</v>
      </c>
      <c r="D263" s="130">
        <v>0</v>
      </c>
      <c r="E263" s="130">
        <v>0</v>
      </c>
      <c r="F263" s="130">
        <v>0</v>
      </c>
      <c r="G263" s="130">
        <v>0</v>
      </c>
      <c r="H263" s="130">
        <v>0</v>
      </c>
      <c r="I263" s="130">
        <v>0</v>
      </c>
    </row>
    <row r="264" spans="1:9">
      <c r="A264" s="140" t="s">
        <v>118</v>
      </c>
      <c r="B264" s="130">
        <v>13</v>
      </c>
      <c r="C264" s="130">
        <v>51.92307692307692</v>
      </c>
      <c r="D264" s="130">
        <v>0</v>
      </c>
      <c r="E264" s="130">
        <v>0</v>
      </c>
      <c r="F264" s="130">
        <v>0</v>
      </c>
      <c r="G264" s="130">
        <v>0</v>
      </c>
      <c r="H264" s="130">
        <v>0</v>
      </c>
      <c r="I264" s="130">
        <v>0</v>
      </c>
    </row>
    <row r="265" spans="1:9">
      <c r="A265" s="139" t="s">
        <v>494</v>
      </c>
      <c r="B265" s="130">
        <v>41</v>
      </c>
      <c r="C265" s="130">
        <v>47.804878048780488</v>
      </c>
      <c r="D265" s="130">
        <v>0</v>
      </c>
      <c r="E265" s="130">
        <v>0</v>
      </c>
      <c r="F265" s="130">
        <v>0</v>
      </c>
      <c r="G265" s="130">
        <v>0</v>
      </c>
      <c r="H265" s="130">
        <v>0</v>
      </c>
      <c r="I265" s="130">
        <v>0</v>
      </c>
    </row>
    <row r="266" spans="1:9">
      <c r="A266" s="139" t="s">
        <v>483</v>
      </c>
      <c r="B266" s="130"/>
      <c r="C266" s="130"/>
      <c r="D266" s="130"/>
      <c r="E266" s="130"/>
      <c r="F266" s="130"/>
      <c r="G266" s="130"/>
      <c r="H266" s="130"/>
      <c r="I266" s="130"/>
    </row>
    <row r="267" spans="1:9">
      <c r="A267" s="140" t="s">
        <v>1</v>
      </c>
      <c r="B267" s="130">
        <v>1</v>
      </c>
      <c r="C267" s="130">
        <v>12</v>
      </c>
      <c r="D267" s="130">
        <v>0</v>
      </c>
      <c r="E267" s="130">
        <v>0</v>
      </c>
      <c r="F267" s="130">
        <v>0</v>
      </c>
      <c r="G267" s="130">
        <v>0</v>
      </c>
      <c r="H267" s="130">
        <v>0</v>
      </c>
      <c r="I267" s="130">
        <v>0</v>
      </c>
    </row>
    <row r="268" spans="1:9">
      <c r="A268" s="140" t="s">
        <v>14</v>
      </c>
      <c r="B268" s="130">
        <v>1</v>
      </c>
      <c r="C268" s="130">
        <v>2</v>
      </c>
      <c r="D268" s="130">
        <v>0</v>
      </c>
      <c r="E268" s="130">
        <v>100</v>
      </c>
      <c r="F268" s="130">
        <v>0</v>
      </c>
      <c r="G268" s="130">
        <v>0</v>
      </c>
      <c r="H268" s="130">
        <v>0</v>
      </c>
      <c r="I268" s="130">
        <v>100</v>
      </c>
    </row>
    <row r="269" spans="1:9">
      <c r="A269" s="139" t="s">
        <v>528</v>
      </c>
      <c r="B269" s="130">
        <v>2</v>
      </c>
      <c r="C269" s="130">
        <v>7</v>
      </c>
      <c r="D269" s="130">
        <v>0</v>
      </c>
      <c r="E269" s="130">
        <v>100</v>
      </c>
      <c r="F269" s="130">
        <v>0</v>
      </c>
      <c r="G269" s="130">
        <v>0</v>
      </c>
      <c r="H269" s="130">
        <v>0</v>
      </c>
      <c r="I269" s="130">
        <v>100</v>
      </c>
    </row>
    <row r="270" spans="1:9">
      <c r="A270" s="128" t="s">
        <v>529</v>
      </c>
      <c r="B270" s="130">
        <v>143</v>
      </c>
      <c r="C270" s="130">
        <v>17.818181818181817</v>
      </c>
      <c r="D270" s="130">
        <v>470.68399999999997</v>
      </c>
      <c r="E270" s="130">
        <v>9497.9834</v>
      </c>
      <c r="F270" s="130">
        <v>35262.661900000006</v>
      </c>
      <c r="G270" s="130">
        <v>0</v>
      </c>
      <c r="H270" s="130">
        <v>522.96</v>
      </c>
      <c r="I270" s="130">
        <v>45754.289299999989</v>
      </c>
    </row>
    <row r="271" spans="1:9">
      <c r="A271" s="143" t="s">
        <v>212</v>
      </c>
      <c r="B271" s="130"/>
      <c r="C271" s="130"/>
      <c r="D271" s="130"/>
      <c r="E271" s="130"/>
      <c r="F271" s="130"/>
      <c r="G271" s="130"/>
      <c r="H271" s="130"/>
      <c r="I271" s="130"/>
    </row>
    <row r="272" spans="1:9">
      <c r="A272" s="129" t="s">
        <v>213</v>
      </c>
      <c r="B272" s="130"/>
      <c r="C272" s="130"/>
      <c r="D272" s="130"/>
      <c r="E272" s="130"/>
      <c r="F272" s="130"/>
      <c r="G272" s="130"/>
      <c r="H272" s="130"/>
      <c r="I272" s="130"/>
    </row>
    <row r="273" spans="1:9">
      <c r="A273" s="138" t="s">
        <v>1</v>
      </c>
      <c r="B273" s="130">
        <v>1</v>
      </c>
      <c r="C273" s="130" t="e">
        <v>#DIV/0!</v>
      </c>
      <c r="D273" s="130">
        <v>0</v>
      </c>
      <c r="E273" s="130">
        <v>0</v>
      </c>
      <c r="F273" s="130">
        <v>0</v>
      </c>
      <c r="G273" s="130">
        <v>0</v>
      </c>
      <c r="H273" s="130">
        <v>0</v>
      </c>
      <c r="I273" s="130">
        <v>0</v>
      </c>
    </row>
    <row r="274" spans="1:9">
      <c r="A274" s="129" t="s">
        <v>604</v>
      </c>
      <c r="B274" s="130">
        <v>1</v>
      </c>
      <c r="C274" s="130" t="e">
        <v>#DIV/0!</v>
      </c>
      <c r="D274" s="130">
        <v>0</v>
      </c>
      <c r="E274" s="130">
        <v>0</v>
      </c>
      <c r="F274" s="130">
        <v>0</v>
      </c>
      <c r="G274" s="130">
        <v>0</v>
      </c>
      <c r="H274" s="130">
        <v>0</v>
      </c>
      <c r="I274" s="130">
        <v>0</v>
      </c>
    </row>
    <row r="275" spans="1:9">
      <c r="A275" s="129" t="s">
        <v>216</v>
      </c>
      <c r="B275" s="130"/>
      <c r="C275" s="130"/>
      <c r="D275" s="130"/>
      <c r="E275" s="130"/>
      <c r="F275" s="130"/>
      <c r="G275" s="130"/>
      <c r="H275" s="130"/>
      <c r="I275" s="130"/>
    </row>
    <row r="276" spans="1:9">
      <c r="A276" s="138" t="s">
        <v>1</v>
      </c>
      <c r="B276" s="130">
        <v>1</v>
      </c>
      <c r="C276" s="130" t="e">
        <v>#DIV/0!</v>
      </c>
      <c r="D276" s="130">
        <v>0</v>
      </c>
      <c r="E276" s="130">
        <v>0</v>
      </c>
      <c r="F276" s="130">
        <v>0</v>
      </c>
      <c r="G276" s="130">
        <v>0</v>
      </c>
      <c r="H276" s="130">
        <v>0</v>
      </c>
      <c r="I276" s="130">
        <v>0</v>
      </c>
    </row>
    <row r="277" spans="1:9">
      <c r="A277" s="129" t="s">
        <v>605</v>
      </c>
      <c r="B277" s="130">
        <v>1</v>
      </c>
      <c r="C277" s="130" t="e">
        <v>#DIV/0!</v>
      </c>
      <c r="D277" s="130">
        <v>0</v>
      </c>
      <c r="E277" s="130">
        <v>0</v>
      </c>
      <c r="F277" s="130">
        <v>0</v>
      </c>
      <c r="G277" s="130">
        <v>0</v>
      </c>
      <c r="H277" s="130">
        <v>0</v>
      </c>
      <c r="I277" s="130">
        <v>0</v>
      </c>
    </row>
    <row r="278" spans="1:9">
      <c r="A278" s="129" t="s">
        <v>217</v>
      </c>
      <c r="B278" s="130"/>
      <c r="C278" s="130"/>
      <c r="D278" s="130"/>
      <c r="E278" s="130"/>
      <c r="F278" s="130"/>
      <c r="G278" s="130"/>
      <c r="H278" s="130"/>
      <c r="I278" s="130"/>
    </row>
    <row r="279" spans="1:9">
      <c r="A279" s="138" t="s">
        <v>1</v>
      </c>
      <c r="B279" s="130">
        <v>1</v>
      </c>
      <c r="C279" s="130" t="e">
        <v>#DIV/0!</v>
      </c>
      <c r="D279" s="130">
        <v>0</v>
      </c>
      <c r="E279" s="130">
        <v>0</v>
      </c>
      <c r="F279" s="130">
        <v>0</v>
      </c>
      <c r="G279" s="130">
        <v>0</v>
      </c>
      <c r="H279" s="130">
        <v>0</v>
      </c>
      <c r="I279" s="130">
        <v>0</v>
      </c>
    </row>
    <row r="280" spans="1:9">
      <c r="A280" s="129" t="s">
        <v>606</v>
      </c>
      <c r="B280" s="130">
        <v>1</v>
      </c>
      <c r="C280" s="130" t="e">
        <v>#DIV/0!</v>
      </c>
      <c r="D280" s="130">
        <v>0</v>
      </c>
      <c r="E280" s="130">
        <v>0</v>
      </c>
      <c r="F280" s="130">
        <v>0</v>
      </c>
      <c r="G280" s="130">
        <v>0</v>
      </c>
      <c r="H280" s="130">
        <v>0</v>
      </c>
      <c r="I280" s="130">
        <v>0</v>
      </c>
    </row>
    <row r="281" spans="1:9">
      <c r="A281" s="129" t="s">
        <v>219</v>
      </c>
      <c r="B281" s="130"/>
      <c r="C281" s="130"/>
      <c r="D281" s="130"/>
      <c r="E281" s="130"/>
      <c r="F281" s="130"/>
      <c r="G281" s="130"/>
      <c r="H281" s="130"/>
      <c r="I281" s="130"/>
    </row>
    <row r="282" spans="1:9">
      <c r="A282" s="138" t="s">
        <v>1</v>
      </c>
      <c r="B282" s="130">
        <v>1</v>
      </c>
      <c r="C282" s="130" t="e">
        <v>#DIV/0!</v>
      </c>
      <c r="D282" s="130">
        <v>0</v>
      </c>
      <c r="E282" s="130">
        <v>0</v>
      </c>
      <c r="F282" s="130">
        <v>0</v>
      </c>
      <c r="G282" s="130">
        <v>0</v>
      </c>
      <c r="H282" s="130">
        <v>0</v>
      </c>
      <c r="I282" s="130">
        <v>0</v>
      </c>
    </row>
    <row r="283" spans="1:9">
      <c r="A283" s="129" t="s">
        <v>607</v>
      </c>
      <c r="B283" s="130">
        <v>1</v>
      </c>
      <c r="C283" s="130" t="e">
        <v>#DIV/0!</v>
      </c>
      <c r="D283" s="130">
        <v>0</v>
      </c>
      <c r="E283" s="130">
        <v>0</v>
      </c>
      <c r="F283" s="130">
        <v>0</v>
      </c>
      <c r="G283" s="130">
        <v>0</v>
      </c>
      <c r="H283" s="130">
        <v>0</v>
      </c>
      <c r="I283" s="130">
        <v>0</v>
      </c>
    </row>
    <row r="284" spans="1:9">
      <c r="A284" s="128" t="s">
        <v>608</v>
      </c>
      <c r="B284" s="130">
        <v>4</v>
      </c>
      <c r="C284" s="130" t="e">
        <v>#DIV/0!</v>
      </c>
      <c r="D284" s="130">
        <v>0</v>
      </c>
      <c r="E284" s="130">
        <v>0</v>
      </c>
      <c r="F284" s="130">
        <v>0</v>
      </c>
      <c r="G284" s="130">
        <v>0</v>
      </c>
      <c r="H284" s="130">
        <v>0</v>
      </c>
      <c r="I284" s="130">
        <v>0</v>
      </c>
    </row>
    <row r="285" spans="1:9">
      <c r="A285" s="143" t="s">
        <v>208</v>
      </c>
      <c r="B285" s="130"/>
      <c r="C285" s="130"/>
      <c r="D285" s="130"/>
      <c r="E285" s="130"/>
      <c r="F285" s="130"/>
      <c r="G285" s="130"/>
      <c r="H285" s="130"/>
      <c r="I285" s="130"/>
    </row>
    <row r="286" spans="1:9">
      <c r="A286" s="129" t="s">
        <v>210</v>
      </c>
      <c r="B286" s="130"/>
      <c r="C286" s="130"/>
      <c r="D286" s="130"/>
      <c r="E286" s="130"/>
      <c r="F286" s="130"/>
      <c r="G286" s="130"/>
      <c r="H286" s="130"/>
      <c r="I286" s="130"/>
    </row>
    <row r="287" spans="1:9">
      <c r="A287" s="138" t="s">
        <v>1</v>
      </c>
      <c r="B287" s="130">
        <v>1</v>
      </c>
      <c r="C287" s="130" t="e">
        <v>#DIV/0!</v>
      </c>
      <c r="D287" s="130">
        <v>0</v>
      </c>
      <c r="E287" s="130">
        <v>0</v>
      </c>
      <c r="F287" s="130">
        <v>0</v>
      </c>
      <c r="G287" s="130">
        <v>0</v>
      </c>
      <c r="H287" s="130">
        <v>0</v>
      </c>
      <c r="I287" s="130">
        <v>0</v>
      </c>
    </row>
    <row r="288" spans="1:9">
      <c r="A288" s="129" t="s">
        <v>609</v>
      </c>
      <c r="B288" s="130">
        <v>1</v>
      </c>
      <c r="C288" s="130" t="e">
        <v>#DIV/0!</v>
      </c>
      <c r="D288" s="130">
        <v>0</v>
      </c>
      <c r="E288" s="130">
        <v>0</v>
      </c>
      <c r="F288" s="130">
        <v>0</v>
      </c>
      <c r="G288" s="130">
        <v>0</v>
      </c>
      <c r="H288" s="130">
        <v>0</v>
      </c>
      <c r="I288" s="130">
        <v>0</v>
      </c>
    </row>
    <row r="289" spans="1:9">
      <c r="A289" s="129" t="s">
        <v>211</v>
      </c>
      <c r="B289" s="130"/>
      <c r="C289" s="130"/>
      <c r="D289" s="130"/>
      <c r="E289" s="130"/>
      <c r="F289" s="130"/>
      <c r="G289" s="130"/>
      <c r="H289" s="130"/>
      <c r="I289" s="130"/>
    </row>
    <row r="290" spans="1:9">
      <c r="A290" s="138" t="s">
        <v>1</v>
      </c>
      <c r="B290" s="130">
        <v>1</v>
      </c>
      <c r="C290" s="130" t="e">
        <v>#DIV/0!</v>
      </c>
      <c r="D290" s="130">
        <v>0</v>
      </c>
      <c r="E290" s="130">
        <v>0</v>
      </c>
      <c r="F290" s="130">
        <v>0</v>
      </c>
      <c r="G290" s="130">
        <v>0</v>
      </c>
      <c r="H290" s="130">
        <v>0</v>
      </c>
      <c r="I290" s="130">
        <v>0</v>
      </c>
    </row>
    <row r="291" spans="1:9">
      <c r="A291" s="129" t="s">
        <v>610</v>
      </c>
      <c r="B291" s="130">
        <v>1</v>
      </c>
      <c r="C291" s="130" t="e">
        <v>#DIV/0!</v>
      </c>
      <c r="D291" s="130">
        <v>0</v>
      </c>
      <c r="E291" s="130">
        <v>0</v>
      </c>
      <c r="F291" s="130">
        <v>0</v>
      </c>
      <c r="G291" s="130">
        <v>0</v>
      </c>
      <c r="H291" s="130">
        <v>0</v>
      </c>
      <c r="I291" s="130">
        <v>0</v>
      </c>
    </row>
    <row r="292" spans="1:9">
      <c r="A292" s="128" t="s">
        <v>611</v>
      </c>
      <c r="B292" s="130">
        <v>2</v>
      </c>
      <c r="C292" s="130" t="e">
        <v>#DIV/0!</v>
      </c>
      <c r="D292" s="130">
        <v>0</v>
      </c>
      <c r="E292" s="130">
        <v>0</v>
      </c>
      <c r="F292" s="130">
        <v>0</v>
      </c>
      <c r="G292" s="130">
        <v>0</v>
      </c>
      <c r="H292" s="130">
        <v>0</v>
      </c>
      <c r="I292" s="130">
        <v>0</v>
      </c>
    </row>
    <row r="293" spans="1:9">
      <c r="A293" s="143" t="s">
        <v>194</v>
      </c>
      <c r="B293" s="130"/>
      <c r="C293" s="130"/>
      <c r="D293" s="130"/>
      <c r="E293" s="130"/>
      <c r="F293" s="130"/>
      <c r="G293" s="130"/>
      <c r="H293" s="130"/>
      <c r="I293" s="130"/>
    </row>
    <row r="294" spans="1:9">
      <c r="A294" s="129" t="s">
        <v>195</v>
      </c>
      <c r="B294" s="130"/>
      <c r="C294" s="130"/>
      <c r="D294" s="130"/>
      <c r="E294" s="130"/>
      <c r="F294" s="130"/>
      <c r="G294" s="130"/>
      <c r="H294" s="130"/>
      <c r="I294" s="130"/>
    </row>
    <row r="295" spans="1:9">
      <c r="A295" s="138" t="s">
        <v>1</v>
      </c>
      <c r="B295" s="130">
        <v>2</v>
      </c>
      <c r="C295" s="130" t="e">
        <v>#DIV/0!</v>
      </c>
      <c r="D295" s="130">
        <v>0</v>
      </c>
      <c r="E295" s="130">
        <v>0</v>
      </c>
      <c r="F295" s="130">
        <v>0</v>
      </c>
      <c r="G295" s="130">
        <v>0</v>
      </c>
      <c r="H295" s="130">
        <v>0</v>
      </c>
      <c r="I295" s="130">
        <v>0</v>
      </c>
    </row>
    <row r="296" spans="1:9">
      <c r="A296" s="129" t="s">
        <v>612</v>
      </c>
      <c r="B296" s="130">
        <v>2</v>
      </c>
      <c r="C296" s="130" t="e">
        <v>#DIV/0!</v>
      </c>
      <c r="D296" s="130">
        <v>0</v>
      </c>
      <c r="E296" s="130">
        <v>0</v>
      </c>
      <c r="F296" s="130">
        <v>0</v>
      </c>
      <c r="G296" s="130">
        <v>0</v>
      </c>
      <c r="H296" s="130">
        <v>0</v>
      </c>
      <c r="I296" s="130">
        <v>0</v>
      </c>
    </row>
    <row r="297" spans="1:9">
      <c r="A297" s="129" t="s">
        <v>196</v>
      </c>
      <c r="B297" s="130"/>
      <c r="C297" s="130"/>
      <c r="D297" s="130"/>
      <c r="E297" s="130"/>
      <c r="F297" s="130"/>
      <c r="G297" s="130"/>
      <c r="H297" s="130"/>
      <c r="I297" s="130"/>
    </row>
    <row r="298" spans="1:9">
      <c r="A298" s="138" t="s">
        <v>1</v>
      </c>
      <c r="B298" s="130">
        <v>2</v>
      </c>
      <c r="C298" s="130" t="e">
        <v>#DIV/0!</v>
      </c>
      <c r="D298" s="130">
        <v>0</v>
      </c>
      <c r="E298" s="130">
        <v>0</v>
      </c>
      <c r="F298" s="130">
        <v>0</v>
      </c>
      <c r="G298" s="130">
        <v>0</v>
      </c>
      <c r="H298" s="130">
        <v>0</v>
      </c>
      <c r="I298" s="130">
        <v>0</v>
      </c>
    </row>
    <row r="299" spans="1:9">
      <c r="A299" s="129" t="s">
        <v>613</v>
      </c>
      <c r="B299" s="130">
        <v>2</v>
      </c>
      <c r="C299" s="130" t="e">
        <v>#DIV/0!</v>
      </c>
      <c r="D299" s="130">
        <v>0</v>
      </c>
      <c r="E299" s="130">
        <v>0</v>
      </c>
      <c r="F299" s="130">
        <v>0</v>
      </c>
      <c r="G299" s="130">
        <v>0</v>
      </c>
      <c r="H299" s="130">
        <v>0</v>
      </c>
      <c r="I299" s="130">
        <v>0</v>
      </c>
    </row>
    <row r="300" spans="1:9">
      <c r="A300" s="129" t="s">
        <v>197</v>
      </c>
      <c r="B300" s="130"/>
      <c r="C300" s="130"/>
      <c r="D300" s="130"/>
      <c r="E300" s="130"/>
      <c r="F300" s="130"/>
      <c r="G300" s="130"/>
      <c r="H300" s="130"/>
      <c r="I300" s="130"/>
    </row>
    <row r="301" spans="1:9">
      <c r="A301" s="138" t="s">
        <v>1</v>
      </c>
      <c r="B301" s="130">
        <v>1</v>
      </c>
      <c r="C301" s="130" t="e">
        <v>#DIV/0!</v>
      </c>
      <c r="D301" s="130">
        <v>0</v>
      </c>
      <c r="E301" s="130">
        <v>0</v>
      </c>
      <c r="F301" s="130">
        <v>0</v>
      </c>
      <c r="G301" s="130">
        <v>0</v>
      </c>
      <c r="H301" s="130">
        <v>0</v>
      </c>
      <c r="I301" s="130">
        <v>0</v>
      </c>
    </row>
    <row r="302" spans="1:9">
      <c r="A302" s="129" t="s">
        <v>614</v>
      </c>
      <c r="B302" s="130">
        <v>1</v>
      </c>
      <c r="C302" s="130" t="e">
        <v>#DIV/0!</v>
      </c>
      <c r="D302" s="130">
        <v>0</v>
      </c>
      <c r="E302" s="130">
        <v>0</v>
      </c>
      <c r="F302" s="130">
        <v>0</v>
      </c>
      <c r="G302" s="130">
        <v>0</v>
      </c>
      <c r="H302" s="130">
        <v>0</v>
      </c>
      <c r="I302" s="130">
        <v>0</v>
      </c>
    </row>
    <row r="303" spans="1:9">
      <c r="A303" s="129" t="s">
        <v>206</v>
      </c>
      <c r="B303" s="130"/>
      <c r="C303" s="130"/>
      <c r="D303" s="130"/>
      <c r="E303" s="130"/>
      <c r="F303" s="130"/>
      <c r="G303" s="130"/>
      <c r="H303" s="130"/>
      <c r="I303" s="130"/>
    </row>
    <row r="304" spans="1:9">
      <c r="A304" s="138" t="s">
        <v>1</v>
      </c>
      <c r="B304" s="130">
        <v>1</v>
      </c>
      <c r="C304" s="130" t="e">
        <v>#DIV/0!</v>
      </c>
      <c r="D304" s="130">
        <v>0</v>
      </c>
      <c r="E304" s="130">
        <v>0</v>
      </c>
      <c r="F304" s="130">
        <v>0</v>
      </c>
      <c r="G304" s="130">
        <v>0</v>
      </c>
      <c r="H304" s="130">
        <v>0</v>
      </c>
      <c r="I304" s="130">
        <v>0</v>
      </c>
    </row>
    <row r="305" spans="1:9">
      <c r="A305" s="129" t="s">
        <v>615</v>
      </c>
      <c r="B305" s="130">
        <v>1</v>
      </c>
      <c r="C305" s="130" t="e">
        <v>#DIV/0!</v>
      </c>
      <c r="D305" s="130">
        <v>0</v>
      </c>
      <c r="E305" s="130">
        <v>0</v>
      </c>
      <c r="F305" s="130">
        <v>0</v>
      </c>
      <c r="G305" s="130">
        <v>0</v>
      </c>
      <c r="H305" s="130">
        <v>0</v>
      </c>
      <c r="I305" s="130">
        <v>0</v>
      </c>
    </row>
    <row r="306" spans="1:9">
      <c r="A306" s="129" t="s">
        <v>198</v>
      </c>
      <c r="B306" s="130"/>
      <c r="C306" s="130"/>
      <c r="D306" s="130"/>
      <c r="E306" s="130"/>
      <c r="F306" s="130"/>
      <c r="G306" s="130"/>
      <c r="H306" s="130"/>
      <c r="I306" s="130"/>
    </row>
    <row r="307" spans="1:9">
      <c r="A307" s="138" t="s">
        <v>1</v>
      </c>
      <c r="B307" s="130">
        <v>1</v>
      </c>
      <c r="C307" s="130" t="e">
        <v>#DIV/0!</v>
      </c>
      <c r="D307" s="130">
        <v>0</v>
      </c>
      <c r="E307" s="130">
        <v>0</v>
      </c>
      <c r="F307" s="130">
        <v>0</v>
      </c>
      <c r="G307" s="130">
        <v>0</v>
      </c>
      <c r="H307" s="130">
        <v>0</v>
      </c>
      <c r="I307" s="130">
        <v>0</v>
      </c>
    </row>
    <row r="308" spans="1:9">
      <c r="A308" s="129" t="s">
        <v>616</v>
      </c>
      <c r="B308" s="130">
        <v>1</v>
      </c>
      <c r="C308" s="130" t="e">
        <v>#DIV/0!</v>
      </c>
      <c r="D308" s="130">
        <v>0</v>
      </c>
      <c r="E308" s="130">
        <v>0</v>
      </c>
      <c r="F308" s="130">
        <v>0</v>
      </c>
      <c r="G308" s="130">
        <v>0</v>
      </c>
      <c r="H308" s="130">
        <v>0</v>
      </c>
      <c r="I308" s="130">
        <v>0</v>
      </c>
    </row>
    <row r="309" spans="1:9">
      <c r="A309" s="129" t="s">
        <v>200</v>
      </c>
      <c r="B309" s="130"/>
      <c r="C309" s="130"/>
      <c r="D309" s="130"/>
      <c r="E309" s="130"/>
      <c r="F309" s="130"/>
      <c r="G309" s="130"/>
      <c r="H309" s="130"/>
      <c r="I309" s="130"/>
    </row>
    <row r="310" spans="1:9">
      <c r="A310" s="138" t="s">
        <v>1</v>
      </c>
      <c r="B310" s="130">
        <v>1</v>
      </c>
      <c r="C310" s="130" t="e">
        <v>#DIV/0!</v>
      </c>
      <c r="D310" s="130">
        <v>0</v>
      </c>
      <c r="E310" s="130">
        <v>0</v>
      </c>
      <c r="F310" s="130">
        <v>0</v>
      </c>
      <c r="G310" s="130">
        <v>0</v>
      </c>
      <c r="H310" s="130">
        <v>0</v>
      </c>
      <c r="I310" s="130">
        <v>0</v>
      </c>
    </row>
    <row r="311" spans="1:9">
      <c r="A311" s="129" t="s">
        <v>617</v>
      </c>
      <c r="B311" s="130">
        <v>1</v>
      </c>
      <c r="C311" s="130" t="e">
        <v>#DIV/0!</v>
      </c>
      <c r="D311" s="130">
        <v>0</v>
      </c>
      <c r="E311" s="130">
        <v>0</v>
      </c>
      <c r="F311" s="130">
        <v>0</v>
      </c>
      <c r="G311" s="130">
        <v>0</v>
      </c>
      <c r="H311" s="130">
        <v>0</v>
      </c>
      <c r="I311" s="130">
        <v>0</v>
      </c>
    </row>
    <row r="312" spans="1:9">
      <c r="A312" s="129" t="s">
        <v>201</v>
      </c>
      <c r="B312" s="130"/>
      <c r="C312" s="130"/>
      <c r="D312" s="130"/>
      <c r="E312" s="130"/>
      <c r="F312" s="130"/>
      <c r="G312" s="130"/>
      <c r="H312" s="130"/>
      <c r="I312" s="130"/>
    </row>
    <row r="313" spans="1:9">
      <c r="A313" s="138" t="s">
        <v>1</v>
      </c>
      <c r="B313" s="130">
        <v>1</v>
      </c>
      <c r="C313" s="130" t="e">
        <v>#DIV/0!</v>
      </c>
      <c r="D313" s="130">
        <v>0</v>
      </c>
      <c r="E313" s="130">
        <v>0</v>
      </c>
      <c r="F313" s="130">
        <v>0</v>
      </c>
      <c r="G313" s="130">
        <v>0</v>
      </c>
      <c r="H313" s="130">
        <v>0</v>
      </c>
      <c r="I313" s="130">
        <v>0</v>
      </c>
    </row>
    <row r="314" spans="1:9">
      <c r="A314" s="129" t="s">
        <v>618</v>
      </c>
      <c r="B314" s="130">
        <v>1</v>
      </c>
      <c r="C314" s="130" t="e">
        <v>#DIV/0!</v>
      </c>
      <c r="D314" s="130">
        <v>0</v>
      </c>
      <c r="E314" s="130">
        <v>0</v>
      </c>
      <c r="F314" s="130">
        <v>0</v>
      </c>
      <c r="G314" s="130">
        <v>0</v>
      </c>
      <c r="H314" s="130">
        <v>0</v>
      </c>
      <c r="I314" s="130">
        <v>0</v>
      </c>
    </row>
    <row r="315" spans="1:9">
      <c r="A315" s="129" t="s">
        <v>203</v>
      </c>
      <c r="B315" s="130"/>
      <c r="C315" s="130"/>
      <c r="D315" s="130"/>
      <c r="E315" s="130"/>
      <c r="F315" s="130"/>
      <c r="G315" s="130"/>
      <c r="H315" s="130"/>
      <c r="I315" s="130"/>
    </row>
    <row r="316" spans="1:9">
      <c r="A316" s="138" t="s">
        <v>1</v>
      </c>
      <c r="B316" s="130">
        <v>1</v>
      </c>
      <c r="C316" s="130" t="e">
        <v>#DIV/0!</v>
      </c>
      <c r="D316" s="130">
        <v>0</v>
      </c>
      <c r="E316" s="130">
        <v>0</v>
      </c>
      <c r="F316" s="130">
        <v>0</v>
      </c>
      <c r="G316" s="130">
        <v>0</v>
      </c>
      <c r="H316" s="130">
        <v>0</v>
      </c>
      <c r="I316" s="130">
        <v>0</v>
      </c>
    </row>
    <row r="317" spans="1:9">
      <c r="A317" s="129" t="s">
        <v>619</v>
      </c>
      <c r="B317" s="130">
        <v>1</v>
      </c>
      <c r="C317" s="130" t="e">
        <v>#DIV/0!</v>
      </c>
      <c r="D317" s="130">
        <v>0</v>
      </c>
      <c r="E317" s="130">
        <v>0</v>
      </c>
      <c r="F317" s="130">
        <v>0</v>
      </c>
      <c r="G317" s="130">
        <v>0</v>
      </c>
      <c r="H317" s="130">
        <v>0</v>
      </c>
      <c r="I317" s="130">
        <v>0</v>
      </c>
    </row>
    <row r="318" spans="1:9">
      <c r="A318" s="129" t="s">
        <v>204</v>
      </c>
      <c r="B318" s="130"/>
      <c r="C318" s="130"/>
      <c r="D318" s="130"/>
      <c r="E318" s="130"/>
      <c r="F318" s="130"/>
      <c r="G318" s="130"/>
      <c r="H318" s="130"/>
      <c r="I318" s="130"/>
    </row>
    <row r="319" spans="1:9">
      <c r="A319" s="138" t="s">
        <v>1</v>
      </c>
      <c r="B319" s="130">
        <v>1</v>
      </c>
      <c r="C319" s="130" t="e">
        <v>#DIV/0!</v>
      </c>
      <c r="D319" s="130">
        <v>0</v>
      </c>
      <c r="E319" s="130">
        <v>0</v>
      </c>
      <c r="F319" s="130">
        <v>0</v>
      </c>
      <c r="G319" s="130">
        <v>0</v>
      </c>
      <c r="H319" s="130">
        <v>0</v>
      </c>
      <c r="I319" s="130">
        <v>0</v>
      </c>
    </row>
    <row r="320" spans="1:9">
      <c r="A320" s="129" t="s">
        <v>620</v>
      </c>
      <c r="B320" s="130">
        <v>1</v>
      </c>
      <c r="C320" s="130" t="e">
        <v>#DIV/0!</v>
      </c>
      <c r="D320" s="130">
        <v>0</v>
      </c>
      <c r="E320" s="130">
        <v>0</v>
      </c>
      <c r="F320" s="130">
        <v>0</v>
      </c>
      <c r="G320" s="130">
        <v>0</v>
      </c>
      <c r="H320" s="130">
        <v>0</v>
      </c>
      <c r="I320" s="130">
        <v>0</v>
      </c>
    </row>
    <row r="321" spans="1:9">
      <c r="A321" s="128" t="s">
        <v>621</v>
      </c>
      <c r="B321" s="130">
        <v>11</v>
      </c>
      <c r="C321" s="130" t="e">
        <v>#DIV/0!</v>
      </c>
      <c r="D321" s="130">
        <v>0</v>
      </c>
      <c r="E321" s="130">
        <v>0</v>
      </c>
      <c r="F321" s="130">
        <v>0</v>
      </c>
      <c r="G321" s="130">
        <v>0</v>
      </c>
      <c r="H321" s="130">
        <v>0</v>
      </c>
      <c r="I321" s="130">
        <v>0</v>
      </c>
    </row>
    <row r="322" spans="1:9">
      <c r="A322" s="143" t="s">
        <v>176</v>
      </c>
      <c r="B322" s="130"/>
      <c r="C322" s="130"/>
      <c r="D322" s="130"/>
      <c r="E322" s="130"/>
      <c r="F322" s="130"/>
      <c r="G322" s="130"/>
      <c r="H322" s="130"/>
      <c r="I322" s="130"/>
    </row>
    <row r="323" spans="1:9">
      <c r="A323" s="129" t="s">
        <v>178</v>
      </c>
      <c r="B323" s="130"/>
      <c r="C323" s="130"/>
      <c r="D323" s="130"/>
      <c r="E323" s="130"/>
      <c r="F323" s="130"/>
      <c r="G323" s="130"/>
      <c r="H323" s="130"/>
      <c r="I323" s="130"/>
    </row>
    <row r="324" spans="1:9">
      <c r="A324" s="138" t="s">
        <v>1</v>
      </c>
      <c r="B324" s="130">
        <v>1</v>
      </c>
      <c r="C324" s="130" t="e">
        <v>#DIV/0!</v>
      </c>
      <c r="D324" s="130">
        <v>0</v>
      </c>
      <c r="E324" s="130">
        <v>0</v>
      </c>
      <c r="F324" s="130">
        <v>0</v>
      </c>
      <c r="G324" s="130">
        <v>0</v>
      </c>
      <c r="H324" s="130">
        <v>0</v>
      </c>
      <c r="I324" s="130">
        <v>0</v>
      </c>
    </row>
    <row r="325" spans="1:9">
      <c r="A325" s="129" t="s">
        <v>622</v>
      </c>
      <c r="B325" s="130">
        <v>1</v>
      </c>
      <c r="C325" s="130" t="e">
        <v>#DIV/0!</v>
      </c>
      <c r="D325" s="130">
        <v>0</v>
      </c>
      <c r="E325" s="130">
        <v>0</v>
      </c>
      <c r="F325" s="130">
        <v>0</v>
      </c>
      <c r="G325" s="130">
        <v>0</v>
      </c>
      <c r="H325" s="130">
        <v>0</v>
      </c>
      <c r="I325" s="130">
        <v>0</v>
      </c>
    </row>
    <row r="326" spans="1:9">
      <c r="A326" s="129" t="s">
        <v>181</v>
      </c>
      <c r="B326" s="130"/>
      <c r="C326" s="130"/>
      <c r="D326" s="130"/>
      <c r="E326" s="130"/>
      <c r="F326" s="130"/>
      <c r="G326" s="130"/>
      <c r="H326" s="130"/>
      <c r="I326" s="130"/>
    </row>
    <row r="327" spans="1:9">
      <c r="A327" s="138" t="s">
        <v>1</v>
      </c>
      <c r="B327" s="130">
        <v>1</v>
      </c>
      <c r="C327" s="130" t="e">
        <v>#DIV/0!</v>
      </c>
      <c r="D327" s="130">
        <v>0</v>
      </c>
      <c r="E327" s="130">
        <v>0</v>
      </c>
      <c r="F327" s="130">
        <v>0</v>
      </c>
      <c r="G327" s="130">
        <v>0</v>
      </c>
      <c r="H327" s="130">
        <v>0</v>
      </c>
      <c r="I327" s="130">
        <v>0</v>
      </c>
    </row>
    <row r="328" spans="1:9">
      <c r="A328" s="129" t="s">
        <v>623</v>
      </c>
      <c r="B328" s="130">
        <v>1</v>
      </c>
      <c r="C328" s="130" t="e">
        <v>#DIV/0!</v>
      </c>
      <c r="D328" s="130">
        <v>0</v>
      </c>
      <c r="E328" s="130">
        <v>0</v>
      </c>
      <c r="F328" s="130">
        <v>0</v>
      </c>
      <c r="G328" s="130">
        <v>0</v>
      </c>
      <c r="H328" s="130">
        <v>0</v>
      </c>
      <c r="I328" s="130">
        <v>0</v>
      </c>
    </row>
    <row r="329" spans="1:9">
      <c r="A329" s="129" t="s">
        <v>487</v>
      </c>
      <c r="B329" s="130"/>
      <c r="C329" s="130"/>
      <c r="D329" s="130"/>
      <c r="E329" s="130"/>
      <c r="F329" s="130"/>
      <c r="G329" s="130"/>
      <c r="H329" s="130"/>
      <c r="I329" s="130"/>
    </row>
    <row r="330" spans="1:9">
      <c r="A330" s="138" t="s">
        <v>1</v>
      </c>
      <c r="B330" s="130">
        <v>1</v>
      </c>
      <c r="C330" s="130" t="e">
        <v>#DIV/0!</v>
      </c>
      <c r="D330" s="130">
        <v>0</v>
      </c>
      <c r="E330" s="130">
        <v>0</v>
      </c>
      <c r="F330" s="130">
        <v>0</v>
      </c>
      <c r="G330" s="130">
        <v>0</v>
      </c>
      <c r="H330" s="130">
        <v>0</v>
      </c>
      <c r="I330" s="130">
        <v>0</v>
      </c>
    </row>
    <row r="331" spans="1:9">
      <c r="A331" s="129" t="s">
        <v>624</v>
      </c>
      <c r="B331" s="130">
        <v>1</v>
      </c>
      <c r="C331" s="130" t="e">
        <v>#DIV/0!</v>
      </c>
      <c r="D331" s="130">
        <v>0</v>
      </c>
      <c r="E331" s="130">
        <v>0</v>
      </c>
      <c r="F331" s="130">
        <v>0</v>
      </c>
      <c r="G331" s="130">
        <v>0</v>
      </c>
      <c r="H331" s="130">
        <v>0</v>
      </c>
      <c r="I331" s="130">
        <v>0</v>
      </c>
    </row>
    <row r="332" spans="1:9">
      <c r="A332" s="129" t="s">
        <v>191</v>
      </c>
      <c r="B332" s="130"/>
      <c r="C332" s="130"/>
      <c r="D332" s="130"/>
      <c r="E332" s="130"/>
      <c r="F332" s="130"/>
      <c r="G332" s="130"/>
      <c r="H332" s="130"/>
      <c r="I332" s="130"/>
    </row>
    <row r="333" spans="1:9">
      <c r="A333" s="138" t="s">
        <v>1</v>
      </c>
      <c r="B333" s="130">
        <v>1</v>
      </c>
      <c r="C333" s="130" t="e">
        <v>#DIV/0!</v>
      </c>
      <c r="D333" s="130">
        <v>0</v>
      </c>
      <c r="E333" s="130">
        <v>0</v>
      </c>
      <c r="F333" s="130">
        <v>0</v>
      </c>
      <c r="G333" s="130">
        <v>0</v>
      </c>
      <c r="H333" s="130">
        <v>0</v>
      </c>
      <c r="I333" s="130">
        <v>0</v>
      </c>
    </row>
    <row r="334" spans="1:9">
      <c r="A334" s="129" t="s">
        <v>625</v>
      </c>
      <c r="B334" s="130">
        <v>1</v>
      </c>
      <c r="C334" s="130" t="e">
        <v>#DIV/0!</v>
      </c>
      <c r="D334" s="130">
        <v>0</v>
      </c>
      <c r="E334" s="130">
        <v>0</v>
      </c>
      <c r="F334" s="130">
        <v>0</v>
      </c>
      <c r="G334" s="130">
        <v>0</v>
      </c>
      <c r="H334" s="130">
        <v>0</v>
      </c>
      <c r="I334" s="130">
        <v>0</v>
      </c>
    </row>
    <row r="335" spans="1:9">
      <c r="A335" s="128" t="s">
        <v>626</v>
      </c>
      <c r="B335" s="130">
        <v>4</v>
      </c>
      <c r="C335" s="130" t="e">
        <v>#DIV/0!</v>
      </c>
      <c r="D335" s="130">
        <v>0</v>
      </c>
      <c r="E335" s="130">
        <v>0</v>
      </c>
      <c r="F335" s="130">
        <v>0</v>
      </c>
      <c r="G335" s="130">
        <v>0</v>
      </c>
      <c r="H335" s="130">
        <v>0</v>
      </c>
      <c r="I335" s="130">
        <v>0</v>
      </c>
    </row>
    <row r="336" spans="1:9">
      <c r="A336" s="143" t="s">
        <v>224</v>
      </c>
      <c r="B336" s="130"/>
      <c r="C336" s="130"/>
      <c r="D336" s="130"/>
      <c r="E336" s="130"/>
      <c r="F336" s="130"/>
      <c r="G336" s="130"/>
      <c r="H336" s="130"/>
      <c r="I336" s="130"/>
    </row>
    <row r="337" spans="1:9">
      <c r="A337" s="129" t="s">
        <v>225</v>
      </c>
      <c r="B337" s="130"/>
      <c r="C337" s="130"/>
      <c r="D337" s="130"/>
      <c r="E337" s="130"/>
      <c r="F337" s="130"/>
      <c r="G337" s="130"/>
      <c r="H337" s="130"/>
      <c r="I337" s="130"/>
    </row>
    <row r="338" spans="1:9">
      <c r="A338" s="138" t="s">
        <v>1</v>
      </c>
      <c r="B338" s="130">
        <v>2</v>
      </c>
      <c r="C338" s="130" t="e">
        <v>#DIV/0!</v>
      </c>
      <c r="D338" s="130">
        <v>0</v>
      </c>
      <c r="E338" s="130">
        <v>0</v>
      </c>
      <c r="F338" s="130">
        <v>0</v>
      </c>
      <c r="G338" s="130">
        <v>0</v>
      </c>
      <c r="H338" s="130">
        <v>0</v>
      </c>
      <c r="I338" s="130">
        <v>0</v>
      </c>
    </row>
    <row r="339" spans="1:9">
      <c r="A339" s="129" t="s">
        <v>627</v>
      </c>
      <c r="B339" s="130">
        <v>2</v>
      </c>
      <c r="C339" s="130" t="e">
        <v>#DIV/0!</v>
      </c>
      <c r="D339" s="130">
        <v>0</v>
      </c>
      <c r="E339" s="130">
        <v>0</v>
      </c>
      <c r="F339" s="130">
        <v>0</v>
      </c>
      <c r="G339" s="130">
        <v>0</v>
      </c>
      <c r="H339" s="130">
        <v>0</v>
      </c>
      <c r="I339" s="130">
        <v>0</v>
      </c>
    </row>
    <row r="340" spans="1:9">
      <c r="A340" s="129" t="s">
        <v>226</v>
      </c>
      <c r="B340" s="130"/>
      <c r="C340" s="130"/>
      <c r="D340" s="130"/>
      <c r="E340" s="130"/>
      <c r="F340" s="130"/>
      <c r="G340" s="130"/>
      <c r="H340" s="130"/>
      <c r="I340" s="130"/>
    </row>
    <row r="341" spans="1:9">
      <c r="A341" s="138" t="s">
        <v>1</v>
      </c>
      <c r="B341" s="130">
        <v>2</v>
      </c>
      <c r="C341" s="130" t="e">
        <v>#DIV/0!</v>
      </c>
      <c r="D341" s="130">
        <v>0</v>
      </c>
      <c r="E341" s="130">
        <v>0</v>
      </c>
      <c r="F341" s="130">
        <v>0</v>
      </c>
      <c r="G341" s="130">
        <v>0</v>
      </c>
      <c r="H341" s="130">
        <v>0</v>
      </c>
      <c r="I341" s="130">
        <v>0</v>
      </c>
    </row>
    <row r="342" spans="1:9">
      <c r="A342" s="129" t="s">
        <v>628</v>
      </c>
      <c r="B342" s="130">
        <v>2</v>
      </c>
      <c r="C342" s="130" t="e">
        <v>#DIV/0!</v>
      </c>
      <c r="D342" s="130">
        <v>0</v>
      </c>
      <c r="E342" s="130">
        <v>0</v>
      </c>
      <c r="F342" s="130">
        <v>0</v>
      </c>
      <c r="G342" s="130">
        <v>0</v>
      </c>
      <c r="H342" s="130">
        <v>0</v>
      </c>
      <c r="I342" s="130">
        <v>0</v>
      </c>
    </row>
    <row r="343" spans="1:9">
      <c r="A343" s="129" t="s">
        <v>229</v>
      </c>
      <c r="B343" s="130"/>
      <c r="C343" s="130"/>
      <c r="D343" s="130"/>
      <c r="E343" s="130"/>
      <c r="F343" s="130"/>
      <c r="G343" s="130"/>
      <c r="H343" s="130"/>
      <c r="I343" s="130"/>
    </row>
    <row r="344" spans="1:9">
      <c r="A344" s="138" t="s">
        <v>1</v>
      </c>
      <c r="B344" s="130">
        <v>1</v>
      </c>
      <c r="C344" s="130" t="e">
        <v>#DIV/0!</v>
      </c>
      <c r="D344" s="130">
        <v>0</v>
      </c>
      <c r="E344" s="130">
        <v>0</v>
      </c>
      <c r="F344" s="130">
        <v>0</v>
      </c>
      <c r="G344" s="130">
        <v>0</v>
      </c>
      <c r="H344" s="130">
        <v>0</v>
      </c>
      <c r="I344" s="130">
        <v>0</v>
      </c>
    </row>
    <row r="345" spans="1:9">
      <c r="A345" s="129" t="s">
        <v>629</v>
      </c>
      <c r="B345" s="130">
        <v>1</v>
      </c>
      <c r="C345" s="130" t="e">
        <v>#DIV/0!</v>
      </c>
      <c r="D345" s="130">
        <v>0</v>
      </c>
      <c r="E345" s="130">
        <v>0</v>
      </c>
      <c r="F345" s="130">
        <v>0</v>
      </c>
      <c r="G345" s="130">
        <v>0</v>
      </c>
      <c r="H345" s="130">
        <v>0</v>
      </c>
      <c r="I345" s="130">
        <v>0</v>
      </c>
    </row>
    <row r="346" spans="1:9">
      <c r="A346" s="129" t="s">
        <v>228</v>
      </c>
      <c r="B346" s="130"/>
      <c r="C346" s="130"/>
      <c r="D346" s="130"/>
      <c r="E346" s="130"/>
      <c r="F346" s="130"/>
      <c r="G346" s="130"/>
      <c r="H346" s="130"/>
      <c r="I346" s="130"/>
    </row>
    <row r="347" spans="1:9">
      <c r="A347" s="138" t="s">
        <v>1</v>
      </c>
      <c r="B347" s="130">
        <v>1</v>
      </c>
      <c r="C347" s="130" t="e">
        <v>#DIV/0!</v>
      </c>
      <c r="D347" s="130">
        <v>0</v>
      </c>
      <c r="E347" s="130">
        <v>0</v>
      </c>
      <c r="F347" s="130">
        <v>0</v>
      </c>
      <c r="G347" s="130">
        <v>0</v>
      </c>
      <c r="H347" s="130">
        <v>0</v>
      </c>
      <c r="I347" s="130">
        <v>0</v>
      </c>
    </row>
    <row r="348" spans="1:9">
      <c r="A348" s="129" t="s">
        <v>630</v>
      </c>
      <c r="B348" s="130">
        <v>1</v>
      </c>
      <c r="C348" s="130" t="e">
        <v>#DIV/0!</v>
      </c>
      <c r="D348" s="130">
        <v>0</v>
      </c>
      <c r="E348" s="130">
        <v>0</v>
      </c>
      <c r="F348" s="130">
        <v>0</v>
      </c>
      <c r="G348" s="130">
        <v>0</v>
      </c>
      <c r="H348" s="130">
        <v>0</v>
      </c>
      <c r="I348" s="130">
        <v>0</v>
      </c>
    </row>
    <row r="349" spans="1:9">
      <c r="A349" s="128" t="s">
        <v>631</v>
      </c>
      <c r="B349" s="130">
        <v>6</v>
      </c>
      <c r="C349" s="130" t="e">
        <v>#DIV/0!</v>
      </c>
      <c r="D349" s="130">
        <v>0</v>
      </c>
      <c r="E349" s="130">
        <v>0</v>
      </c>
      <c r="F349" s="130">
        <v>0</v>
      </c>
      <c r="G349" s="130">
        <v>0</v>
      </c>
      <c r="H349" s="130">
        <v>0</v>
      </c>
      <c r="I349" s="130">
        <v>0</v>
      </c>
    </row>
    <row r="350" spans="1:9">
      <c r="A350" s="143" t="s">
        <v>230</v>
      </c>
      <c r="B350" s="130"/>
      <c r="C350" s="130"/>
      <c r="D350" s="130"/>
      <c r="E350" s="130"/>
      <c r="F350" s="130"/>
      <c r="G350" s="130"/>
      <c r="H350" s="130"/>
      <c r="I350" s="130"/>
    </row>
    <row r="351" spans="1:9">
      <c r="A351" s="129" t="s">
        <v>232</v>
      </c>
      <c r="B351" s="130"/>
      <c r="C351" s="130"/>
      <c r="D351" s="130"/>
      <c r="E351" s="130"/>
      <c r="F351" s="130"/>
      <c r="G351" s="130"/>
      <c r="H351" s="130"/>
      <c r="I351" s="130"/>
    </row>
    <row r="352" spans="1:9">
      <c r="A352" s="138" t="s">
        <v>1</v>
      </c>
      <c r="B352" s="130">
        <v>1</v>
      </c>
      <c r="C352" s="130" t="e">
        <v>#DIV/0!</v>
      </c>
      <c r="D352" s="130">
        <v>0</v>
      </c>
      <c r="E352" s="130">
        <v>0</v>
      </c>
      <c r="F352" s="130">
        <v>0</v>
      </c>
      <c r="G352" s="130">
        <v>0</v>
      </c>
      <c r="H352" s="130">
        <v>0</v>
      </c>
      <c r="I352" s="130">
        <v>0</v>
      </c>
    </row>
    <row r="353" spans="1:9">
      <c r="A353" s="129" t="s">
        <v>632</v>
      </c>
      <c r="B353" s="130">
        <v>1</v>
      </c>
      <c r="C353" s="130" t="e">
        <v>#DIV/0!</v>
      </c>
      <c r="D353" s="130">
        <v>0</v>
      </c>
      <c r="E353" s="130">
        <v>0</v>
      </c>
      <c r="F353" s="130">
        <v>0</v>
      </c>
      <c r="G353" s="130">
        <v>0</v>
      </c>
      <c r="H353" s="130">
        <v>0</v>
      </c>
      <c r="I353" s="130">
        <v>0</v>
      </c>
    </row>
    <row r="354" spans="1:9">
      <c r="A354" s="129" t="s">
        <v>234</v>
      </c>
      <c r="B354" s="130"/>
      <c r="C354" s="130"/>
      <c r="D354" s="130"/>
      <c r="E354" s="130"/>
      <c r="F354" s="130"/>
      <c r="G354" s="130"/>
      <c r="H354" s="130"/>
      <c r="I354" s="130"/>
    </row>
    <row r="355" spans="1:9">
      <c r="A355" s="138" t="s">
        <v>1</v>
      </c>
      <c r="B355" s="130">
        <v>1</v>
      </c>
      <c r="C355" s="130" t="e">
        <v>#DIV/0!</v>
      </c>
      <c r="D355" s="130">
        <v>0</v>
      </c>
      <c r="E355" s="130">
        <v>0</v>
      </c>
      <c r="F355" s="130">
        <v>0</v>
      </c>
      <c r="G355" s="130">
        <v>0</v>
      </c>
      <c r="H355" s="130">
        <v>0</v>
      </c>
      <c r="I355" s="130">
        <v>0</v>
      </c>
    </row>
    <row r="356" spans="1:9">
      <c r="A356" s="129" t="s">
        <v>633</v>
      </c>
      <c r="B356" s="130">
        <v>1</v>
      </c>
      <c r="C356" s="130" t="e">
        <v>#DIV/0!</v>
      </c>
      <c r="D356" s="130">
        <v>0</v>
      </c>
      <c r="E356" s="130">
        <v>0</v>
      </c>
      <c r="F356" s="130">
        <v>0</v>
      </c>
      <c r="G356" s="130">
        <v>0</v>
      </c>
      <c r="H356" s="130">
        <v>0</v>
      </c>
      <c r="I356" s="130">
        <v>0</v>
      </c>
    </row>
    <row r="357" spans="1:9">
      <c r="A357" s="129" t="s">
        <v>236</v>
      </c>
      <c r="B357" s="130"/>
      <c r="C357" s="130"/>
      <c r="D357" s="130"/>
      <c r="E357" s="130"/>
      <c r="F357" s="130"/>
      <c r="G357" s="130"/>
      <c r="H357" s="130"/>
      <c r="I357" s="130"/>
    </row>
    <row r="358" spans="1:9">
      <c r="A358" s="138" t="s">
        <v>1</v>
      </c>
      <c r="B358" s="130">
        <v>1</v>
      </c>
      <c r="C358" s="130" t="e">
        <v>#DIV/0!</v>
      </c>
      <c r="D358" s="130">
        <v>0</v>
      </c>
      <c r="E358" s="130">
        <v>0</v>
      </c>
      <c r="F358" s="130">
        <v>0</v>
      </c>
      <c r="G358" s="130">
        <v>0</v>
      </c>
      <c r="H358" s="130">
        <v>0</v>
      </c>
      <c r="I358" s="130">
        <v>0</v>
      </c>
    </row>
    <row r="359" spans="1:9">
      <c r="A359" s="129" t="s">
        <v>634</v>
      </c>
      <c r="B359" s="130">
        <v>1</v>
      </c>
      <c r="C359" s="130" t="e">
        <v>#DIV/0!</v>
      </c>
      <c r="D359" s="130">
        <v>0</v>
      </c>
      <c r="E359" s="130">
        <v>0</v>
      </c>
      <c r="F359" s="130">
        <v>0</v>
      </c>
      <c r="G359" s="130">
        <v>0</v>
      </c>
      <c r="H359" s="130">
        <v>0</v>
      </c>
      <c r="I359" s="130">
        <v>0</v>
      </c>
    </row>
    <row r="360" spans="1:9">
      <c r="A360" s="128" t="s">
        <v>635</v>
      </c>
      <c r="B360" s="130">
        <v>3</v>
      </c>
      <c r="C360" s="130" t="e">
        <v>#DIV/0!</v>
      </c>
      <c r="D360" s="130">
        <v>0</v>
      </c>
      <c r="E360" s="130">
        <v>0</v>
      </c>
      <c r="F360" s="130">
        <v>0</v>
      </c>
      <c r="G360" s="130">
        <v>0</v>
      </c>
      <c r="H360" s="130">
        <v>0</v>
      </c>
      <c r="I360" s="130">
        <v>0</v>
      </c>
    </row>
    <row r="361" spans="1:9">
      <c r="A361" s="143" t="s">
        <v>341</v>
      </c>
      <c r="B361" s="130"/>
      <c r="C361" s="130"/>
      <c r="D361" s="130"/>
      <c r="E361" s="130"/>
      <c r="F361" s="130"/>
      <c r="G361" s="130"/>
      <c r="H361" s="130"/>
      <c r="I361" s="130"/>
    </row>
    <row r="362" spans="1:9">
      <c r="A362" s="139" t="s">
        <v>59</v>
      </c>
      <c r="B362" s="130"/>
      <c r="C362" s="130"/>
      <c r="D362" s="130"/>
      <c r="E362" s="130"/>
      <c r="F362" s="130"/>
      <c r="G362" s="130"/>
      <c r="H362" s="130"/>
      <c r="I362" s="130"/>
    </row>
    <row r="363" spans="1:9">
      <c r="A363" s="140" t="s">
        <v>1</v>
      </c>
      <c r="B363" s="130">
        <v>7</v>
      </c>
      <c r="C363" s="130">
        <v>8.5714285714285712</v>
      </c>
      <c r="D363" s="130">
        <v>0</v>
      </c>
      <c r="E363" s="130">
        <v>0</v>
      </c>
      <c r="F363" s="130">
        <v>0</v>
      </c>
      <c r="G363" s="130">
        <v>0</v>
      </c>
      <c r="H363" s="130">
        <v>0</v>
      </c>
      <c r="I363" s="130">
        <v>0</v>
      </c>
    </row>
    <row r="364" spans="1:9">
      <c r="A364" s="140" t="s">
        <v>118</v>
      </c>
      <c r="B364" s="130">
        <v>1</v>
      </c>
      <c r="C364" s="130">
        <v>20</v>
      </c>
      <c r="D364" s="130">
        <v>0</v>
      </c>
      <c r="E364" s="130">
        <v>0</v>
      </c>
      <c r="F364" s="130">
        <v>0</v>
      </c>
      <c r="G364" s="130">
        <v>0</v>
      </c>
      <c r="H364" s="130">
        <v>0</v>
      </c>
      <c r="I364" s="130">
        <v>0</v>
      </c>
    </row>
    <row r="365" spans="1:9">
      <c r="A365" s="139" t="s">
        <v>636</v>
      </c>
      <c r="B365" s="130">
        <v>8</v>
      </c>
      <c r="C365" s="130">
        <v>10</v>
      </c>
      <c r="D365" s="130">
        <v>0</v>
      </c>
      <c r="E365" s="130">
        <v>0</v>
      </c>
      <c r="F365" s="130">
        <v>0</v>
      </c>
      <c r="G365" s="130">
        <v>0</v>
      </c>
      <c r="H365" s="130">
        <v>0</v>
      </c>
      <c r="I365" s="130">
        <v>0</v>
      </c>
    </row>
    <row r="366" spans="1:9">
      <c r="A366" s="139" t="s">
        <v>342</v>
      </c>
      <c r="B366" s="130"/>
      <c r="C366" s="130"/>
      <c r="D366" s="130"/>
      <c r="E366" s="130"/>
      <c r="F366" s="130"/>
      <c r="G366" s="130"/>
      <c r="H366" s="130"/>
      <c r="I366" s="130"/>
    </row>
    <row r="367" spans="1:9">
      <c r="A367" s="140" t="s">
        <v>1</v>
      </c>
      <c r="B367" s="130">
        <v>1</v>
      </c>
      <c r="C367" s="130">
        <v>12</v>
      </c>
      <c r="D367" s="130">
        <v>0</v>
      </c>
      <c r="E367" s="130">
        <v>0</v>
      </c>
      <c r="F367" s="130">
        <v>0</v>
      </c>
      <c r="G367" s="130">
        <v>0</v>
      </c>
      <c r="H367" s="130">
        <v>0</v>
      </c>
      <c r="I367" s="130">
        <v>0</v>
      </c>
    </row>
    <row r="368" spans="1:9">
      <c r="A368" s="140" t="s">
        <v>118</v>
      </c>
      <c r="B368" s="130">
        <v>1</v>
      </c>
      <c r="C368" s="130">
        <v>20</v>
      </c>
      <c r="D368" s="130">
        <v>0</v>
      </c>
      <c r="E368" s="130">
        <v>0</v>
      </c>
      <c r="F368" s="130">
        <v>0</v>
      </c>
      <c r="G368" s="130">
        <v>0</v>
      </c>
      <c r="H368" s="130">
        <v>0</v>
      </c>
      <c r="I368" s="130">
        <v>0</v>
      </c>
    </row>
    <row r="369" spans="1:9">
      <c r="A369" s="139" t="s">
        <v>637</v>
      </c>
      <c r="B369" s="130">
        <v>2</v>
      </c>
      <c r="C369" s="130">
        <v>16</v>
      </c>
      <c r="D369" s="130">
        <v>0</v>
      </c>
      <c r="E369" s="130">
        <v>0</v>
      </c>
      <c r="F369" s="130">
        <v>0</v>
      </c>
      <c r="G369" s="130">
        <v>0</v>
      </c>
      <c r="H369" s="130">
        <v>0</v>
      </c>
      <c r="I369" s="130">
        <v>0</v>
      </c>
    </row>
    <row r="370" spans="1:9">
      <c r="A370" s="139" t="s">
        <v>470</v>
      </c>
      <c r="B370" s="130"/>
      <c r="C370" s="130"/>
      <c r="D370" s="130"/>
      <c r="E370" s="130"/>
      <c r="F370" s="130"/>
      <c r="G370" s="130"/>
      <c r="H370" s="130"/>
      <c r="I370" s="130"/>
    </row>
    <row r="371" spans="1:9">
      <c r="A371" s="140" t="s">
        <v>118</v>
      </c>
      <c r="B371" s="130">
        <v>1</v>
      </c>
      <c r="C371" s="130">
        <v>20</v>
      </c>
      <c r="D371" s="130">
        <v>0</v>
      </c>
      <c r="E371" s="130">
        <v>0</v>
      </c>
      <c r="F371" s="130">
        <v>0</v>
      </c>
      <c r="G371" s="130">
        <v>0</v>
      </c>
      <c r="H371" s="130">
        <v>0</v>
      </c>
      <c r="I371" s="130">
        <v>0</v>
      </c>
    </row>
    <row r="372" spans="1:9">
      <c r="A372" s="139" t="s">
        <v>638</v>
      </c>
      <c r="B372" s="130">
        <v>1</v>
      </c>
      <c r="C372" s="130">
        <v>20</v>
      </c>
      <c r="D372" s="130">
        <v>0</v>
      </c>
      <c r="E372" s="130">
        <v>0</v>
      </c>
      <c r="F372" s="130">
        <v>0</v>
      </c>
      <c r="G372" s="130">
        <v>0</v>
      </c>
      <c r="H372" s="130">
        <v>0</v>
      </c>
      <c r="I372" s="130">
        <v>0</v>
      </c>
    </row>
    <row r="373" spans="1:9">
      <c r="A373" s="139" t="s">
        <v>476</v>
      </c>
      <c r="B373" s="130"/>
      <c r="C373" s="130"/>
      <c r="D373" s="130"/>
      <c r="E373" s="130"/>
      <c r="F373" s="130"/>
      <c r="G373" s="130"/>
      <c r="H373" s="130"/>
      <c r="I373" s="130"/>
    </row>
    <row r="374" spans="1:9">
      <c r="A374" s="140" t="s">
        <v>1</v>
      </c>
      <c r="B374" s="130">
        <v>14</v>
      </c>
      <c r="C374" s="130">
        <v>10</v>
      </c>
      <c r="D374" s="130">
        <v>0</v>
      </c>
      <c r="E374" s="130">
        <v>0</v>
      </c>
      <c r="F374" s="130">
        <v>0</v>
      </c>
      <c r="G374" s="130">
        <v>0</v>
      </c>
      <c r="H374" s="130">
        <v>0</v>
      </c>
      <c r="I374" s="130">
        <v>0</v>
      </c>
    </row>
    <row r="375" spans="1:9">
      <c r="A375" s="139" t="s">
        <v>639</v>
      </c>
      <c r="B375" s="130">
        <v>14</v>
      </c>
      <c r="C375" s="130">
        <v>10</v>
      </c>
      <c r="D375" s="130">
        <v>0</v>
      </c>
      <c r="E375" s="130">
        <v>0</v>
      </c>
      <c r="F375" s="130">
        <v>0</v>
      </c>
      <c r="G375" s="130">
        <v>0</v>
      </c>
      <c r="H375" s="130">
        <v>0</v>
      </c>
      <c r="I375" s="130">
        <v>0</v>
      </c>
    </row>
    <row r="376" spans="1:9">
      <c r="A376" s="139" t="s">
        <v>640</v>
      </c>
      <c r="B376" s="130"/>
      <c r="C376" s="130"/>
      <c r="D376" s="130"/>
      <c r="E376" s="130"/>
      <c r="F376" s="130"/>
      <c r="G376" s="130"/>
      <c r="H376" s="130"/>
      <c r="I376" s="130"/>
    </row>
    <row r="377" spans="1:9">
      <c r="A377" s="140" t="s">
        <v>1</v>
      </c>
      <c r="B377" s="130">
        <v>1</v>
      </c>
      <c r="C377" s="130">
        <v>12</v>
      </c>
      <c r="D377" s="130">
        <v>0</v>
      </c>
      <c r="E377" s="130">
        <v>0</v>
      </c>
      <c r="F377" s="130">
        <v>0</v>
      </c>
      <c r="G377" s="130">
        <v>0</v>
      </c>
      <c r="H377" s="130">
        <v>0</v>
      </c>
      <c r="I377" s="130">
        <v>0</v>
      </c>
    </row>
    <row r="378" spans="1:9">
      <c r="A378" s="139" t="s">
        <v>641</v>
      </c>
      <c r="B378" s="130">
        <v>1</v>
      </c>
      <c r="C378" s="130">
        <v>12</v>
      </c>
      <c r="D378" s="130">
        <v>0</v>
      </c>
      <c r="E378" s="130">
        <v>0</v>
      </c>
      <c r="F378" s="130">
        <v>0</v>
      </c>
      <c r="G378" s="130">
        <v>0</v>
      </c>
      <c r="H378" s="130">
        <v>0</v>
      </c>
      <c r="I378" s="130">
        <v>0</v>
      </c>
    </row>
    <row r="379" spans="1:9">
      <c r="A379" s="149" t="s">
        <v>642</v>
      </c>
      <c r="B379" s="130">
        <v>26</v>
      </c>
      <c r="C379" s="130">
        <v>10.923076923076923</v>
      </c>
      <c r="D379" s="130">
        <v>0</v>
      </c>
      <c r="E379" s="130">
        <v>0</v>
      </c>
      <c r="F379" s="130">
        <v>0</v>
      </c>
      <c r="G379" s="130">
        <v>0</v>
      </c>
      <c r="H379" s="130">
        <v>0</v>
      </c>
      <c r="I379" s="130">
        <v>0</v>
      </c>
    </row>
    <row r="380" spans="1:9">
      <c r="A380" s="143" t="s">
        <v>66</v>
      </c>
      <c r="B380" s="130"/>
      <c r="C380" s="130"/>
      <c r="D380" s="130"/>
      <c r="E380" s="130"/>
      <c r="F380" s="130"/>
      <c r="G380" s="130"/>
      <c r="H380" s="130"/>
      <c r="I380" s="130"/>
    </row>
    <row r="381" spans="1:9">
      <c r="A381" s="139" t="s">
        <v>106</v>
      </c>
      <c r="B381" s="130"/>
      <c r="C381" s="130"/>
      <c r="D381" s="130"/>
      <c r="E381" s="130"/>
      <c r="F381" s="130"/>
      <c r="G381" s="130"/>
      <c r="H381" s="130"/>
      <c r="I381" s="130"/>
    </row>
    <row r="382" spans="1:9">
      <c r="A382" s="140" t="s">
        <v>1</v>
      </c>
      <c r="B382" s="130">
        <v>2</v>
      </c>
      <c r="C382" s="130">
        <v>8</v>
      </c>
      <c r="D382" s="130">
        <v>0</v>
      </c>
      <c r="E382" s="130">
        <v>0</v>
      </c>
      <c r="F382" s="130">
        <v>0</v>
      </c>
      <c r="G382" s="130">
        <v>0</v>
      </c>
      <c r="H382" s="130">
        <v>0</v>
      </c>
      <c r="I382" s="130">
        <v>0</v>
      </c>
    </row>
    <row r="383" spans="1:9">
      <c r="A383" s="140" t="s">
        <v>14</v>
      </c>
      <c r="B383" s="130">
        <v>8</v>
      </c>
      <c r="C383" s="130">
        <v>2</v>
      </c>
      <c r="D383" s="130">
        <v>0</v>
      </c>
      <c r="E383" s="130">
        <v>7150</v>
      </c>
      <c r="F383" s="130">
        <v>0</v>
      </c>
      <c r="G383" s="130">
        <v>0</v>
      </c>
      <c r="H383" s="130">
        <v>0</v>
      </c>
      <c r="I383" s="130">
        <v>7150</v>
      </c>
    </row>
    <row r="384" spans="1:9">
      <c r="A384" s="139" t="s">
        <v>505</v>
      </c>
      <c r="B384" s="130">
        <v>10</v>
      </c>
      <c r="C384" s="130">
        <v>3.2</v>
      </c>
      <c r="D384" s="130">
        <v>0</v>
      </c>
      <c r="E384" s="130">
        <v>7150</v>
      </c>
      <c r="F384" s="130">
        <v>0</v>
      </c>
      <c r="G384" s="130">
        <v>0</v>
      </c>
      <c r="H384" s="130">
        <v>0</v>
      </c>
      <c r="I384" s="130">
        <v>7150</v>
      </c>
    </row>
    <row r="385" spans="1:9">
      <c r="A385" s="128" t="s">
        <v>530</v>
      </c>
      <c r="B385" s="130">
        <v>10</v>
      </c>
      <c r="C385" s="130">
        <v>3.2</v>
      </c>
      <c r="D385" s="130">
        <v>0</v>
      </c>
      <c r="E385" s="130">
        <v>7150</v>
      </c>
      <c r="F385" s="130">
        <v>0</v>
      </c>
      <c r="G385" s="130">
        <v>0</v>
      </c>
      <c r="H385" s="130">
        <v>0</v>
      </c>
      <c r="I385" s="130">
        <v>7150</v>
      </c>
    </row>
    <row r="386" spans="1:9">
      <c r="A386" s="143" t="s">
        <v>51</v>
      </c>
      <c r="B386" s="130"/>
      <c r="C386" s="130"/>
      <c r="D386" s="130"/>
      <c r="E386" s="130"/>
      <c r="F386" s="130"/>
      <c r="G386" s="130"/>
      <c r="H386" s="130"/>
      <c r="I386" s="130"/>
    </row>
    <row r="387" spans="1:9">
      <c r="A387" s="139" t="s">
        <v>386</v>
      </c>
      <c r="B387" s="130"/>
      <c r="C387" s="130"/>
      <c r="D387" s="130"/>
      <c r="E387" s="130"/>
      <c r="F387" s="130"/>
      <c r="G387" s="130"/>
      <c r="H387" s="130"/>
      <c r="I387" s="130"/>
    </row>
    <row r="388" spans="1:9">
      <c r="A388" s="140" t="s">
        <v>1</v>
      </c>
      <c r="B388" s="130">
        <v>101</v>
      </c>
      <c r="C388" s="130">
        <v>10.336633663366337</v>
      </c>
      <c r="D388" s="130">
        <v>0</v>
      </c>
      <c r="E388" s="130">
        <v>0</v>
      </c>
      <c r="F388" s="130">
        <v>0</v>
      </c>
      <c r="G388" s="130">
        <v>0</v>
      </c>
      <c r="H388" s="130">
        <v>0</v>
      </c>
      <c r="I388" s="130">
        <v>0</v>
      </c>
    </row>
    <row r="389" spans="1:9">
      <c r="A389" s="140" t="s">
        <v>14</v>
      </c>
      <c r="B389" s="130">
        <v>7</v>
      </c>
      <c r="C389" s="130">
        <v>2.4285714285714284</v>
      </c>
      <c r="D389" s="130">
        <v>0</v>
      </c>
      <c r="E389" s="130">
        <v>475</v>
      </c>
      <c r="F389" s="130">
        <v>205</v>
      </c>
      <c r="G389" s="130">
        <v>0</v>
      </c>
      <c r="H389" s="130">
        <v>0</v>
      </c>
      <c r="I389" s="130">
        <v>680</v>
      </c>
    </row>
    <row r="390" spans="1:9">
      <c r="A390" s="140" t="s">
        <v>118</v>
      </c>
      <c r="B390" s="130">
        <v>4</v>
      </c>
      <c r="C390" s="130">
        <v>17.5</v>
      </c>
      <c r="D390" s="130">
        <v>0</v>
      </c>
      <c r="E390" s="130">
        <v>0</v>
      </c>
      <c r="F390" s="130">
        <v>0</v>
      </c>
      <c r="G390" s="130">
        <v>0</v>
      </c>
      <c r="H390" s="130">
        <v>0</v>
      </c>
      <c r="I390" s="130">
        <v>0</v>
      </c>
    </row>
    <row r="391" spans="1:9">
      <c r="A391" s="139" t="s">
        <v>531</v>
      </c>
      <c r="B391" s="130">
        <v>112</v>
      </c>
      <c r="C391" s="130">
        <v>10.098214285714286</v>
      </c>
      <c r="D391" s="130">
        <v>0</v>
      </c>
      <c r="E391" s="130">
        <v>475</v>
      </c>
      <c r="F391" s="130">
        <v>205</v>
      </c>
      <c r="G391" s="130">
        <v>0</v>
      </c>
      <c r="H391" s="130">
        <v>0</v>
      </c>
      <c r="I391" s="130">
        <v>680</v>
      </c>
    </row>
    <row r="392" spans="1:9">
      <c r="A392" s="139" t="s">
        <v>414</v>
      </c>
      <c r="B392" s="130"/>
      <c r="C392" s="130"/>
      <c r="D392" s="130"/>
      <c r="E392" s="130"/>
      <c r="F392" s="130"/>
      <c r="G392" s="130"/>
      <c r="H392" s="130"/>
      <c r="I392" s="130"/>
    </row>
    <row r="393" spans="1:9">
      <c r="A393" s="140" t="s">
        <v>14</v>
      </c>
      <c r="B393" s="130">
        <v>2</v>
      </c>
      <c r="C393" s="130">
        <v>2</v>
      </c>
      <c r="D393" s="130">
        <v>0</v>
      </c>
      <c r="E393" s="130">
        <v>50</v>
      </c>
      <c r="F393" s="130">
        <v>0</v>
      </c>
      <c r="G393" s="130">
        <v>0</v>
      </c>
      <c r="H393" s="130">
        <v>0</v>
      </c>
      <c r="I393" s="130">
        <v>50</v>
      </c>
    </row>
    <row r="394" spans="1:9">
      <c r="A394" s="139" t="s">
        <v>532</v>
      </c>
      <c r="B394" s="130">
        <v>2</v>
      </c>
      <c r="C394" s="130">
        <v>2</v>
      </c>
      <c r="D394" s="130">
        <v>0</v>
      </c>
      <c r="E394" s="130">
        <v>50</v>
      </c>
      <c r="F394" s="130">
        <v>0</v>
      </c>
      <c r="G394" s="130">
        <v>0</v>
      </c>
      <c r="H394" s="130">
        <v>0</v>
      </c>
      <c r="I394" s="130">
        <v>50</v>
      </c>
    </row>
    <row r="395" spans="1:9">
      <c r="A395" s="139" t="s">
        <v>422</v>
      </c>
      <c r="B395" s="130"/>
      <c r="C395" s="130"/>
      <c r="D395" s="130"/>
      <c r="E395" s="130"/>
      <c r="F395" s="130"/>
      <c r="G395" s="130"/>
      <c r="H395" s="130"/>
      <c r="I395" s="130"/>
    </row>
    <row r="396" spans="1:9">
      <c r="A396" s="140" t="s">
        <v>14</v>
      </c>
      <c r="B396" s="130">
        <v>5</v>
      </c>
      <c r="C396" s="130">
        <v>2</v>
      </c>
      <c r="D396" s="130">
        <v>0</v>
      </c>
      <c r="E396" s="130">
        <v>125</v>
      </c>
      <c r="F396" s="130">
        <v>0</v>
      </c>
      <c r="G396" s="130">
        <v>0</v>
      </c>
      <c r="H396" s="130">
        <v>0</v>
      </c>
      <c r="I396" s="130">
        <v>125</v>
      </c>
    </row>
    <row r="397" spans="1:9">
      <c r="A397" s="139" t="s">
        <v>533</v>
      </c>
      <c r="B397" s="130">
        <v>5</v>
      </c>
      <c r="C397" s="130">
        <v>2</v>
      </c>
      <c r="D397" s="130">
        <v>0</v>
      </c>
      <c r="E397" s="130">
        <v>125</v>
      </c>
      <c r="F397" s="130">
        <v>0</v>
      </c>
      <c r="G397" s="130">
        <v>0</v>
      </c>
      <c r="H397" s="130">
        <v>0</v>
      </c>
      <c r="I397" s="130">
        <v>125</v>
      </c>
    </row>
    <row r="398" spans="1:9">
      <c r="A398" s="139" t="s">
        <v>452</v>
      </c>
      <c r="B398" s="130"/>
      <c r="C398" s="130"/>
      <c r="D398" s="130"/>
      <c r="E398" s="130"/>
      <c r="F398" s="130"/>
      <c r="G398" s="130"/>
      <c r="H398" s="130"/>
      <c r="I398" s="130"/>
    </row>
    <row r="399" spans="1:9">
      <c r="A399" s="140" t="s">
        <v>14</v>
      </c>
      <c r="B399" s="130">
        <v>1</v>
      </c>
      <c r="C399" s="130">
        <v>2</v>
      </c>
      <c r="D399" s="130">
        <v>0</v>
      </c>
      <c r="E399" s="130">
        <v>25</v>
      </c>
      <c r="F399" s="130">
        <v>0</v>
      </c>
      <c r="G399" s="130">
        <v>0</v>
      </c>
      <c r="H399" s="130">
        <v>0</v>
      </c>
      <c r="I399" s="130">
        <v>25</v>
      </c>
    </row>
    <row r="400" spans="1:9">
      <c r="A400" s="139" t="s">
        <v>534</v>
      </c>
      <c r="B400" s="130">
        <v>1</v>
      </c>
      <c r="C400" s="130">
        <v>2</v>
      </c>
      <c r="D400" s="130">
        <v>0</v>
      </c>
      <c r="E400" s="130">
        <v>25</v>
      </c>
      <c r="F400" s="130">
        <v>0</v>
      </c>
      <c r="G400" s="130">
        <v>0</v>
      </c>
      <c r="H400" s="130">
        <v>0</v>
      </c>
      <c r="I400" s="130">
        <v>25</v>
      </c>
    </row>
    <row r="401" spans="1:9">
      <c r="A401" s="139" t="s">
        <v>457</v>
      </c>
      <c r="B401" s="130"/>
      <c r="C401" s="130"/>
      <c r="D401" s="130"/>
      <c r="E401" s="130"/>
      <c r="F401" s="130"/>
      <c r="G401" s="130"/>
      <c r="H401" s="130"/>
      <c r="I401" s="130"/>
    </row>
    <row r="402" spans="1:9">
      <c r="A402" s="140" t="s">
        <v>14</v>
      </c>
      <c r="B402" s="130">
        <v>1</v>
      </c>
      <c r="C402" s="130">
        <v>2</v>
      </c>
      <c r="D402" s="130">
        <v>0</v>
      </c>
      <c r="E402" s="130">
        <v>25</v>
      </c>
      <c r="F402" s="130">
        <v>0</v>
      </c>
      <c r="G402" s="130">
        <v>0</v>
      </c>
      <c r="H402" s="130">
        <v>0</v>
      </c>
      <c r="I402" s="130">
        <v>25</v>
      </c>
    </row>
    <row r="403" spans="1:9">
      <c r="A403" s="139" t="s">
        <v>535</v>
      </c>
      <c r="B403" s="130">
        <v>1</v>
      </c>
      <c r="C403" s="130">
        <v>2</v>
      </c>
      <c r="D403" s="130">
        <v>0</v>
      </c>
      <c r="E403" s="130">
        <v>25</v>
      </c>
      <c r="F403" s="130">
        <v>0</v>
      </c>
      <c r="G403" s="130">
        <v>0</v>
      </c>
      <c r="H403" s="130">
        <v>0</v>
      </c>
      <c r="I403" s="130">
        <v>25</v>
      </c>
    </row>
    <row r="404" spans="1:9">
      <c r="A404" s="149" t="s">
        <v>536</v>
      </c>
      <c r="B404" s="130">
        <v>121</v>
      </c>
      <c r="C404" s="130">
        <v>9.49586776859504</v>
      </c>
      <c r="D404" s="130">
        <v>0</v>
      </c>
      <c r="E404" s="130">
        <v>700</v>
      </c>
      <c r="F404" s="130">
        <v>205</v>
      </c>
      <c r="G404" s="130">
        <v>0</v>
      </c>
      <c r="H404" s="130">
        <v>0</v>
      </c>
      <c r="I404" s="130">
        <v>905</v>
      </c>
    </row>
    <row r="405" spans="1:9">
      <c r="A405" s="143" t="s">
        <v>52</v>
      </c>
      <c r="B405" s="130"/>
      <c r="C405" s="130"/>
      <c r="D405" s="130"/>
      <c r="E405" s="130"/>
      <c r="F405" s="130"/>
      <c r="G405" s="130"/>
      <c r="H405" s="130"/>
      <c r="I405" s="130"/>
    </row>
    <row r="406" spans="1:9">
      <c r="A406" s="139" t="s">
        <v>339</v>
      </c>
      <c r="B406" s="130"/>
      <c r="C406" s="130"/>
      <c r="D406" s="130"/>
      <c r="E406" s="130"/>
      <c r="F406" s="130"/>
      <c r="G406" s="130"/>
      <c r="H406" s="130"/>
      <c r="I406" s="130"/>
    </row>
    <row r="407" spans="1:9">
      <c r="A407" s="140" t="s">
        <v>1</v>
      </c>
      <c r="B407" s="130">
        <v>65</v>
      </c>
      <c r="C407" s="130">
        <v>8.5538461538461537</v>
      </c>
      <c r="D407" s="130">
        <v>0</v>
      </c>
      <c r="E407" s="130">
        <v>0</v>
      </c>
      <c r="F407" s="130">
        <v>0</v>
      </c>
      <c r="G407" s="130">
        <v>0</v>
      </c>
      <c r="H407" s="130">
        <v>0</v>
      </c>
      <c r="I407" s="130">
        <v>0</v>
      </c>
    </row>
    <row r="408" spans="1:9">
      <c r="A408" s="140" t="s">
        <v>118</v>
      </c>
      <c r="B408" s="130">
        <v>4</v>
      </c>
      <c r="C408" s="130">
        <v>15.75</v>
      </c>
      <c r="D408" s="130">
        <v>0</v>
      </c>
      <c r="E408" s="130">
        <v>0</v>
      </c>
      <c r="F408" s="130">
        <v>0</v>
      </c>
      <c r="G408" s="130">
        <v>0</v>
      </c>
      <c r="H408" s="130">
        <v>0</v>
      </c>
      <c r="I408" s="130">
        <v>0</v>
      </c>
    </row>
    <row r="409" spans="1:9">
      <c r="A409" s="139" t="s">
        <v>643</v>
      </c>
      <c r="B409" s="130">
        <v>69</v>
      </c>
      <c r="C409" s="130">
        <v>8.9710144927536231</v>
      </c>
      <c r="D409" s="130">
        <v>0</v>
      </c>
      <c r="E409" s="130">
        <v>0</v>
      </c>
      <c r="F409" s="130">
        <v>0</v>
      </c>
      <c r="G409" s="130">
        <v>0</v>
      </c>
      <c r="H409" s="130">
        <v>0</v>
      </c>
      <c r="I409" s="130">
        <v>0</v>
      </c>
    </row>
    <row r="410" spans="1:9">
      <c r="A410" s="139" t="s">
        <v>423</v>
      </c>
      <c r="B410" s="130"/>
      <c r="C410" s="130"/>
      <c r="D410" s="130"/>
      <c r="E410" s="130"/>
      <c r="F410" s="130"/>
      <c r="G410" s="130"/>
      <c r="H410" s="130"/>
      <c r="I410" s="130"/>
    </row>
    <row r="411" spans="1:9">
      <c r="A411" s="140" t="s">
        <v>1</v>
      </c>
      <c r="B411" s="130">
        <v>21</v>
      </c>
      <c r="C411" s="130">
        <v>8</v>
      </c>
      <c r="D411" s="130">
        <v>0</v>
      </c>
      <c r="E411" s="130">
        <v>0</v>
      </c>
      <c r="F411" s="130">
        <v>0</v>
      </c>
      <c r="G411" s="130">
        <v>0</v>
      </c>
      <c r="H411" s="130">
        <v>0</v>
      </c>
      <c r="I411" s="130">
        <v>0</v>
      </c>
    </row>
    <row r="412" spans="1:9">
      <c r="A412" s="139" t="s">
        <v>644</v>
      </c>
      <c r="B412" s="130">
        <v>21</v>
      </c>
      <c r="C412" s="130">
        <v>8</v>
      </c>
      <c r="D412" s="130">
        <v>0</v>
      </c>
      <c r="E412" s="130">
        <v>0</v>
      </c>
      <c r="F412" s="130">
        <v>0</v>
      </c>
      <c r="G412" s="130">
        <v>0</v>
      </c>
      <c r="H412" s="130">
        <v>0</v>
      </c>
      <c r="I412" s="130">
        <v>0</v>
      </c>
    </row>
    <row r="413" spans="1:9">
      <c r="A413" s="139" t="s">
        <v>161</v>
      </c>
      <c r="B413" s="130"/>
      <c r="C413" s="130"/>
      <c r="D413" s="130"/>
      <c r="E413" s="130"/>
      <c r="F413" s="130"/>
      <c r="G413" s="130"/>
      <c r="H413" s="130"/>
      <c r="I413" s="130"/>
    </row>
    <row r="414" spans="1:9">
      <c r="A414" s="140" t="s">
        <v>1</v>
      </c>
      <c r="B414" s="130">
        <v>93</v>
      </c>
      <c r="C414" s="130">
        <v>9.849462365591398</v>
      </c>
      <c r="D414" s="130">
        <v>0</v>
      </c>
      <c r="E414" s="130">
        <v>0</v>
      </c>
      <c r="F414" s="130">
        <v>0</v>
      </c>
      <c r="G414" s="130">
        <v>0</v>
      </c>
      <c r="H414" s="130">
        <v>0</v>
      </c>
      <c r="I414" s="130">
        <v>0</v>
      </c>
    </row>
    <row r="415" spans="1:9">
      <c r="A415" s="140" t="s">
        <v>118</v>
      </c>
      <c r="B415" s="130">
        <v>4</v>
      </c>
      <c r="C415" s="130">
        <v>17.5</v>
      </c>
      <c r="D415" s="130">
        <v>0</v>
      </c>
      <c r="E415" s="130">
        <v>0</v>
      </c>
      <c r="F415" s="130">
        <v>0</v>
      </c>
      <c r="G415" s="130">
        <v>0</v>
      </c>
      <c r="H415" s="130">
        <v>0</v>
      </c>
      <c r="I415" s="130">
        <v>0</v>
      </c>
    </row>
    <row r="416" spans="1:9">
      <c r="A416" s="139" t="s">
        <v>645</v>
      </c>
      <c r="B416" s="130">
        <v>97</v>
      </c>
      <c r="C416" s="130">
        <v>10.164948453608247</v>
      </c>
      <c r="D416" s="130">
        <v>0</v>
      </c>
      <c r="E416" s="130">
        <v>0</v>
      </c>
      <c r="F416" s="130">
        <v>0</v>
      </c>
      <c r="G416" s="130">
        <v>0</v>
      </c>
      <c r="H416" s="130">
        <v>0</v>
      </c>
      <c r="I416" s="130">
        <v>0</v>
      </c>
    </row>
    <row r="417" spans="1:9">
      <c r="A417" s="139" t="s">
        <v>465</v>
      </c>
      <c r="B417" s="130"/>
      <c r="C417" s="130"/>
      <c r="D417" s="130"/>
      <c r="E417" s="130"/>
      <c r="F417" s="130"/>
      <c r="G417" s="130"/>
      <c r="H417" s="130"/>
      <c r="I417" s="130"/>
    </row>
    <row r="418" spans="1:9">
      <c r="A418" s="140" t="s">
        <v>1</v>
      </c>
      <c r="B418" s="130">
        <v>24</v>
      </c>
      <c r="C418" s="130">
        <v>8.1666666666666661</v>
      </c>
      <c r="D418" s="130">
        <v>0</v>
      </c>
      <c r="E418" s="130">
        <v>0</v>
      </c>
      <c r="F418" s="130">
        <v>0</v>
      </c>
      <c r="G418" s="130">
        <v>0</v>
      </c>
      <c r="H418" s="130">
        <v>0</v>
      </c>
      <c r="I418" s="130">
        <v>0</v>
      </c>
    </row>
    <row r="419" spans="1:9">
      <c r="A419" s="140" t="s">
        <v>14</v>
      </c>
      <c r="B419" s="130">
        <v>1</v>
      </c>
      <c r="C419" s="130">
        <v>3</v>
      </c>
      <c r="D419" s="130">
        <v>0</v>
      </c>
      <c r="E419" s="130">
        <v>0</v>
      </c>
      <c r="F419" s="130">
        <v>50</v>
      </c>
      <c r="G419" s="130">
        <v>0</v>
      </c>
      <c r="H419" s="130">
        <v>0</v>
      </c>
      <c r="I419" s="130">
        <v>50</v>
      </c>
    </row>
    <row r="420" spans="1:9">
      <c r="A420" s="139" t="s">
        <v>537</v>
      </c>
      <c r="B420" s="130">
        <v>25</v>
      </c>
      <c r="C420" s="130">
        <v>7.96</v>
      </c>
      <c r="D420" s="130">
        <v>0</v>
      </c>
      <c r="E420" s="130">
        <v>0</v>
      </c>
      <c r="F420" s="130">
        <v>50</v>
      </c>
      <c r="G420" s="130">
        <v>0</v>
      </c>
      <c r="H420" s="130">
        <v>0</v>
      </c>
      <c r="I420" s="130">
        <v>50</v>
      </c>
    </row>
    <row r="421" spans="1:9">
      <c r="A421" s="139" t="s">
        <v>428</v>
      </c>
      <c r="B421" s="130"/>
      <c r="C421" s="130"/>
      <c r="D421" s="130"/>
      <c r="E421" s="130"/>
      <c r="F421" s="130"/>
      <c r="G421" s="130"/>
      <c r="H421" s="130"/>
      <c r="I421" s="130"/>
    </row>
    <row r="422" spans="1:9">
      <c r="A422" s="140" t="s">
        <v>1</v>
      </c>
      <c r="B422" s="130">
        <v>1</v>
      </c>
      <c r="C422" s="130">
        <v>10</v>
      </c>
      <c r="D422" s="130">
        <v>0</v>
      </c>
      <c r="E422" s="130">
        <v>0</v>
      </c>
      <c r="F422" s="130">
        <v>0</v>
      </c>
      <c r="G422" s="130">
        <v>0</v>
      </c>
      <c r="H422" s="130">
        <v>0</v>
      </c>
      <c r="I422" s="130">
        <v>0</v>
      </c>
    </row>
    <row r="423" spans="1:9">
      <c r="A423" s="140" t="s">
        <v>14</v>
      </c>
      <c r="B423" s="130">
        <v>1</v>
      </c>
      <c r="C423" s="130">
        <v>2</v>
      </c>
      <c r="D423" s="130">
        <v>0</v>
      </c>
      <c r="E423" s="130">
        <v>150</v>
      </c>
      <c r="F423" s="130">
        <v>0</v>
      </c>
      <c r="G423" s="130">
        <v>0</v>
      </c>
      <c r="H423" s="130">
        <v>0</v>
      </c>
      <c r="I423" s="130">
        <v>150</v>
      </c>
    </row>
    <row r="424" spans="1:9">
      <c r="A424" s="139" t="s">
        <v>538</v>
      </c>
      <c r="B424" s="130">
        <v>2</v>
      </c>
      <c r="C424" s="130">
        <v>6</v>
      </c>
      <c r="D424" s="130">
        <v>0</v>
      </c>
      <c r="E424" s="130">
        <v>150</v>
      </c>
      <c r="F424" s="130">
        <v>0</v>
      </c>
      <c r="G424" s="130">
        <v>0</v>
      </c>
      <c r="H424" s="130">
        <v>0</v>
      </c>
      <c r="I424" s="130">
        <v>150</v>
      </c>
    </row>
    <row r="425" spans="1:9">
      <c r="A425" s="139" t="s">
        <v>453</v>
      </c>
      <c r="B425" s="130"/>
      <c r="C425" s="130"/>
      <c r="D425" s="130"/>
      <c r="E425" s="130"/>
      <c r="F425" s="130"/>
      <c r="G425" s="130"/>
      <c r="H425" s="130"/>
      <c r="I425" s="130"/>
    </row>
    <row r="426" spans="1:9">
      <c r="A426" s="140" t="s">
        <v>1</v>
      </c>
      <c r="B426" s="130">
        <v>1</v>
      </c>
      <c r="C426" s="130">
        <v>8</v>
      </c>
      <c r="D426" s="130">
        <v>0</v>
      </c>
      <c r="E426" s="130">
        <v>0</v>
      </c>
      <c r="F426" s="130">
        <v>0</v>
      </c>
      <c r="G426" s="130">
        <v>0</v>
      </c>
      <c r="H426" s="130">
        <v>0</v>
      </c>
      <c r="I426" s="130">
        <v>0</v>
      </c>
    </row>
    <row r="427" spans="1:9">
      <c r="A427" s="139" t="s">
        <v>646</v>
      </c>
      <c r="B427" s="130">
        <v>1</v>
      </c>
      <c r="C427" s="130">
        <v>8</v>
      </c>
      <c r="D427" s="130">
        <v>0</v>
      </c>
      <c r="E427" s="130">
        <v>0</v>
      </c>
      <c r="F427" s="130">
        <v>0</v>
      </c>
      <c r="G427" s="130">
        <v>0</v>
      </c>
      <c r="H427" s="130">
        <v>0</v>
      </c>
      <c r="I427" s="130">
        <v>0</v>
      </c>
    </row>
    <row r="428" spans="1:9">
      <c r="A428" s="139" t="s">
        <v>459</v>
      </c>
      <c r="B428" s="130"/>
      <c r="C428" s="130"/>
      <c r="D428" s="130"/>
      <c r="E428" s="130"/>
      <c r="F428" s="130"/>
      <c r="G428" s="130"/>
      <c r="H428" s="130"/>
      <c r="I428" s="130"/>
    </row>
    <row r="429" spans="1:9">
      <c r="A429" s="140" t="s">
        <v>1</v>
      </c>
      <c r="B429" s="130">
        <v>1</v>
      </c>
      <c r="C429" s="130">
        <v>8</v>
      </c>
      <c r="D429" s="130">
        <v>0</v>
      </c>
      <c r="E429" s="130">
        <v>0</v>
      </c>
      <c r="F429" s="130">
        <v>0</v>
      </c>
      <c r="G429" s="130">
        <v>0</v>
      </c>
      <c r="H429" s="130">
        <v>0</v>
      </c>
      <c r="I429" s="130">
        <v>0</v>
      </c>
    </row>
    <row r="430" spans="1:9">
      <c r="A430" s="139" t="s">
        <v>647</v>
      </c>
      <c r="B430" s="130">
        <v>1</v>
      </c>
      <c r="C430" s="130">
        <v>8</v>
      </c>
      <c r="D430" s="130">
        <v>0</v>
      </c>
      <c r="E430" s="130">
        <v>0</v>
      </c>
      <c r="F430" s="130">
        <v>0</v>
      </c>
      <c r="G430" s="130">
        <v>0</v>
      </c>
      <c r="H430" s="130">
        <v>0</v>
      </c>
      <c r="I430" s="130">
        <v>0</v>
      </c>
    </row>
    <row r="431" spans="1:9">
      <c r="A431" s="139" t="s">
        <v>461</v>
      </c>
      <c r="B431" s="130"/>
      <c r="C431" s="130"/>
      <c r="D431" s="130"/>
      <c r="E431" s="130"/>
      <c r="F431" s="130"/>
      <c r="G431" s="130"/>
      <c r="H431" s="130"/>
      <c r="I431" s="130"/>
    </row>
    <row r="432" spans="1:9">
      <c r="A432" s="140" t="s">
        <v>1</v>
      </c>
      <c r="B432" s="130">
        <v>1</v>
      </c>
      <c r="C432" s="130">
        <v>8</v>
      </c>
      <c r="D432" s="130">
        <v>0</v>
      </c>
      <c r="E432" s="130">
        <v>0</v>
      </c>
      <c r="F432" s="130">
        <v>0</v>
      </c>
      <c r="G432" s="130">
        <v>0</v>
      </c>
      <c r="H432" s="130">
        <v>0</v>
      </c>
      <c r="I432" s="130">
        <v>0</v>
      </c>
    </row>
    <row r="433" spans="1:9">
      <c r="A433" s="139" t="s">
        <v>648</v>
      </c>
      <c r="B433" s="130">
        <v>1</v>
      </c>
      <c r="C433" s="130">
        <v>8</v>
      </c>
      <c r="D433" s="130">
        <v>0</v>
      </c>
      <c r="E433" s="130">
        <v>0</v>
      </c>
      <c r="F433" s="130">
        <v>0</v>
      </c>
      <c r="G433" s="130">
        <v>0</v>
      </c>
      <c r="H433" s="130">
        <v>0</v>
      </c>
      <c r="I433" s="130">
        <v>0</v>
      </c>
    </row>
    <row r="434" spans="1:9">
      <c r="A434" s="139" t="s">
        <v>462</v>
      </c>
      <c r="B434" s="130"/>
      <c r="C434" s="130"/>
      <c r="D434" s="130"/>
      <c r="E434" s="130"/>
      <c r="F434" s="130"/>
      <c r="G434" s="130"/>
      <c r="H434" s="130"/>
      <c r="I434" s="130"/>
    </row>
    <row r="435" spans="1:9">
      <c r="A435" s="140" t="s">
        <v>1</v>
      </c>
      <c r="B435" s="130">
        <v>3</v>
      </c>
      <c r="C435" s="130">
        <v>8</v>
      </c>
      <c r="D435" s="130">
        <v>0</v>
      </c>
      <c r="E435" s="130">
        <v>0</v>
      </c>
      <c r="F435" s="130">
        <v>0</v>
      </c>
      <c r="G435" s="130">
        <v>0</v>
      </c>
      <c r="H435" s="130">
        <v>0</v>
      </c>
      <c r="I435" s="130">
        <v>0</v>
      </c>
    </row>
    <row r="436" spans="1:9">
      <c r="A436" s="139" t="s">
        <v>511</v>
      </c>
      <c r="B436" s="130">
        <v>3</v>
      </c>
      <c r="C436" s="130">
        <v>8</v>
      </c>
      <c r="D436" s="130">
        <v>0</v>
      </c>
      <c r="E436" s="130">
        <v>0</v>
      </c>
      <c r="F436" s="130">
        <v>0</v>
      </c>
      <c r="G436" s="130">
        <v>0</v>
      </c>
      <c r="H436" s="130">
        <v>0</v>
      </c>
      <c r="I436" s="130">
        <v>0</v>
      </c>
    </row>
    <row r="437" spans="1:9">
      <c r="A437" s="139" t="s">
        <v>479</v>
      </c>
      <c r="B437" s="130"/>
      <c r="C437" s="130"/>
      <c r="D437" s="130"/>
      <c r="E437" s="130"/>
      <c r="F437" s="130"/>
      <c r="G437" s="130"/>
      <c r="H437" s="130"/>
      <c r="I437" s="130"/>
    </row>
    <row r="438" spans="1:9">
      <c r="A438" s="140" t="s">
        <v>1</v>
      </c>
      <c r="B438" s="130">
        <v>2</v>
      </c>
      <c r="C438" s="130">
        <v>12</v>
      </c>
      <c r="D438" s="130">
        <v>0</v>
      </c>
      <c r="E438" s="130">
        <v>0</v>
      </c>
      <c r="F438" s="130">
        <v>0</v>
      </c>
      <c r="G438" s="130">
        <v>0</v>
      </c>
      <c r="H438" s="130">
        <v>0</v>
      </c>
      <c r="I438" s="130">
        <v>0</v>
      </c>
    </row>
    <row r="439" spans="1:9">
      <c r="A439" s="139" t="s">
        <v>649</v>
      </c>
      <c r="B439" s="130">
        <v>2</v>
      </c>
      <c r="C439" s="130">
        <v>12</v>
      </c>
      <c r="D439" s="130">
        <v>0</v>
      </c>
      <c r="E439" s="130">
        <v>0</v>
      </c>
      <c r="F439" s="130">
        <v>0</v>
      </c>
      <c r="G439" s="130">
        <v>0</v>
      </c>
      <c r="H439" s="130">
        <v>0</v>
      </c>
      <c r="I439" s="130">
        <v>0</v>
      </c>
    </row>
    <row r="440" spans="1:9">
      <c r="A440" s="149" t="s">
        <v>539</v>
      </c>
      <c r="B440" s="130">
        <v>222</v>
      </c>
      <c r="C440" s="130">
        <v>9.26126126126126</v>
      </c>
      <c r="D440" s="130">
        <v>0</v>
      </c>
      <c r="E440" s="130">
        <v>150</v>
      </c>
      <c r="F440" s="130">
        <v>50</v>
      </c>
      <c r="G440" s="130">
        <v>0</v>
      </c>
      <c r="H440" s="130">
        <v>0</v>
      </c>
      <c r="I440" s="130">
        <v>200</v>
      </c>
    </row>
    <row r="441" spans="1:9">
      <c r="A441" s="143" t="s">
        <v>317</v>
      </c>
      <c r="B441" s="130"/>
      <c r="C441" s="130"/>
      <c r="D441" s="130"/>
      <c r="E441" s="130"/>
      <c r="F441" s="130"/>
      <c r="G441" s="130"/>
      <c r="H441" s="130"/>
      <c r="I441" s="130"/>
    </row>
    <row r="442" spans="1:9">
      <c r="A442" s="129" t="s">
        <v>318</v>
      </c>
      <c r="B442" s="130"/>
      <c r="C442" s="130"/>
      <c r="D442" s="130"/>
      <c r="E442" s="130"/>
      <c r="F442" s="130"/>
      <c r="G442" s="130"/>
      <c r="H442" s="130"/>
      <c r="I442" s="130"/>
    </row>
    <row r="443" spans="1:9">
      <c r="A443" s="138" t="s">
        <v>1</v>
      </c>
      <c r="B443" s="130">
        <v>1</v>
      </c>
      <c r="C443" s="130" t="e">
        <v>#DIV/0!</v>
      </c>
      <c r="D443" s="130">
        <v>0</v>
      </c>
      <c r="E443" s="130">
        <v>0</v>
      </c>
      <c r="F443" s="130">
        <v>0</v>
      </c>
      <c r="G443" s="130">
        <v>0</v>
      </c>
      <c r="H443" s="130">
        <v>0</v>
      </c>
      <c r="I443" s="130">
        <v>0</v>
      </c>
    </row>
    <row r="444" spans="1:9">
      <c r="A444" s="129" t="s">
        <v>650</v>
      </c>
      <c r="B444" s="130">
        <v>1</v>
      </c>
      <c r="C444" s="130" t="e">
        <v>#DIV/0!</v>
      </c>
      <c r="D444" s="130">
        <v>0</v>
      </c>
      <c r="E444" s="130">
        <v>0</v>
      </c>
      <c r="F444" s="130">
        <v>0</v>
      </c>
      <c r="G444" s="130">
        <v>0</v>
      </c>
      <c r="H444" s="130">
        <v>0</v>
      </c>
      <c r="I444" s="130">
        <v>0</v>
      </c>
    </row>
    <row r="445" spans="1:9">
      <c r="A445" s="128" t="s">
        <v>651</v>
      </c>
      <c r="B445" s="130">
        <v>1</v>
      </c>
      <c r="C445" s="130" t="e">
        <v>#DIV/0!</v>
      </c>
      <c r="D445" s="130">
        <v>0</v>
      </c>
      <c r="E445" s="130">
        <v>0</v>
      </c>
      <c r="F445" s="130">
        <v>0</v>
      </c>
      <c r="G445" s="130">
        <v>0</v>
      </c>
      <c r="H445" s="130">
        <v>0</v>
      </c>
      <c r="I445" s="130">
        <v>0</v>
      </c>
    </row>
    <row r="446" spans="1:9">
      <c r="A446" s="143" t="s">
        <v>296</v>
      </c>
      <c r="B446" s="130"/>
      <c r="C446" s="130"/>
      <c r="D446" s="130"/>
      <c r="E446" s="130"/>
      <c r="F446" s="130"/>
      <c r="G446" s="130"/>
      <c r="H446" s="130"/>
      <c r="I446" s="130"/>
    </row>
    <row r="447" spans="1:9">
      <c r="A447" s="129" t="s">
        <v>297</v>
      </c>
      <c r="B447" s="130"/>
      <c r="C447" s="130"/>
      <c r="D447" s="130"/>
      <c r="E447" s="130"/>
      <c r="F447" s="130"/>
      <c r="G447" s="130"/>
      <c r="H447" s="130"/>
      <c r="I447" s="130"/>
    </row>
    <row r="448" spans="1:9">
      <c r="A448" s="138" t="s">
        <v>1</v>
      </c>
      <c r="B448" s="130">
        <v>2</v>
      </c>
      <c r="C448" s="130" t="e">
        <v>#DIV/0!</v>
      </c>
      <c r="D448" s="130">
        <v>0</v>
      </c>
      <c r="E448" s="130">
        <v>0</v>
      </c>
      <c r="F448" s="130">
        <v>0</v>
      </c>
      <c r="G448" s="130">
        <v>0</v>
      </c>
      <c r="H448" s="130">
        <v>0</v>
      </c>
      <c r="I448" s="130">
        <v>0</v>
      </c>
    </row>
    <row r="449" spans="1:9">
      <c r="A449" s="129" t="s">
        <v>652</v>
      </c>
      <c r="B449" s="130">
        <v>2</v>
      </c>
      <c r="C449" s="130" t="e">
        <v>#DIV/0!</v>
      </c>
      <c r="D449" s="130">
        <v>0</v>
      </c>
      <c r="E449" s="130">
        <v>0</v>
      </c>
      <c r="F449" s="130">
        <v>0</v>
      </c>
      <c r="G449" s="130">
        <v>0</v>
      </c>
      <c r="H449" s="130">
        <v>0</v>
      </c>
      <c r="I449" s="130">
        <v>0</v>
      </c>
    </row>
    <row r="450" spans="1:9">
      <c r="A450" s="129" t="s">
        <v>299</v>
      </c>
      <c r="B450" s="130"/>
      <c r="C450" s="130"/>
      <c r="D450" s="130"/>
      <c r="E450" s="130"/>
      <c r="F450" s="130"/>
      <c r="G450" s="130"/>
      <c r="H450" s="130"/>
      <c r="I450" s="130"/>
    </row>
    <row r="451" spans="1:9">
      <c r="A451" s="138" t="s">
        <v>1</v>
      </c>
      <c r="B451" s="130">
        <v>3</v>
      </c>
      <c r="C451" s="130" t="e">
        <v>#DIV/0!</v>
      </c>
      <c r="D451" s="130">
        <v>0</v>
      </c>
      <c r="E451" s="130">
        <v>0</v>
      </c>
      <c r="F451" s="130">
        <v>0</v>
      </c>
      <c r="G451" s="130">
        <v>0</v>
      </c>
      <c r="H451" s="130">
        <v>0</v>
      </c>
      <c r="I451" s="130">
        <v>0</v>
      </c>
    </row>
    <row r="452" spans="1:9">
      <c r="A452" s="129" t="s">
        <v>653</v>
      </c>
      <c r="B452" s="130">
        <v>3</v>
      </c>
      <c r="C452" s="130" t="e">
        <v>#DIV/0!</v>
      </c>
      <c r="D452" s="130">
        <v>0</v>
      </c>
      <c r="E452" s="130">
        <v>0</v>
      </c>
      <c r="F452" s="130">
        <v>0</v>
      </c>
      <c r="G452" s="130">
        <v>0</v>
      </c>
      <c r="H452" s="130">
        <v>0</v>
      </c>
      <c r="I452" s="130">
        <v>0</v>
      </c>
    </row>
    <row r="453" spans="1:9">
      <c r="A453" s="129" t="s">
        <v>298</v>
      </c>
      <c r="B453" s="130"/>
      <c r="C453" s="130"/>
      <c r="D453" s="130"/>
      <c r="E453" s="130"/>
      <c r="F453" s="130"/>
      <c r="G453" s="130"/>
      <c r="H453" s="130"/>
      <c r="I453" s="130"/>
    </row>
    <row r="454" spans="1:9">
      <c r="A454" s="138" t="s">
        <v>1</v>
      </c>
      <c r="B454" s="130">
        <v>2</v>
      </c>
      <c r="C454" s="130" t="e">
        <v>#DIV/0!</v>
      </c>
      <c r="D454" s="130">
        <v>0</v>
      </c>
      <c r="E454" s="130">
        <v>0</v>
      </c>
      <c r="F454" s="130">
        <v>0</v>
      </c>
      <c r="G454" s="130">
        <v>0</v>
      </c>
      <c r="H454" s="130">
        <v>0</v>
      </c>
      <c r="I454" s="130">
        <v>0</v>
      </c>
    </row>
    <row r="455" spans="1:9">
      <c r="A455" s="129" t="s">
        <v>654</v>
      </c>
      <c r="B455" s="130">
        <v>2</v>
      </c>
      <c r="C455" s="130" t="e">
        <v>#DIV/0!</v>
      </c>
      <c r="D455" s="130">
        <v>0</v>
      </c>
      <c r="E455" s="130">
        <v>0</v>
      </c>
      <c r="F455" s="130">
        <v>0</v>
      </c>
      <c r="G455" s="130">
        <v>0</v>
      </c>
      <c r="H455" s="130">
        <v>0</v>
      </c>
      <c r="I455" s="130">
        <v>0</v>
      </c>
    </row>
    <row r="456" spans="1:9">
      <c r="A456" s="128" t="s">
        <v>655</v>
      </c>
      <c r="B456" s="130">
        <v>7</v>
      </c>
      <c r="C456" s="130" t="e">
        <v>#DIV/0!</v>
      </c>
      <c r="D456" s="130">
        <v>0</v>
      </c>
      <c r="E456" s="130">
        <v>0</v>
      </c>
      <c r="F456" s="130">
        <v>0</v>
      </c>
      <c r="G456" s="130">
        <v>0</v>
      </c>
      <c r="H456" s="130">
        <v>0</v>
      </c>
      <c r="I456" s="130">
        <v>0</v>
      </c>
    </row>
    <row r="457" spans="1:9">
      <c r="A457" s="143" t="s">
        <v>279</v>
      </c>
      <c r="B457" s="130"/>
      <c r="C457" s="130"/>
      <c r="D457" s="130"/>
      <c r="E457" s="130"/>
      <c r="F457" s="130"/>
      <c r="G457" s="130"/>
      <c r="H457" s="130"/>
      <c r="I457" s="130"/>
    </row>
    <row r="458" spans="1:9">
      <c r="A458" s="129" t="s">
        <v>282</v>
      </c>
      <c r="B458" s="130"/>
      <c r="C458" s="130"/>
      <c r="D458" s="130"/>
      <c r="E458" s="130"/>
      <c r="F458" s="130"/>
      <c r="G458" s="130"/>
      <c r="H458" s="130"/>
      <c r="I458" s="130"/>
    </row>
    <row r="459" spans="1:9">
      <c r="A459" s="138" t="s">
        <v>1</v>
      </c>
      <c r="B459" s="130">
        <v>1</v>
      </c>
      <c r="C459" s="130" t="e">
        <v>#DIV/0!</v>
      </c>
      <c r="D459" s="130">
        <v>0</v>
      </c>
      <c r="E459" s="130">
        <v>0</v>
      </c>
      <c r="F459" s="130">
        <v>0</v>
      </c>
      <c r="G459" s="130">
        <v>0</v>
      </c>
      <c r="H459" s="130">
        <v>0</v>
      </c>
      <c r="I459" s="130">
        <v>0</v>
      </c>
    </row>
    <row r="460" spans="1:9">
      <c r="A460" s="129" t="s">
        <v>656</v>
      </c>
      <c r="B460" s="130">
        <v>1</v>
      </c>
      <c r="C460" s="130" t="e">
        <v>#DIV/0!</v>
      </c>
      <c r="D460" s="130">
        <v>0</v>
      </c>
      <c r="E460" s="130">
        <v>0</v>
      </c>
      <c r="F460" s="130">
        <v>0</v>
      </c>
      <c r="G460" s="130">
        <v>0</v>
      </c>
      <c r="H460" s="130">
        <v>0</v>
      </c>
      <c r="I460" s="130">
        <v>0</v>
      </c>
    </row>
    <row r="461" spans="1:9">
      <c r="A461" s="129" t="s">
        <v>283</v>
      </c>
      <c r="B461" s="130"/>
      <c r="C461" s="130"/>
      <c r="D461" s="130"/>
      <c r="E461" s="130"/>
      <c r="F461" s="130"/>
      <c r="G461" s="130"/>
      <c r="H461" s="130"/>
      <c r="I461" s="130"/>
    </row>
    <row r="462" spans="1:9">
      <c r="A462" s="138" t="s">
        <v>1</v>
      </c>
      <c r="B462" s="130">
        <v>1</v>
      </c>
      <c r="C462" s="130" t="e">
        <v>#DIV/0!</v>
      </c>
      <c r="D462" s="130">
        <v>0</v>
      </c>
      <c r="E462" s="130">
        <v>0</v>
      </c>
      <c r="F462" s="130">
        <v>0</v>
      </c>
      <c r="G462" s="130">
        <v>0</v>
      </c>
      <c r="H462" s="130">
        <v>0</v>
      </c>
      <c r="I462" s="130">
        <v>0</v>
      </c>
    </row>
    <row r="463" spans="1:9">
      <c r="A463" s="129" t="s">
        <v>657</v>
      </c>
      <c r="B463" s="130">
        <v>1</v>
      </c>
      <c r="C463" s="130" t="e">
        <v>#DIV/0!</v>
      </c>
      <c r="D463" s="130">
        <v>0</v>
      </c>
      <c r="E463" s="130">
        <v>0</v>
      </c>
      <c r="F463" s="130">
        <v>0</v>
      </c>
      <c r="G463" s="130">
        <v>0</v>
      </c>
      <c r="H463" s="130">
        <v>0</v>
      </c>
      <c r="I463" s="130">
        <v>0</v>
      </c>
    </row>
    <row r="464" spans="1:9">
      <c r="A464" s="129" t="s">
        <v>284</v>
      </c>
      <c r="B464" s="130"/>
      <c r="C464" s="130"/>
      <c r="D464" s="130"/>
      <c r="E464" s="130"/>
      <c r="F464" s="130"/>
      <c r="G464" s="130"/>
      <c r="H464" s="130"/>
      <c r="I464" s="130"/>
    </row>
    <row r="465" spans="1:9">
      <c r="A465" s="138" t="s">
        <v>1</v>
      </c>
      <c r="B465" s="130">
        <v>1</v>
      </c>
      <c r="C465" s="130" t="e">
        <v>#DIV/0!</v>
      </c>
      <c r="D465" s="130">
        <v>0</v>
      </c>
      <c r="E465" s="130">
        <v>0</v>
      </c>
      <c r="F465" s="130">
        <v>0</v>
      </c>
      <c r="G465" s="130">
        <v>0</v>
      </c>
      <c r="H465" s="130">
        <v>0</v>
      </c>
      <c r="I465" s="130">
        <v>0</v>
      </c>
    </row>
    <row r="466" spans="1:9">
      <c r="A466" s="129" t="s">
        <v>658</v>
      </c>
      <c r="B466" s="130">
        <v>1</v>
      </c>
      <c r="C466" s="130" t="e">
        <v>#DIV/0!</v>
      </c>
      <c r="D466" s="130">
        <v>0</v>
      </c>
      <c r="E466" s="130">
        <v>0</v>
      </c>
      <c r="F466" s="130">
        <v>0</v>
      </c>
      <c r="G466" s="130">
        <v>0</v>
      </c>
      <c r="H466" s="130">
        <v>0</v>
      </c>
      <c r="I466" s="130">
        <v>0</v>
      </c>
    </row>
    <row r="467" spans="1:9">
      <c r="A467" s="129" t="s">
        <v>285</v>
      </c>
      <c r="B467" s="130"/>
      <c r="C467" s="130"/>
      <c r="D467" s="130"/>
      <c r="E467" s="130"/>
      <c r="F467" s="130"/>
      <c r="G467" s="130"/>
      <c r="H467" s="130"/>
      <c r="I467" s="130"/>
    </row>
    <row r="468" spans="1:9">
      <c r="A468" s="138" t="s">
        <v>1</v>
      </c>
      <c r="B468" s="130">
        <v>1</v>
      </c>
      <c r="C468" s="130" t="e">
        <v>#DIV/0!</v>
      </c>
      <c r="D468" s="130">
        <v>0</v>
      </c>
      <c r="E468" s="130">
        <v>0</v>
      </c>
      <c r="F468" s="130">
        <v>0</v>
      </c>
      <c r="G468" s="130">
        <v>0</v>
      </c>
      <c r="H468" s="130">
        <v>0</v>
      </c>
      <c r="I468" s="130">
        <v>0</v>
      </c>
    </row>
    <row r="469" spans="1:9">
      <c r="A469" s="129" t="s">
        <v>659</v>
      </c>
      <c r="B469" s="130">
        <v>1</v>
      </c>
      <c r="C469" s="130" t="e">
        <v>#DIV/0!</v>
      </c>
      <c r="D469" s="130">
        <v>0</v>
      </c>
      <c r="E469" s="130">
        <v>0</v>
      </c>
      <c r="F469" s="130">
        <v>0</v>
      </c>
      <c r="G469" s="130">
        <v>0</v>
      </c>
      <c r="H469" s="130">
        <v>0</v>
      </c>
      <c r="I469" s="130">
        <v>0</v>
      </c>
    </row>
    <row r="470" spans="1:9">
      <c r="A470" s="129" t="s">
        <v>286</v>
      </c>
      <c r="B470" s="130"/>
      <c r="C470" s="130"/>
      <c r="D470" s="130"/>
      <c r="E470" s="130"/>
      <c r="F470" s="130"/>
      <c r="G470" s="130"/>
      <c r="H470" s="130"/>
      <c r="I470" s="130"/>
    </row>
    <row r="471" spans="1:9">
      <c r="A471" s="138" t="s">
        <v>1</v>
      </c>
      <c r="B471" s="130">
        <v>1</v>
      </c>
      <c r="C471" s="130" t="e">
        <v>#DIV/0!</v>
      </c>
      <c r="D471" s="130">
        <v>0</v>
      </c>
      <c r="E471" s="130">
        <v>0</v>
      </c>
      <c r="F471" s="130">
        <v>0</v>
      </c>
      <c r="G471" s="130">
        <v>0</v>
      </c>
      <c r="H471" s="130">
        <v>0</v>
      </c>
      <c r="I471" s="130">
        <v>0</v>
      </c>
    </row>
    <row r="472" spans="1:9">
      <c r="A472" s="129" t="s">
        <v>660</v>
      </c>
      <c r="B472" s="130">
        <v>1</v>
      </c>
      <c r="C472" s="130" t="e">
        <v>#DIV/0!</v>
      </c>
      <c r="D472" s="130">
        <v>0</v>
      </c>
      <c r="E472" s="130">
        <v>0</v>
      </c>
      <c r="F472" s="130">
        <v>0</v>
      </c>
      <c r="G472" s="130">
        <v>0</v>
      </c>
      <c r="H472" s="130">
        <v>0</v>
      </c>
      <c r="I472" s="130">
        <v>0</v>
      </c>
    </row>
    <row r="473" spans="1:9">
      <c r="A473" s="128" t="s">
        <v>661</v>
      </c>
      <c r="B473" s="130">
        <v>5</v>
      </c>
      <c r="C473" s="130" t="e">
        <v>#DIV/0!</v>
      </c>
      <c r="D473" s="130">
        <v>0</v>
      </c>
      <c r="E473" s="130">
        <v>0</v>
      </c>
      <c r="F473" s="130">
        <v>0</v>
      </c>
      <c r="G473" s="130">
        <v>0</v>
      </c>
      <c r="H473" s="130">
        <v>0</v>
      </c>
      <c r="I473" s="130">
        <v>0</v>
      </c>
    </row>
    <row r="474" spans="1:9">
      <c r="A474" s="143" t="s">
        <v>237</v>
      </c>
      <c r="B474" s="130"/>
      <c r="C474" s="130"/>
      <c r="D474" s="130"/>
      <c r="E474" s="130"/>
      <c r="F474" s="130"/>
      <c r="G474" s="130"/>
      <c r="H474" s="130"/>
      <c r="I474" s="130"/>
    </row>
    <row r="475" spans="1:9">
      <c r="A475" s="129" t="s">
        <v>238</v>
      </c>
      <c r="B475" s="130"/>
      <c r="C475" s="130"/>
      <c r="D475" s="130"/>
      <c r="E475" s="130"/>
      <c r="F475" s="130"/>
      <c r="G475" s="130"/>
      <c r="H475" s="130"/>
      <c r="I475" s="130"/>
    </row>
    <row r="476" spans="1:9">
      <c r="A476" s="138" t="s">
        <v>1</v>
      </c>
      <c r="B476" s="130">
        <v>1</v>
      </c>
      <c r="C476" s="130" t="e">
        <v>#DIV/0!</v>
      </c>
      <c r="D476" s="130">
        <v>0</v>
      </c>
      <c r="E476" s="130">
        <v>0</v>
      </c>
      <c r="F476" s="130">
        <v>0</v>
      </c>
      <c r="G476" s="130">
        <v>0</v>
      </c>
      <c r="H476" s="130">
        <v>0</v>
      </c>
      <c r="I476" s="130">
        <v>0</v>
      </c>
    </row>
    <row r="477" spans="1:9">
      <c r="A477" s="129" t="s">
        <v>662</v>
      </c>
      <c r="B477" s="130">
        <v>1</v>
      </c>
      <c r="C477" s="130" t="e">
        <v>#DIV/0!</v>
      </c>
      <c r="D477" s="130">
        <v>0</v>
      </c>
      <c r="E477" s="130">
        <v>0</v>
      </c>
      <c r="F477" s="130">
        <v>0</v>
      </c>
      <c r="G477" s="130">
        <v>0</v>
      </c>
      <c r="H477" s="130">
        <v>0</v>
      </c>
      <c r="I477" s="130">
        <v>0</v>
      </c>
    </row>
    <row r="478" spans="1:9">
      <c r="A478" s="129" t="s">
        <v>244</v>
      </c>
      <c r="B478" s="130"/>
      <c r="C478" s="130"/>
      <c r="D478" s="130"/>
      <c r="E478" s="130"/>
      <c r="F478" s="130"/>
      <c r="G478" s="130"/>
      <c r="H478" s="130"/>
      <c r="I478" s="130"/>
    </row>
    <row r="479" spans="1:9">
      <c r="A479" s="138" t="s">
        <v>1</v>
      </c>
      <c r="B479" s="130">
        <v>2</v>
      </c>
      <c r="C479" s="130" t="e">
        <v>#DIV/0!</v>
      </c>
      <c r="D479" s="130">
        <v>0</v>
      </c>
      <c r="E479" s="130">
        <v>0</v>
      </c>
      <c r="F479" s="130">
        <v>0</v>
      </c>
      <c r="G479" s="130">
        <v>0</v>
      </c>
      <c r="H479" s="130">
        <v>0</v>
      </c>
      <c r="I479" s="130">
        <v>0</v>
      </c>
    </row>
    <row r="480" spans="1:9">
      <c r="A480" s="129" t="s">
        <v>663</v>
      </c>
      <c r="B480" s="130">
        <v>2</v>
      </c>
      <c r="C480" s="130" t="e">
        <v>#DIV/0!</v>
      </c>
      <c r="D480" s="130">
        <v>0</v>
      </c>
      <c r="E480" s="130">
        <v>0</v>
      </c>
      <c r="F480" s="130">
        <v>0</v>
      </c>
      <c r="G480" s="130">
        <v>0</v>
      </c>
      <c r="H480" s="130">
        <v>0</v>
      </c>
      <c r="I480" s="130">
        <v>0</v>
      </c>
    </row>
    <row r="481" spans="1:9">
      <c r="A481" s="129" t="s">
        <v>241</v>
      </c>
      <c r="B481" s="130"/>
      <c r="C481" s="130"/>
      <c r="D481" s="130"/>
      <c r="E481" s="130"/>
      <c r="F481" s="130"/>
      <c r="G481" s="130"/>
      <c r="H481" s="130"/>
      <c r="I481" s="130"/>
    </row>
    <row r="482" spans="1:9">
      <c r="A482" s="138" t="s">
        <v>14</v>
      </c>
      <c r="B482" s="130">
        <v>1</v>
      </c>
      <c r="C482" s="130">
        <v>5</v>
      </c>
      <c r="D482" s="130">
        <v>0</v>
      </c>
      <c r="E482" s="130">
        <v>0</v>
      </c>
      <c r="F482" s="130">
        <v>0</v>
      </c>
      <c r="G482" s="130">
        <v>0</v>
      </c>
      <c r="H482" s="130">
        <v>1000</v>
      </c>
      <c r="I482" s="130">
        <v>1000</v>
      </c>
    </row>
    <row r="483" spans="1:9">
      <c r="A483" s="129" t="s">
        <v>540</v>
      </c>
      <c r="B483" s="130">
        <v>1</v>
      </c>
      <c r="C483" s="130">
        <v>5</v>
      </c>
      <c r="D483" s="130">
        <v>0</v>
      </c>
      <c r="E483" s="130">
        <v>0</v>
      </c>
      <c r="F483" s="130">
        <v>0</v>
      </c>
      <c r="G483" s="130">
        <v>0</v>
      </c>
      <c r="H483" s="130">
        <v>1000</v>
      </c>
      <c r="I483" s="130">
        <v>1000</v>
      </c>
    </row>
    <row r="484" spans="1:9">
      <c r="A484" s="129" t="s">
        <v>245</v>
      </c>
      <c r="B484" s="130"/>
      <c r="C484" s="130"/>
      <c r="D484" s="130"/>
      <c r="E484" s="130"/>
      <c r="F484" s="130"/>
      <c r="G484" s="130"/>
      <c r="H484" s="130"/>
      <c r="I484" s="130"/>
    </row>
    <row r="485" spans="1:9">
      <c r="A485" s="138" t="s">
        <v>1</v>
      </c>
      <c r="B485" s="130">
        <v>2</v>
      </c>
      <c r="C485" s="130" t="e">
        <v>#DIV/0!</v>
      </c>
      <c r="D485" s="130">
        <v>0</v>
      </c>
      <c r="E485" s="130">
        <v>0</v>
      </c>
      <c r="F485" s="130">
        <v>0</v>
      </c>
      <c r="G485" s="130">
        <v>0</v>
      </c>
      <c r="H485" s="130">
        <v>0</v>
      </c>
      <c r="I485" s="130">
        <v>0</v>
      </c>
    </row>
    <row r="486" spans="1:9">
      <c r="A486" s="129" t="s">
        <v>664</v>
      </c>
      <c r="B486" s="130">
        <v>2</v>
      </c>
      <c r="C486" s="130" t="e">
        <v>#DIV/0!</v>
      </c>
      <c r="D486" s="130">
        <v>0</v>
      </c>
      <c r="E486" s="130">
        <v>0</v>
      </c>
      <c r="F486" s="130">
        <v>0</v>
      </c>
      <c r="G486" s="130">
        <v>0</v>
      </c>
      <c r="H486" s="130">
        <v>0</v>
      </c>
      <c r="I486" s="130">
        <v>0</v>
      </c>
    </row>
    <row r="487" spans="1:9">
      <c r="A487" s="129" t="s">
        <v>246</v>
      </c>
      <c r="B487" s="130"/>
      <c r="C487" s="130"/>
      <c r="D487" s="130"/>
      <c r="E487" s="130"/>
      <c r="F487" s="130"/>
      <c r="G487" s="130"/>
      <c r="H487" s="130"/>
      <c r="I487" s="130"/>
    </row>
    <row r="488" spans="1:9">
      <c r="A488" s="138" t="s">
        <v>1</v>
      </c>
      <c r="B488" s="130">
        <v>2</v>
      </c>
      <c r="C488" s="130" t="e">
        <v>#DIV/0!</v>
      </c>
      <c r="D488" s="130">
        <v>0</v>
      </c>
      <c r="E488" s="130">
        <v>0</v>
      </c>
      <c r="F488" s="130">
        <v>0</v>
      </c>
      <c r="G488" s="130">
        <v>0</v>
      </c>
      <c r="H488" s="130">
        <v>0</v>
      </c>
      <c r="I488" s="130">
        <v>0</v>
      </c>
    </row>
    <row r="489" spans="1:9">
      <c r="A489" s="129" t="s">
        <v>665</v>
      </c>
      <c r="B489" s="130">
        <v>2</v>
      </c>
      <c r="C489" s="130" t="e">
        <v>#DIV/0!</v>
      </c>
      <c r="D489" s="130">
        <v>0</v>
      </c>
      <c r="E489" s="130">
        <v>0</v>
      </c>
      <c r="F489" s="130">
        <v>0</v>
      </c>
      <c r="G489" s="130">
        <v>0</v>
      </c>
      <c r="H489" s="130">
        <v>0</v>
      </c>
      <c r="I489" s="130">
        <v>0</v>
      </c>
    </row>
    <row r="490" spans="1:9">
      <c r="A490" s="129" t="s">
        <v>249</v>
      </c>
      <c r="B490" s="130"/>
      <c r="C490" s="130"/>
      <c r="D490" s="130"/>
      <c r="E490" s="130"/>
      <c r="F490" s="130"/>
      <c r="G490" s="130"/>
      <c r="H490" s="130"/>
      <c r="I490" s="130"/>
    </row>
    <row r="491" spans="1:9">
      <c r="A491" s="138" t="s">
        <v>14</v>
      </c>
      <c r="B491" s="130">
        <v>1</v>
      </c>
      <c r="C491" s="130">
        <v>1</v>
      </c>
      <c r="D491" s="130">
        <v>10000</v>
      </c>
      <c r="E491" s="130">
        <v>0</v>
      </c>
      <c r="F491" s="130">
        <v>0</v>
      </c>
      <c r="G491" s="130">
        <v>0</v>
      </c>
      <c r="H491" s="130">
        <v>0</v>
      </c>
      <c r="I491" s="130">
        <v>10000</v>
      </c>
    </row>
    <row r="492" spans="1:9">
      <c r="A492" s="129" t="s">
        <v>541</v>
      </c>
      <c r="B492" s="130">
        <v>1</v>
      </c>
      <c r="C492" s="130">
        <v>1</v>
      </c>
      <c r="D492" s="130">
        <v>10000</v>
      </c>
      <c r="E492" s="130">
        <v>0</v>
      </c>
      <c r="F492" s="130">
        <v>0</v>
      </c>
      <c r="G492" s="130">
        <v>0</v>
      </c>
      <c r="H492" s="130">
        <v>0</v>
      </c>
      <c r="I492" s="130">
        <v>10000</v>
      </c>
    </row>
    <row r="493" spans="1:9">
      <c r="A493" s="129" t="s">
        <v>251</v>
      </c>
      <c r="B493" s="130"/>
      <c r="C493" s="130"/>
      <c r="D493" s="130"/>
      <c r="E493" s="130"/>
      <c r="F493" s="130"/>
      <c r="G493" s="130"/>
      <c r="H493" s="130"/>
      <c r="I493" s="130"/>
    </row>
    <row r="494" spans="1:9">
      <c r="A494" s="138" t="s">
        <v>1</v>
      </c>
      <c r="B494" s="130">
        <v>1</v>
      </c>
      <c r="C494" s="130" t="e">
        <v>#DIV/0!</v>
      </c>
      <c r="D494" s="130">
        <v>0</v>
      </c>
      <c r="E494" s="130">
        <v>0</v>
      </c>
      <c r="F494" s="130">
        <v>0</v>
      </c>
      <c r="G494" s="130">
        <v>0</v>
      </c>
      <c r="H494" s="130">
        <v>0</v>
      </c>
      <c r="I494" s="130">
        <v>0</v>
      </c>
    </row>
    <row r="495" spans="1:9">
      <c r="A495" s="129" t="s">
        <v>666</v>
      </c>
      <c r="B495" s="130">
        <v>1</v>
      </c>
      <c r="C495" s="130" t="e">
        <v>#DIV/0!</v>
      </c>
      <c r="D495" s="130">
        <v>0</v>
      </c>
      <c r="E495" s="130">
        <v>0</v>
      </c>
      <c r="F495" s="130">
        <v>0</v>
      </c>
      <c r="G495" s="130">
        <v>0</v>
      </c>
      <c r="H495" s="130">
        <v>0</v>
      </c>
      <c r="I495" s="130">
        <v>0</v>
      </c>
    </row>
    <row r="496" spans="1:9">
      <c r="A496" s="129" t="s">
        <v>242</v>
      </c>
      <c r="B496" s="130"/>
      <c r="C496" s="130"/>
      <c r="D496" s="130"/>
      <c r="E496" s="130"/>
      <c r="F496" s="130"/>
      <c r="G496" s="130"/>
      <c r="H496" s="130"/>
      <c r="I496" s="130"/>
    </row>
    <row r="497" spans="1:9">
      <c r="A497" s="138" t="s">
        <v>1</v>
      </c>
      <c r="B497" s="130">
        <v>1</v>
      </c>
      <c r="C497" s="130" t="e">
        <v>#DIV/0!</v>
      </c>
      <c r="D497" s="130">
        <v>0</v>
      </c>
      <c r="E497" s="130">
        <v>0</v>
      </c>
      <c r="F497" s="130">
        <v>0</v>
      </c>
      <c r="G497" s="130">
        <v>0</v>
      </c>
      <c r="H497" s="130">
        <v>0</v>
      </c>
      <c r="I497" s="130">
        <v>0</v>
      </c>
    </row>
    <row r="498" spans="1:9">
      <c r="A498" s="129" t="s">
        <v>667</v>
      </c>
      <c r="B498" s="130">
        <v>1</v>
      </c>
      <c r="C498" s="130" t="e">
        <v>#DIV/0!</v>
      </c>
      <c r="D498" s="130">
        <v>0</v>
      </c>
      <c r="E498" s="130">
        <v>0</v>
      </c>
      <c r="F498" s="130">
        <v>0</v>
      </c>
      <c r="G498" s="130">
        <v>0</v>
      </c>
      <c r="H498" s="130">
        <v>0</v>
      </c>
      <c r="I498" s="130">
        <v>0</v>
      </c>
    </row>
    <row r="499" spans="1:9">
      <c r="A499" s="129" t="s">
        <v>247</v>
      </c>
      <c r="B499" s="130"/>
      <c r="C499" s="130"/>
      <c r="D499" s="130"/>
      <c r="E499" s="130"/>
      <c r="F499" s="130"/>
      <c r="G499" s="130"/>
      <c r="H499" s="130"/>
      <c r="I499" s="130"/>
    </row>
    <row r="500" spans="1:9">
      <c r="A500" s="138" t="s">
        <v>1</v>
      </c>
      <c r="B500" s="130">
        <v>1</v>
      </c>
      <c r="C500" s="130" t="e">
        <v>#DIV/0!</v>
      </c>
      <c r="D500" s="130">
        <v>0</v>
      </c>
      <c r="E500" s="130">
        <v>0</v>
      </c>
      <c r="F500" s="130">
        <v>0</v>
      </c>
      <c r="G500" s="130">
        <v>0</v>
      </c>
      <c r="H500" s="130">
        <v>0</v>
      </c>
      <c r="I500" s="130">
        <v>0</v>
      </c>
    </row>
    <row r="501" spans="1:9">
      <c r="A501" s="129" t="s">
        <v>668</v>
      </c>
      <c r="B501" s="130">
        <v>1</v>
      </c>
      <c r="C501" s="130" t="e">
        <v>#DIV/0!</v>
      </c>
      <c r="D501" s="130">
        <v>0</v>
      </c>
      <c r="E501" s="130">
        <v>0</v>
      </c>
      <c r="F501" s="130">
        <v>0</v>
      </c>
      <c r="G501" s="130">
        <v>0</v>
      </c>
      <c r="H501" s="130">
        <v>0</v>
      </c>
      <c r="I501" s="130">
        <v>0</v>
      </c>
    </row>
    <row r="502" spans="1:9">
      <c r="A502" s="129" t="s">
        <v>248</v>
      </c>
      <c r="B502" s="130"/>
      <c r="C502" s="130"/>
      <c r="D502" s="130"/>
      <c r="E502" s="130"/>
      <c r="F502" s="130"/>
      <c r="G502" s="130"/>
      <c r="H502" s="130"/>
      <c r="I502" s="130"/>
    </row>
    <row r="503" spans="1:9">
      <c r="A503" s="138" t="s">
        <v>1</v>
      </c>
      <c r="B503" s="130">
        <v>1</v>
      </c>
      <c r="C503" s="130" t="e">
        <v>#DIV/0!</v>
      </c>
      <c r="D503" s="130">
        <v>0</v>
      </c>
      <c r="E503" s="130">
        <v>0</v>
      </c>
      <c r="F503" s="130">
        <v>0</v>
      </c>
      <c r="G503" s="130">
        <v>0</v>
      </c>
      <c r="H503" s="130">
        <v>0</v>
      </c>
      <c r="I503" s="130">
        <v>0</v>
      </c>
    </row>
    <row r="504" spans="1:9">
      <c r="A504" s="129" t="s">
        <v>669</v>
      </c>
      <c r="B504" s="130">
        <v>1</v>
      </c>
      <c r="C504" s="130" t="e">
        <v>#DIV/0!</v>
      </c>
      <c r="D504" s="130">
        <v>0</v>
      </c>
      <c r="E504" s="130">
        <v>0</v>
      </c>
      <c r="F504" s="130">
        <v>0</v>
      </c>
      <c r="G504" s="130">
        <v>0</v>
      </c>
      <c r="H504" s="130">
        <v>0</v>
      </c>
      <c r="I504" s="130">
        <v>0</v>
      </c>
    </row>
    <row r="505" spans="1:9">
      <c r="A505" s="128" t="s">
        <v>542</v>
      </c>
      <c r="B505" s="130">
        <v>13</v>
      </c>
      <c r="C505" s="130">
        <v>3</v>
      </c>
      <c r="D505" s="130">
        <v>10000</v>
      </c>
      <c r="E505" s="130">
        <v>0</v>
      </c>
      <c r="F505" s="130">
        <v>0</v>
      </c>
      <c r="G505" s="130">
        <v>0</v>
      </c>
      <c r="H505" s="130">
        <v>1000</v>
      </c>
      <c r="I505" s="130">
        <v>11000</v>
      </c>
    </row>
    <row r="506" spans="1:9">
      <c r="A506" s="143" t="s">
        <v>326</v>
      </c>
      <c r="B506" s="130"/>
      <c r="C506" s="130"/>
      <c r="D506" s="130"/>
      <c r="E506" s="130"/>
      <c r="F506" s="130"/>
      <c r="G506" s="130"/>
      <c r="H506" s="130"/>
      <c r="I506" s="130"/>
    </row>
    <row r="507" spans="1:9">
      <c r="A507" s="129" t="s">
        <v>329</v>
      </c>
      <c r="B507" s="130"/>
      <c r="C507" s="130"/>
      <c r="D507" s="130"/>
      <c r="E507" s="130"/>
      <c r="F507" s="130"/>
      <c r="G507" s="130"/>
      <c r="H507" s="130"/>
      <c r="I507" s="130"/>
    </row>
    <row r="508" spans="1:9">
      <c r="A508" s="138" t="s">
        <v>1</v>
      </c>
      <c r="B508" s="130">
        <v>3</v>
      </c>
      <c r="C508" s="130" t="e">
        <v>#DIV/0!</v>
      </c>
      <c r="D508" s="130">
        <v>0</v>
      </c>
      <c r="E508" s="130">
        <v>0</v>
      </c>
      <c r="F508" s="130">
        <v>0</v>
      </c>
      <c r="G508" s="130">
        <v>0</v>
      </c>
      <c r="H508" s="130">
        <v>0</v>
      </c>
      <c r="I508" s="130">
        <v>0</v>
      </c>
    </row>
    <row r="509" spans="1:9">
      <c r="A509" s="129" t="s">
        <v>670</v>
      </c>
      <c r="B509" s="130">
        <v>3</v>
      </c>
      <c r="C509" s="130" t="e">
        <v>#DIV/0!</v>
      </c>
      <c r="D509" s="130">
        <v>0</v>
      </c>
      <c r="E509" s="130">
        <v>0</v>
      </c>
      <c r="F509" s="130">
        <v>0</v>
      </c>
      <c r="G509" s="130">
        <v>0</v>
      </c>
      <c r="H509" s="130">
        <v>0</v>
      </c>
      <c r="I509" s="130">
        <v>0</v>
      </c>
    </row>
    <row r="510" spans="1:9">
      <c r="A510" s="128" t="s">
        <v>671</v>
      </c>
      <c r="B510" s="130">
        <v>3</v>
      </c>
      <c r="C510" s="130" t="e">
        <v>#DIV/0!</v>
      </c>
      <c r="D510" s="130">
        <v>0</v>
      </c>
      <c r="E510" s="130">
        <v>0</v>
      </c>
      <c r="F510" s="130">
        <v>0</v>
      </c>
      <c r="G510" s="130">
        <v>0</v>
      </c>
      <c r="H510" s="130">
        <v>0</v>
      </c>
      <c r="I510" s="130">
        <v>0</v>
      </c>
    </row>
    <row r="511" spans="1:9">
      <c r="A511" s="143" t="s">
        <v>273</v>
      </c>
      <c r="B511" s="130"/>
      <c r="C511" s="130"/>
      <c r="D511" s="130"/>
      <c r="E511" s="130"/>
      <c r="F511" s="130"/>
      <c r="G511" s="130"/>
      <c r="H511" s="130"/>
      <c r="I511" s="130"/>
    </row>
    <row r="512" spans="1:9">
      <c r="A512" s="129" t="s">
        <v>489</v>
      </c>
      <c r="B512" s="130"/>
      <c r="C512" s="130"/>
      <c r="D512" s="130"/>
      <c r="E512" s="130"/>
      <c r="F512" s="130"/>
      <c r="G512" s="130"/>
      <c r="H512" s="130"/>
      <c r="I512" s="130"/>
    </row>
    <row r="513" spans="1:9">
      <c r="A513" s="138" t="s">
        <v>1</v>
      </c>
      <c r="B513" s="130">
        <v>1</v>
      </c>
      <c r="C513" s="130" t="e">
        <v>#DIV/0!</v>
      </c>
      <c r="D513" s="130">
        <v>0</v>
      </c>
      <c r="E513" s="130">
        <v>0</v>
      </c>
      <c r="F513" s="130">
        <v>0</v>
      </c>
      <c r="G513" s="130">
        <v>0</v>
      </c>
      <c r="H513" s="130">
        <v>0</v>
      </c>
      <c r="I513" s="130">
        <v>0</v>
      </c>
    </row>
    <row r="514" spans="1:9">
      <c r="A514" s="129" t="s">
        <v>672</v>
      </c>
      <c r="B514" s="130">
        <v>1</v>
      </c>
      <c r="C514" s="130" t="e">
        <v>#DIV/0!</v>
      </c>
      <c r="D514" s="130">
        <v>0</v>
      </c>
      <c r="E514" s="130">
        <v>0</v>
      </c>
      <c r="F514" s="130">
        <v>0</v>
      </c>
      <c r="G514" s="130">
        <v>0</v>
      </c>
      <c r="H514" s="130">
        <v>0</v>
      </c>
      <c r="I514" s="130">
        <v>0</v>
      </c>
    </row>
    <row r="515" spans="1:9">
      <c r="A515" s="128" t="s">
        <v>673</v>
      </c>
      <c r="B515" s="130">
        <v>1</v>
      </c>
      <c r="C515" s="130" t="e">
        <v>#DIV/0!</v>
      </c>
      <c r="D515" s="130">
        <v>0</v>
      </c>
      <c r="E515" s="130">
        <v>0</v>
      </c>
      <c r="F515" s="130">
        <v>0</v>
      </c>
      <c r="G515" s="130">
        <v>0</v>
      </c>
      <c r="H515" s="130">
        <v>0</v>
      </c>
      <c r="I515" s="130">
        <v>0</v>
      </c>
    </row>
    <row r="516" spans="1:9">
      <c r="A516" s="143" t="s">
        <v>31</v>
      </c>
      <c r="B516" s="130"/>
      <c r="C516" s="130"/>
      <c r="D516" s="130"/>
      <c r="E516" s="130"/>
      <c r="F516" s="130"/>
      <c r="G516" s="130"/>
      <c r="H516" s="130"/>
      <c r="I516" s="130"/>
    </row>
    <row r="517" spans="1:9">
      <c r="A517" s="139" t="s">
        <v>439</v>
      </c>
      <c r="B517" s="130"/>
      <c r="C517" s="130"/>
      <c r="D517" s="130"/>
      <c r="E517" s="130"/>
      <c r="F517" s="130"/>
      <c r="G517" s="130"/>
      <c r="H517" s="130"/>
      <c r="I517" s="130"/>
    </row>
    <row r="518" spans="1:9">
      <c r="A518" s="140" t="s">
        <v>1</v>
      </c>
      <c r="B518" s="130">
        <v>1</v>
      </c>
      <c r="C518" s="130">
        <v>10</v>
      </c>
      <c r="D518" s="130">
        <v>0</v>
      </c>
      <c r="E518" s="130">
        <v>0</v>
      </c>
      <c r="F518" s="130">
        <v>0</v>
      </c>
      <c r="G518" s="130">
        <v>0</v>
      </c>
      <c r="H518" s="130">
        <v>0</v>
      </c>
      <c r="I518" s="130">
        <v>0</v>
      </c>
    </row>
    <row r="519" spans="1:9">
      <c r="A519" s="139" t="s">
        <v>674</v>
      </c>
      <c r="B519" s="130">
        <v>1</v>
      </c>
      <c r="C519" s="130">
        <v>10</v>
      </c>
      <c r="D519" s="130">
        <v>0</v>
      </c>
      <c r="E519" s="130">
        <v>0</v>
      </c>
      <c r="F519" s="130">
        <v>0</v>
      </c>
      <c r="G519" s="130">
        <v>0</v>
      </c>
      <c r="H519" s="130">
        <v>0</v>
      </c>
      <c r="I519" s="130">
        <v>0</v>
      </c>
    </row>
    <row r="520" spans="1:9">
      <c r="A520" s="139" t="s">
        <v>475</v>
      </c>
      <c r="B520" s="130"/>
      <c r="C520" s="130"/>
      <c r="D520" s="130"/>
      <c r="E520" s="130"/>
      <c r="F520" s="130"/>
      <c r="G520" s="130"/>
      <c r="H520" s="130"/>
      <c r="I520" s="130"/>
    </row>
    <row r="521" spans="1:9">
      <c r="A521" s="140" t="s">
        <v>1</v>
      </c>
      <c r="B521" s="130">
        <v>1</v>
      </c>
      <c r="C521" s="130">
        <v>8</v>
      </c>
      <c r="D521" s="130">
        <v>0</v>
      </c>
      <c r="E521" s="130">
        <v>0</v>
      </c>
      <c r="F521" s="130">
        <v>0</v>
      </c>
      <c r="G521" s="130">
        <v>0</v>
      </c>
      <c r="H521" s="130">
        <v>0</v>
      </c>
      <c r="I521" s="130">
        <v>0</v>
      </c>
    </row>
    <row r="522" spans="1:9">
      <c r="A522" s="139" t="s">
        <v>675</v>
      </c>
      <c r="B522" s="130">
        <v>1</v>
      </c>
      <c r="C522" s="130">
        <v>8</v>
      </c>
      <c r="D522" s="130">
        <v>0</v>
      </c>
      <c r="E522" s="130">
        <v>0</v>
      </c>
      <c r="F522" s="130">
        <v>0</v>
      </c>
      <c r="G522" s="130">
        <v>0</v>
      </c>
      <c r="H522" s="130">
        <v>0</v>
      </c>
      <c r="I522" s="130">
        <v>0</v>
      </c>
    </row>
    <row r="523" spans="1:9">
      <c r="A523" s="128" t="s">
        <v>676</v>
      </c>
      <c r="B523" s="130">
        <v>2</v>
      </c>
      <c r="C523" s="130">
        <v>9</v>
      </c>
      <c r="D523" s="130">
        <v>0</v>
      </c>
      <c r="E523" s="130">
        <v>0</v>
      </c>
      <c r="F523" s="130">
        <v>0</v>
      </c>
      <c r="G523" s="130">
        <v>0</v>
      </c>
      <c r="H523" s="130">
        <v>0</v>
      </c>
      <c r="I523" s="130">
        <v>0</v>
      </c>
    </row>
    <row r="524" spans="1:9">
      <c r="A524" s="143" t="s">
        <v>322</v>
      </c>
      <c r="B524" s="130"/>
      <c r="C524" s="130"/>
      <c r="D524" s="130"/>
      <c r="E524" s="130"/>
      <c r="F524" s="130"/>
      <c r="G524" s="130"/>
      <c r="H524" s="130"/>
      <c r="I524" s="130"/>
    </row>
    <row r="525" spans="1:9">
      <c r="A525" s="129" t="s">
        <v>488</v>
      </c>
      <c r="B525" s="130"/>
      <c r="C525" s="130"/>
      <c r="D525" s="130"/>
      <c r="E525" s="130"/>
      <c r="F525" s="130"/>
      <c r="G525" s="130"/>
      <c r="H525" s="130"/>
      <c r="I525" s="130"/>
    </row>
    <row r="526" spans="1:9">
      <c r="A526" s="138" t="s">
        <v>1</v>
      </c>
      <c r="B526" s="130">
        <v>1</v>
      </c>
      <c r="C526" s="130" t="e">
        <v>#DIV/0!</v>
      </c>
      <c r="D526" s="130">
        <v>0</v>
      </c>
      <c r="E526" s="130">
        <v>0</v>
      </c>
      <c r="F526" s="130">
        <v>0</v>
      </c>
      <c r="G526" s="130">
        <v>0</v>
      </c>
      <c r="H526" s="130">
        <v>0</v>
      </c>
      <c r="I526" s="130">
        <v>0</v>
      </c>
    </row>
    <row r="527" spans="1:9">
      <c r="A527" s="129" t="s">
        <v>677</v>
      </c>
      <c r="B527" s="130">
        <v>1</v>
      </c>
      <c r="C527" s="130" t="e">
        <v>#DIV/0!</v>
      </c>
      <c r="D527" s="130">
        <v>0</v>
      </c>
      <c r="E527" s="130">
        <v>0</v>
      </c>
      <c r="F527" s="130">
        <v>0</v>
      </c>
      <c r="G527" s="130">
        <v>0</v>
      </c>
      <c r="H527" s="130">
        <v>0</v>
      </c>
      <c r="I527" s="130">
        <v>0</v>
      </c>
    </row>
    <row r="528" spans="1:9">
      <c r="A528" s="128" t="s">
        <v>678</v>
      </c>
      <c r="B528" s="130">
        <v>1</v>
      </c>
      <c r="C528" s="130" t="e">
        <v>#DIV/0!</v>
      </c>
      <c r="D528" s="130">
        <v>0</v>
      </c>
      <c r="E528" s="130">
        <v>0</v>
      </c>
      <c r="F528" s="130">
        <v>0</v>
      </c>
      <c r="G528" s="130">
        <v>0</v>
      </c>
      <c r="H528" s="130">
        <v>0</v>
      </c>
      <c r="I528" s="130">
        <v>0</v>
      </c>
    </row>
    <row r="529" spans="1:9">
      <c r="A529" s="143" t="s">
        <v>41</v>
      </c>
      <c r="B529" s="130"/>
      <c r="C529" s="130"/>
      <c r="D529" s="130"/>
      <c r="E529" s="130"/>
      <c r="F529" s="130"/>
      <c r="G529" s="130"/>
      <c r="H529" s="130"/>
      <c r="I529" s="130"/>
    </row>
    <row r="530" spans="1:9">
      <c r="A530" s="139" t="s">
        <v>387</v>
      </c>
      <c r="B530" s="130"/>
      <c r="C530" s="130"/>
      <c r="D530" s="130"/>
      <c r="E530" s="130"/>
      <c r="F530" s="130"/>
      <c r="G530" s="130"/>
      <c r="H530" s="130"/>
      <c r="I530" s="130"/>
    </row>
    <row r="531" spans="1:9">
      <c r="A531" s="140" t="s">
        <v>1</v>
      </c>
      <c r="B531" s="130">
        <v>4</v>
      </c>
      <c r="C531" s="130">
        <v>11.25</v>
      </c>
      <c r="D531" s="130">
        <v>0</v>
      </c>
      <c r="E531" s="130">
        <v>0</v>
      </c>
      <c r="F531" s="130">
        <v>0</v>
      </c>
      <c r="G531" s="130">
        <v>0</v>
      </c>
      <c r="H531" s="130">
        <v>0</v>
      </c>
      <c r="I531" s="130">
        <v>0</v>
      </c>
    </row>
    <row r="532" spans="1:9">
      <c r="A532" s="139" t="s">
        <v>679</v>
      </c>
      <c r="B532" s="130">
        <v>4</v>
      </c>
      <c r="C532" s="130">
        <v>11.25</v>
      </c>
      <c r="D532" s="130">
        <v>0</v>
      </c>
      <c r="E532" s="130">
        <v>0</v>
      </c>
      <c r="F532" s="130">
        <v>0</v>
      </c>
      <c r="G532" s="130">
        <v>0</v>
      </c>
      <c r="H532" s="130">
        <v>0</v>
      </c>
      <c r="I532" s="130">
        <v>0</v>
      </c>
    </row>
    <row r="533" spans="1:9">
      <c r="A533" s="139" t="s">
        <v>63</v>
      </c>
      <c r="B533" s="130"/>
      <c r="C533" s="130"/>
      <c r="D533" s="130"/>
      <c r="E533" s="130"/>
      <c r="F533" s="130"/>
      <c r="G533" s="130"/>
      <c r="H533" s="130"/>
      <c r="I533" s="130"/>
    </row>
    <row r="534" spans="1:9">
      <c r="A534" s="140" t="s">
        <v>1</v>
      </c>
      <c r="B534" s="130">
        <v>7</v>
      </c>
      <c r="C534" s="130">
        <v>8.2857142857142865</v>
      </c>
      <c r="D534" s="130">
        <v>0</v>
      </c>
      <c r="E534" s="130">
        <v>0</v>
      </c>
      <c r="F534" s="130">
        <v>0</v>
      </c>
      <c r="G534" s="130">
        <v>0</v>
      </c>
      <c r="H534" s="130">
        <v>0</v>
      </c>
      <c r="I534" s="130">
        <v>0</v>
      </c>
    </row>
    <row r="535" spans="1:9">
      <c r="A535" s="140" t="s">
        <v>14</v>
      </c>
      <c r="B535" s="130">
        <v>5</v>
      </c>
      <c r="C535" s="130">
        <v>2</v>
      </c>
      <c r="D535" s="130">
        <v>0</v>
      </c>
      <c r="E535" s="130">
        <v>3761.4199999999992</v>
      </c>
      <c r="F535" s="130">
        <v>0</v>
      </c>
      <c r="G535" s="130">
        <v>0</v>
      </c>
      <c r="H535" s="130">
        <v>0</v>
      </c>
      <c r="I535" s="130">
        <v>3761.4199999999992</v>
      </c>
    </row>
    <row r="536" spans="1:9">
      <c r="A536" s="139" t="s">
        <v>543</v>
      </c>
      <c r="B536" s="130">
        <v>12</v>
      </c>
      <c r="C536" s="130">
        <v>5.666666666666667</v>
      </c>
      <c r="D536" s="130">
        <v>0</v>
      </c>
      <c r="E536" s="130">
        <v>3761.4199999999992</v>
      </c>
      <c r="F536" s="130">
        <v>0</v>
      </c>
      <c r="G536" s="130">
        <v>0</v>
      </c>
      <c r="H536" s="130">
        <v>0</v>
      </c>
      <c r="I536" s="130">
        <v>3761.4199999999992</v>
      </c>
    </row>
    <row r="537" spans="1:9">
      <c r="A537" s="139" t="s">
        <v>340</v>
      </c>
      <c r="B537" s="130"/>
      <c r="C537" s="130"/>
      <c r="D537" s="130"/>
      <c r="E537" s="130"/>
      <c r="F537" s="130"/>
      <c r="G537" s="130"/>
      <c r="H537" s="130"/>
      <c r="I537" s="130"/>
    </row>
    <row r="538" spans="1:9">
      <c r="A538" s="140" t="s">
        <v>1</v>
      </c>
      <c r="B538" s="130">
        <v>3</v>
      </c>
      <c r="C538" s="130">
        <v>9.3333333333333339</v>
      </c>
      <c r="D538" s="130">
        <v>0</v>
      </c>
      <c r="E538" s="130">
        <v>0</v>
      </c>
      <c r="F538" s="130">
        <v>0</v>
      </c>
      <c r="G538" s="130">
        <v>0</v>
      </c>
      <c r="H538" s="130">
        <v>0</v>
      </c>
      <c r="I538" s="130">
        <v>0</v>
      </c>
    </row>
    <row r="539" spans="1:9">
      <c r="A539" s="140" t="s">
        <v>0</v>
      </c>
      <c r="B539" s="130">
        <v>1</v>
      </c>
      <c r="C539" s="130">
        <v>1</v>
      </c>
      <c r="D539" s="130">
        <v>100</v>
      </c>
      <c r="E539" s="130">
        <v>0</v>
      </c>
      <c r="F539" s="130">
        <v>0</v>
      </c>
      <c r="G539" s="130">
        <v>0</v>
      </c>
      <c r="H539" s="130">
        <v>0</v>
      </c>
      <c r="I539" s="130">
        <v>100</v>
      </c>
    </row>
    <row r="540" spans="1:9">
      <c r="A540" s="129" t="s">
        <v>544</v>
      </c>
      <c r="B540" s="130">
        <v>4</v>
      </c>
      <c r="C540" s="130">
        <v>7.25</v>
      </c>
      <c r="D540" s="130">
        <v>100</v>
      </c>
      <c r="E540" s="130">
        <v>0</v>
      </c>
      <c r="F540" s="130">
        <v>0</v>
      </c>
      <c r="G540" s="130">
        <v>0</v>
      </c>
      <c r="H540" s="130">
        <v>0</v>
      </c>
      <c r="I540" s="130">
        <v>100</v>
      </c>
    </row>
    <row r="541" spans="1:9">
      <c r="A541" s="128" t="s">
        <v>545</v>
      </c>
      <c r="B541" s="130">
        <v>20</v>
      </c>
      <c r="C541" s="130">
        <v>7.1</v>
      </c>
      <c r="D541" s="130">
        <v>100</v>
      </c>
      <c r="E541" s="130">
        <v>3761.4199999999992</v>
      </c>
      <c r="F541" s="130">
        <v>0</v>
      </c>
      <c r="G541" s="130">
        <v>0</v>
      </c>
      <c r="H541" s="130">
        <v>0</v>
      </c>
      <c r="I541" s="130">
        <v>3861.4199999999992</v>
      </c>
    </row>
    <row r="542" spans="1:9">
      <c r="A542" s="143" t="s">
        <v>287</v>
      </c>
      <c r="B542" s="130"/>
      <c r="C542" s="130"/>
      <c r="D542" s="130"/>
      <c r="E542" s="130"/>
      <c r="F542" s="130"/>
      <c r="G542" s="130"/>
      <c r="H542" s="130"/>
      <c r="I542" s="130"/>
    </row>
    <row r="543" spans="1:9">
      <c r="A543" s="129" t="s">
        <v>293</v>
      </c>
      <c r="B543" s="130"/>
      <c r="C543" s="130"/>
      <c r="D543" s="130"/>
      <c r="E543" s="130"/>
      <c r="F543" s="130"/>
      <c r="G543" s="130"/>
      <c r="H543" s="130"/>
      <c r="I543" s="130"/>
    </row>
    <row r="544" spans="1:9">
      <c r="A544" s="138" t="s">
        <v>1</v>
      </c>
      <c r="B544" s="130">
        <v>3</v>
      </c>
      <c r="C544" s="130" t="e">
        <v>#DIV/0!</v>
      </c>
      <c r="D544" s="130">
        <v>0</v>
      </c>
      <c r="E544" s="130">
        <v>0</v>
      </c>
      <c r="F544" s="130">
        <v>0</v>
      </c>
      <c r="G544" s="130">
        <v>0</v>
      </c>
      <c r="H544" s="130">
        <v>0</v>
      </c>
      <c r="I544" s="130">
        <v>0</v>
      </c>
    </row>
    <row r="545" spans="1:9">
      <c r="A545" s="129" t="s">
        <v>680</v>
      </c>
      <c r="B545" s="130">
        <v>3</v>
      </c>
      <c r="C545" s="130" t="e">
        <v>#DIV/0!</v>
      </c>
      <c r="D545" s="130">
        <v>0</v>
      </c>
      <c r="E545" s="130">
        <v>0</v>
      </c>
      <c r="F545" s="130">
        <v>0</v>
      </c>
      <c r="G545" s="130">
        <v>0</v>
      </c>
      <c r="H545" s="130">
        <v>0</v>
      </c>
      <c r="I545" s="130">
        <v>0</v>
      </c>
    </row>
    <row r="546" spans="1:9">
      <c r="A546" s="129" t="s">
        <v>294</v>
      </c>
      <c r="B546" s="130"/>
      <c r="C546" s="130"/>
      <c r="D546" s="130"/>
      <c r="E546" s="130"/>
      <c r="F546" s="130"/>
      <c r="G546" s="130"/>
      <c r="H546" s="130"/>
      <c r="I546" s="130"/>
    </row>
    <row r="547" spans="1:9">
      <c r="A547" s="138" t="s">
        <v>1</v>
      </c>
      <c r="B547" s="130">
        <v>3</v>
      </c>
      <c r="C547" s="130" t="e">
        <v>#DIV/0!</v>
      </c>
      <c r="D547" s="130">
        <v>0</v>
      </c>
      <c r="E547" s="130">
        <v>0</v>
      </c>
      <c r="F547" s="130">
        <v>0</v>
      </c>
      <c r="G547" s="130">
        <v>0</v>
      </c>
      <c r="H547" s="130">
        <v>0</v>
      </c>
      <c r="I547" s="130">
        <v>0</v>
      </c>
    </row>
    <row r="548" spans="1:9">
      <c r="A548" s="129" t="s">
        <v>681</v>
      </c>
      <c r="B548" s="130">
        <v>3</v>
      </c>
      <c r="C548" s="130" t="e">
        <v>#DIV/0!</v>
      </c>
      <c r="D548" s="130">
        <v>0</v>
      </c>
      <c r="E548" s="130">
        <v>0</v>
      </c>
      <c r="F548" s="130">
        <v>0</v>
      </c>
      <c r="G548" s="130">
        <v>0</v>
      </c>
      <c r="H548" s="130">
        <v>0</v>
      </c>
      <c r="I548" s="130">
        <v>0</v>
      </c>
    </row>
    <row r="549" spans="1:9">
      <c r="A549" s="129" t="s">
        <v>289</v>
      </c>
      <c r="B549" s="130"/>
      <c r="C549" s="130"/>
      <c r="D549" s="130"/>
      <c r="E549" s="130"/>
      <c r="F549" s="130"/>
      <c r="G549" s="130"/>
      <c r="H549" s="130"/>
      <c r="I549" s="130"/>
    </row>
    <row r="550" spans="1:9">
      <c r="A550" s="138" t="s">
        <v>1</v>
      </c>
      <c r="B550" s="130">
        <v>1</v>
      </c>
      <c r="C550" s="130" t="e">
        <v>#DIV/0!</v>
      </c>
      <c r="D550" s="130">
        <v>0</v>
      </c>
      <c r="E550" s="130">
        <v>0</v>
      </c>
      <c r="F550" s="130">
        <v>0</v>
      </c>
      <c r="G550" s="130">
        <v>0</v>
      </c>
      <c r="H550" s="130">
        <v>0</v>
      </c>
      <c r="I550" s="130">
        <v>0</v>
      </c>
    </row>
    <row r="551" spans="1:9">
      <c r="A551" s="129" t="s">
        <v>682</v>
      </c>
      <c r="B551" s="130">
        <v>1</v>
      </c>
      <c r="C551" s="130" t="e">
        <v>#DIV/0!</v>
      </c>
      <c r="D551" s="130">
        <v>0</v>
      </c>
      <c r="E551" s="130">
        <v>0</v>
      </c>
      <c r="F551" s="130">
        <v>0</v>
      </c>
      <c r="G551" s="130">
        <v>0</v>
      </c>
      <c r="H551" s="130">
        <v>0</v>
      </c>
      <c r="I551" s="130">
        <v>0</v>
      </c>
    </row>
    <row r="552" spans="1:9">
      <c r="A552" s="129" t="s">
        <v>290</v>
      </c>
      <c r="B552" s="130"/>
      <c r="C552" s="130"/>
      <c r="D552" s="130"/>
      <c r="E552" s="130"/>
      <c r="F552" s="130"/>
      <c r="G552" s="130"/>
      <c r="H552" s="130"/>
      <c r="I552" s="130"/>
    </row>
    <row r="553" spans="1:9">
      <c r="A553" s="138" t="s">
        <v>1</v>
      </c>
      <c r="B553" s="130">
        <v>1</v>
      </c>
      <c r="C553" s="130" t="e">
        <v>#DIV/0!</v>
      </c>
      <c r="D553" s="130">
        <v>0</v>
      </c>
      <c r="E553" s="130">
        <v>0</v>
      </c>
      <c r="F553" s="130">
        <v>0</v>
      </c>
      <c r="G553" s="130">
        <v>0</v>
      </c>
      <c r="H553" s="130">
        <v>0</v>
      </c>
      <c r="I553" s="130">
        <v>0</v>
      </c>
    </row>
    <row r="554" spans="1:9">
      <c r="A554" s="129" t="s">
        <v>683</v>
      </c>
      <c r="B554" s="130">
        <v>1</v>
      </c>
      <c r="C554" s="130" t="e">
        <v>#DIV/0!</v>
      </c>
      <c r="D554" s="130">
        <v>0</v>
      </c>
      <c r="E554" s="130">
        <v>0</v>
      </c>
      <c r="F554" s="130">
        <v>0</v>
      </c>
      <c r="G554" s="130">
        <v>0</v>
      </c>
      <c r="H554" s="130">
        <v>0</v>
      </c>
      <c r="I554" s="130">
        <v>0</v>
      </c>
    </row>
    <row r="555" spans="1:9">
      <c r="A555" s="129" t="s">
        <v>295</v>
      </c>
      <c r="B555" s="130"/>
      <c r="C555" s="130"/>
      <c r="D555" s="130"/>
      <c r="E555" s="130"/>
      <c r="F555" s="130"/>
      <c r="G555" s="130"/>
      <c r="H555" s="130"/>
      <c r="I555" s="130"/>
    </row>
    <row r="556" spans="1:9">
      <c r="A556" s="138" t="s">
        <v>1</v>
      </c>
      <c r="B556" s="130">
        <v>1</v>
      </c>
      <c r="C556" s="130" t="e">
        <v>#DIV/0!</v>
      </c>
      <c r="D556" s="130">
        <v>0</v>
      </c>
      <c r="E556" s="130">
        <v>0</v>
      </c>
      <c r="F556" s="130">
        <v>0</v>
      </c>
      <c r="G556" s="130">
        <v>0</v>
      </c>
      <c r="H556" s="130">
        <v>0</v>
      </c>
      <c r="I556" s="130">
        <v>0</v>
      </c>
    </row>
    <row r="557" spans="1:9">
      <c r="A557" s="129" t="s">
        <v>684</v>
      </c>
      <c r="B557" s="130">
        <v>1</v>
      </c>
      <c r="C557" s="130" t="e">
        <v>#DIV/0!</v>
      </c>
      <c r="D557" s="130">
        <v>0</v>
      </c>
      <c r="E557" s="130">
        <v>0</v>
      </c>
      <c r="F557" s="130">
        <v>0</v>
      </c>
      <c r="G557" s="130">
        <v>0</v>
      </c>
      <c r="H557" s="130">
        <v>0</v>
      </c>
      <c r="I557" s="130">
        <v>0</v>
      </c>
    </row>
    <row r="558" spans="1:9">
      <c r="A558" s="128" t="s">
        <v>685</v>
      </c>
      <c r="B558" s="130">
        <v>9</v>
      </c>
      <c r="C558" s="130" t="e">
        <v>#DIV/0!</v>
      </c>
      <c r="D558" s="130">
        <v>0</v>
      </c>
      <c r="E558" s="130">
        <v>0</v>
      </c>
      <c r="F558" s="130">
        <v>0</v>
      </c>
      <c r="G558" s="130">
        <v>0</v>
      </c>
      <c r="H558" s="130">
        <v>0</v>
      </c>
      <c r="I558" s="130">
        <v>0</v>
      </c>
    </row>
    <row r="559" spans="1:9">
      <c r="A559" s="143" t="s">
        <v>42</v>
      </c>
      <c r="B559" s="130"/>
      <c r="C559" s="130"/>
      <c r="D559" s="130"/>
      <c r="E559" s="130"/>
      <c r="F559" s="130"/>
      <c r="G559" s="130"/>
      <c r="H559" s="130"/>
      <c r="I559" s="130"/>
    </row>
    <row r="560" spans="1:9">
      <c r="A560" s="139" t="s">
        <v>63</v>
      </c>
      <c r="B560" s="130"/>
      <c r="C560" s="130"/>
      <c r="D560" s="130"/>
      <c r="E560" s="130"/>
      <c r="F560" s="130"/>
      <c r="G560" s="130"/>
      <c r="H560" s="130"/>
      <c r="I560" s="130"/>
    </row>
    <row r="561" spans="1:9">
      <c r="A561" s="140" t="s">
        <v>1</v>
      </c>
      <c r="B561" s="130">
        <v>4</v>
      </c>
      <c r="C561" s="130">
        <v>9.5</v>
      </c>
      <c r="D561" s="130">
        <v>0</v>
      </c>
      <c r="E561" s="130">
        <v>0</v>
      </c>
      <c r="F561" s="130">
        <v>0</v>
      </c>
      <c r="G561" s="130">
        <v>0</v>
      </c>
      <c r="H561" s="130">
        <v>0</v>
      </c>
      <c r="I561" s="130">
        <v>0</v>
      </c>
    </row>
    <row r="562" spans="1:9">
      <c r="A562" s="139" t="s">
        <v>543</v>
      </c>
      <c r="B562" s="130">
        <v>4</v>
      </c>
      <c r="C562" s="130">
        <v>9.5</v>
      </c>
      <c r="D562" s="130">
        <v>0</v>
      </c>
      <c r="E562" s="130">
        <v>0</v>
      </c>
      <c r="F562" s="130">
        <v>0</v>
      </c>
      <c r="G562" s="130">
        <v>0</v>
      </c>
      <c r="H562" s="130">
        <v>0</v>
      </c>
      <c r="I562" s="130">
        <v>0</v>
      </c>
    </row>
    <row r="563" spans="1:9">
      <c r="A563" s="128" t="s">
        <v>686</v>
      </c>
      <c r="B563" s="130">
        <v>4</v>
      </c>
      <c r="C563" s="130">
        <v>9.5</v>
      </c>
      <c r="D563" s="130">
        <v>0</v>
      </c>
      <c r="E563" s="130">
        <v>0</v>
      </c>
      <c r="F563" s="130">
        <v>0</v>
      </c>
      <c r="G563" s="130">
        <v>0</v>
      </c>
      <c r="H563" s="130">
        <v>0</v>
      </c>
      <c r="I563" s="130">
        <v>0</v>
      </c>
    </row>
    <row r="564" spans="1:9">
      <c r="A564" s="143" t="s">
        <v>50</v>
      </c>
      <c r="B564" s="130"/>
      <c r="C564" s="130"/>
      <c r="D564" s="130"/>
      <c r="E564" s="130"/>
      <c r="F564" s="130"/>
      <c r="G564" s="130"/>
      <c r="H564" s="130"/>
      <c r="I564" s="130"/>
    </row>
    <row r="565" spans="1:9">
      <c r="A565" s="139" t="s">
        <v>106</v>
      </c>
      <c r="B565" s="130"/>
      <c r="C565" s="130"/>
      <c r="D565" s="130"/>
      <c r="E565" s="130"/>
      <c r="F565" s="130"/>
      <c r="G565" s="130"/>
      <c r="H565" s="130"/>
      <c r="I565" s="130"/>
    </row>
    <row r="566" spans="1:9">
      <c r="A566" s="140" t="s">
        <v>1</v>
      </c>
      <c r="B566" s="130">
        <v>3</v>
      </c>
      <c r="C566" s="130">
        <v>7.333333333333333</v>
      </c>
      <c r="D566" s="130">
        <v>0</v>
      </c>
      <c r="E566" s="130">
        <v>0</v>
      </c>
      <c r="F566" s="130">
        <v>0</v>
      </c>
      <c r="G566" s="130">
        <v>0</v>
      </c>
      <c r="H566" s="130">
        <v>0</v>
      </c>
      <c r="I566" s="130">
        <v>0</v>
      </c>
    </row>
    <row r="567" spans="1:9">
      <c r="A567" s="140" t="s">
        <v>14</v>
      </c>
      <c r="B567" s="130">
        <v>6</v>
      </c>
      <c r="C567" s="130">
        <v>2</v>
      </c>
      <c r="D567" s="130">
        <v>0</v>
      </c>
      <c r="E567" s="130">
        <v>3900</v>
      </c>
      <c r="F567" s="130">
        <v>0</v>
      </c>
      <c r="G567" s="130">
        <v>0</v>
      </c>
      <c r="H567" s="130">
        <v>0</v>
      </c>
      <c r="I567" s="130">
        <v>3900</v>
      </c>
    </row>
    <row r="568" spans="1:9">
      <c r="A568" s="139" t="s">
        <v>505</v>
      </c>
      <c r="B568" s="130">
        <v>9</v>
      </c>
      <c r="C568" s="130">
        <v>3.7777777777777777</v>
      </c>
      <c r="D568" s="130">
        <v>0</v>
      </c>
      <c r="E568" s="130">
        <v>3900</v>
      </c>
      <c r="F568" s="130">
        <v>0</v>
      </c>
      <c r="G568" s="130">
        <v>0</v>
      </c>
      <c r="H568" s="130">
        <v>0</v>
      </c>
      <c r="I568" s="130">
        <v>3900</v>
      </c>
    </row>
    <row r="569" spans="1:9">
      <c r="A569" s="128" t="s">
        <v>546</v>
      </c>
      <c r="B569" s="130">
        <v>9</v>
      </c>
      <c r="C569" s="130">
        <v>3.7777777777777777</v>
      </c>
      <c r="D569" s="130">
        <v>0</v>
      </c>
      <c r="E569" s="130">
        <v>3900</v>
      </c>
      <c r="F569" s="130">
        <v>0</v>
      </c>
      <c r="G569" s="130">
        <v>0</v>
      </c>
      <c r="H569" s="130">
        <v>0</v>
      </c>
      <c r="I569" s="130">
        <v>3900</v>
      </c>
    </row>
    <row r="570" spans="1:9">
      <c r="A570" s="143" t="s">
        <v>35</v>
      </c>
      <c r="B570" s="130"/>
      <c r="C570" s="130"/>
      <c r="D570" s="130"/>
      <c r="E570" s="130"/>
      <c r="F570" s="130"/>
      <c r="G570" s="130"/>
      <c r="H570" s="130"/>
      <c r="I570" s="130"/>
    </row>
    <row r="571" spans="1:9">
      <c r="A571" s="139" t="s">
        <v>403</v>
      </c>
      <c r="B571" s="130"/>
      <c r="C571" s="130"/>
      <c r="D571" s="130"/>
      <c r="E571" s="130"/>
      <c r="F571" s="130"/>
      <c r="G571" s="130"/>
      <c r="H571" s="130"/>
      <c r="I571" s="130"/>
    </row>
    <row r="572" spans="1:9">
      <c r="A572" s="140" t="s">
        <v>1</v>
      </c>
      <c r="B572" s="130">
        <v>107</v>
      </c>
      <c r="C572" s="130">
        <v>12.140186915887851</v>
      </c>
      <c r="D572" s="130">
        <v>0</v>
      </c>
      <c r="E572" s="130">
        <v>0</v>
      </c>
      <c r="F572" s="130">
        <v>0</v>
      </c>
      <c r="G572" s="130">
        <v>0</v>
      </c>
      <c r="H572" s="130">
        <v>0</v>
      </c>
      <c r="I572" s="130">
        <v>0</v>
      </c>
    </row>
    <row r="573" spans="1:9">
      <c r="A573" s="140" t="s">
        <v>14</v>
      </c>
      <c r="B573" s="130">
        <v>15</v>
      </c>
      <c r="C573" s="130">
        <v>2.2</v>
      </c>
      <c r="D573" s="130">
        <v>0</v>
      </c>
      <c r="E573" s="130">
        <v>622.688</v>
      </c>
      <c r="F573" s="130">
        <v>406.87</v>
      </c>
      <c r="G573" s="130">
        <v>0</v>
      </c>
      <c r="H573" s="130">
        <v>0</v>
      </c>
      <c r="I573" s="130">
        <v>1029.5580000000004</v>
      </c>
    </row>
    <row r="574" spans="1:9">
      <c r="A574" s="140" t="s">
        <v>118</v>
      </c>
      <c r="B574" s="130">
        <v>4</v>
      </c>
      <c r="C574" s="130">
        <v>25</v>
      </c>
      <c r="D574" s="130">
        <v>0</v>
      </c>
      <c r="E574" s="130">
        <v>0</v>
      </c>
      <c r="F574" s="130">
        <v>0</v>
      </c>
      <c r="G574" s="130">
        <v>0</v>
      </c>
      <c r="H574" s="130">
        <v>0</v>
      </c>
      <c r="I574" s="130">
        <v>0</v>
      </c>
    </row>
    <row r="575" spans="1:9">
      <c r="A575" s="139" t="s">
        <v>547</v>
      </c>
      <c r="B575" s="130">
        <v>126</v>
      </c>
      <c r="C575" s="130">
        <v>11.365079365079366</v>
      </c>
      <c r="D575" s="130">
        <v>0</v>
      </c>
      <c r="E575" s="130">
        <v>622.688</v>
      </c>
      <c r="F575" s="130">
        <v>406.87</v>
      </c>
      <c r="G575" s="130">
        <v>0</v>
      </c>
      <c r="H575" s="130">
        <v>0</v>
      </c>
      <c r="I575" s="130">
        <v>1029.5580000000004</v>
      </c>
    </row>
    <row r="576" spans="1:9" s="137" customFormat="1">
      <c r="A576" s="139" t="s">
        <v>67</v>
      </c>
      <c r="B576" s="130"/>
      <c r="C576" s="130"/>
      <c r="D576" s="130"/>
      <c r="E576" s="130"/>
      <c r="F576" s="130"/>
      <c r="G576" s="130"/>
      <c r="H576" s="130"/>
      <c r="I576" s="130"/>
    </row>
    <row r="577" spans="1:9" s="137" customFormat="1">
      <c r="A577" s="140" t="s">
        <v>1</v>
      </c>
      <c r="B577" s="148">
        <v>13</v>
      </c>
      <c r="C577" s="148">
        <v>13</v>
      </c>
      <c r="D577" s="148">
        <v>0</v>
      </c>
      <c r="E577" s="148">
        <v>0</v>
      </c>
      <c r="F577" s="148">
        <v>0</v>
      </c>
      <c r="G577" s="148">
        <v>0</v>
      </c>
      <c r="H577" s="148">
        <v>0</v>
      </c>
      <c r="I577" s="148">
        <v>0</v>
      </c>
    </row>
    <row r="578" spans="1:9" s="137" customFormat="1">
      <c r="A578" s="140" t="s">
        <v>118</v>
      </c>
      <c r="B578" s="148">
        <v>1</v>
      </c>
      <c r="C578" s="148">
        <v>35</v>
      </c>
      <c r="D578" s="148">
        <v>0</v>
      </c>
      <c r="E578" s="148">
        <v>0</v>
      </c>
      <c r="F578" s="148">
        <v>0</v>
      </c>
      <c r="G578" s="148">
        <v>0</v>
      </c>
      <c r="H578" s="148">
        <v>0</v>
      </c>
      <c r="I578" s="148">
        <v>0</v>
      </c>
    </row>
    <row r="579" spans="1:9" s="137" customFormat="1">
      <c r="A579" s="139" t="s">
        <v>687</v>
      </c>
      <c r="B579" s="148">
        <v>14</v>
      </c>
      <c r="C579" s="148">
        <v>14.571428571428571</v>
      </c>
      <c r="D579" s="148">
        <v>0</v>
      </c>
      <c r="E579" s="148">
        <v>0</v>
      </c>
      <c r="F579" s="148">
        <v>0</v>
      </c>
      <c r="G579" s="148">
        <v>0</v>
      </c>
      <c r="H579" s="148">
        <v>0</v>
      </c>
      <c r="I579" s="148">
        <v>0</v>
      </c>
    </row>
    <row r="580" spans="1:9">
      <c r="A580" s="139" t="s">
        <v>337</v>
      </c>
      <c r="B580" s="130"/>
      <c r="C580" s="130"/>
      <c r="D580" s="130"/>
      <c r="E580" s="130"/>
      <c r="F580" s="130"/>
      <c r="G580" s="130"/>
      <c r="H580" s="130"/>
      <c r="I580" s="130"/>
    </row>
    <row r="581" spans="1:9">
      <c r="A581" s="140" t="s">
        <v>1</v>
      </c>
      <c r="B581" s="130">
        <v>4</v>
      </c>
      <c r="C581" s="130">
        <v>13.5</v>
      </c>
      <c r="D581" s="130">
        <v>0</v>
      </c>
      <c r="E581" s="130">
        <v>0</v>
      </c>
      <c r="F581" s="130">
        <v>0</v>
      </c>
      <c r="G581" s="130">
        <v>0</v>
      </c>
      <c r="H581" s="130">
        <v>0</v>
      </c>
      <c r="I581" s="130">
        <v>0</v>
      </c>
    </row>
    <row r="582" spans="1:9">
      <c r="A582" s="139" t="s">
        <v>688</v>
      </c>
      <c r="B582" s="130">
        <v>4</v>
      </c>
      <c r="C582" s="130">
        <v>13.5</v>
      </c>
      <c r="D582" s="130">
        <v>0</v>
      </c>
      <c r="E582" s="130">
        <v>0</v>
      </c>
      <c r="F582" s="130">
        <v>0</v>
      </c>
      <c r="G582" s="130">
        <v>0</v>
      </c>
      <c r="H582" s="130">
        <v>0</v>
      </c>
      <c r="I582" s="130">
        <v>0</v>
      </c>
    </row>
    <row r="583" spans="1:9">
      <c r="A583" s="139" t="s">
        <v>451</v>
      </c>
      <c r="B583" s="130"/>
      <c r="C583" s="130"/>
      <c r="D583" s="130"/>
      <c r="E583" s="130"/>
      <c r="F583" s="130"/>
      <c r="G583" s="130"/>
      <c r="H583" s="130"/>
      <c r="I583" s="130"/>
    </row>
    <row r="584" spans="1:9">
      <c r="A584" s="140" t="s">
        <v>1</v>
      </c>
      <c r="B584" s="130">
        <v>1</v>
      </c>
      <c r="C584" s="130">
        <v>10</v>
      </c>
      <c r="D584" s="130">
        <v>0</v>
      </c>
      <c r="E584" s="130">
        <v>0</v>
      </c>
      <c r="F584" s="130">
        <v>0</v>
      </c>
      <c r="G584" s="130">
        <v>0</v>
      </c>
      <c r="H584" s="130">
        <v>0</v>
      </c>
      <c r="I584" s="130">
        <v>0</v>
      </c>
    </row>
    <row r="585" spans="1:9">
      <c r="A585" s="139" t="s">
        <v>689</v>
      </c>
      <c r="B585" s="130">
        <v>1</v>
      </c>
      <c r="C585" s="130">
        <v>10</v>
      </c>
      <c r="D585" s="130">
        <v>0</v>
      </c>
      <c r="E585" s="130">
        <v>0</v>
      </c>
      <c r="F585" s="130">
        <v>0</v>
      </c>
      <c r="G585" s="130">
        <v>0</v>
      </c>
      <c r="H585" s="130">
        <v>0</v>
      </c>
      <c r="I585" s="130">
        <v>0</v>
      </c>
    </row>
    <row r="586" spans="1:9">
      <c r="A586" s="139" t="s">
        <v>163</v>
      </c>
      <c r="B586" s="130"/>
      <c r="C586" s="130"/>
      <c r="D586" s="130"/>
      <c r="E586" s="130"/>
      <c r="F586" s="130"/>
      <c r="G586" s="130"/>
      <c r="H586" s="130"/>
      <c r="I586" s="130"/>
    </row>
    <row r="587" spans="1:9">
      <c r="A587" s="140" t="s">
        <v>1</v>
      </c>
      <c r="B587" s="130">
        <v>2</v>
      </c>
      <c r="C587" s="130">
        <v>8</v>
      </c>
      <c r="D587" s="130">
        <v>0</v>
      </c>
      <c r="E587" s="130">
        <v>0</v>
      </c>
      <c r="F587" s="130">
        <v>0</v>
      </c>
      <c r="G587" s="130">
        <v>0</v>
      </c>
      <c r="H587" s="130">
        <v>0</v>
      </c>
      <c r="I587" s="130">
        <v>0</v>
      </c>
    </row>
    <row r="588" spans="1:9">
      <c r="A588" s="140" t="s">
        <v>118</v>
      </c>
      <c r="B588" s="130">
        <v>7</v>
      </c>
      <c r="C588" s="130">
        <v>57.857142857142854</v>
      </c>
      <c r="D588" s="130">
        <v>0</v>
      </c>
      <c r="E588" s="130">
        <v>0</v>
      </c>
      <c r="F588" s="130">
        <v>0</v>
      </c>
      <c r="G588" s="130">
        <v>0</v>
      </c>
      <c r="H588" s="130">
        <v>0</v>
      </c>
      <c r="I588" s="130">
        <v>0</v>
      </c>
    </row>
    <row r="589" spans="1:9">
      <c r="A589" s="139" t="s">
        <v>554</v>
      </c>
      <c r="B589" s="130">
        <v>9</v>
      </c>
      <c r="C589" s="130">
        <v>46.777777777777779</v>
      </c>
      <c r="D589" s="130">
        <v>0</v>
      </c>
      <c r="E589" s="130">
        <v>0</v>
      </c>
      <c r="F589" s="130">
        <v>0</v>
      </c>
      <c r="G589" s="130">
        <v>0</v>
      </c>
      <c r="H589" s="130">
        <v>0</v>
      </c>
      <c r="I589" s="130">
        <v>0</v>
      </c>
    </row>
    <row r="590" spans="1:9">
      <c r="A590" s="139" t="s">
        <v>55</v>
      </c>
      <c r="B590" s="130"/>
      <c r="C590" s="130"/>
      <c r="D590" s="130"/>
      <c r="E590" s="130"/>
      <c r="F590" s="130"/>
      <c r="G590" s="130"/>
      <c r="H590" s="130"/>
      <c r="I590" s="130"/>
    </row>
    <row r="591" spans="1:9">
      <c r="A591" s="140" t="s">
        <v>1</v>
      </c>
      <c r="B591" s="130">
        <v>18</v>
      </c>
      <c r="C591" s="130">
        <v>40</v>
      </c>
      <c r="D591" s="130">
        <v>0</v>
      </c>
      <c r="E591" s="130">
        <v>0</v>
      </c>
      <c r="F591" s="130">
        <v>0</v>
      </c>
      <c r="G591" s="130">
        <v>0</v>
      </c>
      <c r="H591" s="130">
        <v>0</v>
      </c>
      <c r="I591" s="130">
        <v>0</v>
      </c>
    </row>
    <row r="592" spans="1:9">
      <c r="A592" s="140" t="s">
        <v>118</v>
      </c>
      <c r="B592" s="130">
        <v>15</v>
      </c>
      <c r="C592" s="130">
        <v>55</v>
      </c>
      <c r="D592" s="130">
        <v>0</v>
      </c>
      <c r="E592" s="130">
        <v>0</v>
      </c>
      <c r="F592" s="130">
        <v>0</v>
      </c>
      <c r="G592" s="130">
        <v>0</v>
      </c>
      <c r="H592" s="130">
        <v>0</v>
      </c>
      <c r="I592" s="130">
        <v>0</v>
      </c>
    </row>
    <row r="593" spans="1:9">
      <c r="A593" s="139" t="s">
        <v>493</v>
      </c>
      <c r="B593" s="130">
        <v>33</v>
      </c>
      <c r="C593" s="130">
        <v>46.81818181818182</v>
      </c>
      <c r="D593" s="130">
        <v>0</v>
      </c>
      <c r="E593" s="130">
        <v>0</v>
      </c>
      <c r="F593" s="130">
        <v>0</v>
      </c>
      <c r="G593" s="130">
        <v>0</v>
      </c>
      <c r="H593" s="130">
        <v>0</v>
      </c>
      <c r="I593" s="130">
        <v>0</v>
      </c>
    </row>
    <row r="594" spans="1:9">
      <c r="A594" s="139" t="s">
        <v>486</v>
      </c>
      <c r="B594" s="130"/>
      <c r="C594" s="130"/>
      <c r="D594" s="130"/>
      <c r="E594" s="130"/>
      <c r="F594" s="130"/>
      <c r="G594" s="130"/>
      <c r="H594" s="130"/>
      <c r="I594" s="130"/>
    </row>
    <row r="595" spans="1:9">
      <c r="A595" s="140" t="s">
        <v>14</v>
      </c>
      <c r="B595" s="130">
        <v>1</v>
      </c>
      <c r="C595" s="130">
        <v>2</v>
      </c>
      <c r="D595" s="130">
        <v>0</v>
      </c>
      <c r="E595" s="130">
        <v>150</v>
      </c>
      <c r="F595" s="130">
        <v>0</v>
      </c>
      <c r="G595" s="130">
        <v>0</v>
      </c>
      <c r="H595" s="130">
        <v>0</v>
      </c>
      <c r="I595" s="130">
        <v>150</v>
      </c>
    </row>
    <row r="596" spans="1:9">
      <c r="A596" s="139" t="s">
        <v>548</v>
      </c>
      <c r="B596" s="130">
        <v>1</v>
      </c>
      <c r="C596" s="130">
        <v>2</v>
      </c>
      <c r="D596" s="130">
        <v>0</v>
      </c>
      <c r="E596" s="130">
        <v>150</v>
      </c>
      <c r="F596" s="130">
        <v>0</v>
      </c>
      <c r="G596" s="130">
        <v>0</v>
      </c>
      <c r="H596" s="130">
        <v>0</v>
      </c>
      <c r="I596" s="130">
        <v>150</v>
      </c>
    </row>
    <row r="597" spans="1:9">
      <c r="A597" s="139" t="s">
        <v>56</v>
      </c>
      <c r="B597" s="130"/>
      <c r="C597" s="130"/>
      <c r="D597" s="130"/>
      <c r="E597" s="130"/>
      <c r="F597" s="130"/>
      <c r="G597" s="130"/>
      <c r="H597" s="130"/>
      <c r="I597" s="130"/>
    </row>
    <row r="598" spans="1:9">
      <c r="A598" s="140" t="s">
        <v>1</v>
      </c>
      <c r="B598" s="130">
        <v>1</v>
      </c>
      <c r="C598" s="130">
        <v>15</v>
      </c>
      <c r="D598" s="130">
        <v>0</v>
      </c>
      <c r="E598" s="130">
        <v>0</v>
      </c>
      <c r="F598" s="130">
        <v>0</v>
      </c>
      <c r="G598" s="130">
        <v>0</v>
      </c>
      <c r="H598" s="130">
        <v>0</v>
      </c>
      <c r="I598" s="130">
        <v>0</v>
      </c>
    </row>
    <row r="599" spans="1:9">
      <c r="A599" s="140" t="s">
        <v>118</v>
      </c>
      <c r="B599" s="130">
        <v>1</v>
      </c>
      <c r="C599" s="130">
        <v>15</v>
      </c>
      <c r="D599" s="130">
        <v>0</v>
      </c>
      <c r="E599" s="130">
        <v>0</v>
      </c>
      <c r="F599" s="130">
        <v>0</v>
      </c>
      <c r="G599" s="130">
        <v>0</v>
      </c>
      <c r="H599" s="130">
        <v>0</v>
      </c>
      <c r="I599" s="130">
        <v>0</v>
      </c>
    </row>
    <row r="600" spans="1:9">
      <c r="A600" s="139" t="s">
        <v>690</v>
      </c>
      <c r="B600" s="130">
        <v>2</v>
      </c>
      <c r="C600" s="130">
        <v>15</v>
      </c>
      <c r="D600" s="130">
        <v>0</v>
      </c>
      <c r="E600" s="130">
        <v>0</v>
      </c>
      <c r="F600" s="130">
        <v>0</v>
      </c>
      <c r="G600" s="130">
        <v>0</v>
      </c>
      <c r="H600" s="130">
        <v>0</v>
      </c>
      <c r="I600" s="130">
        <v>0</v>
      </c>
    </row>
    <row r="601" spans="1:9">
      <c r="A601" s="139" t="s">
        <v>691</v>
      </c>
      <c r="B601" s="130"/>
      <c r="C601" s="130"/>
      <c r="D601" s="130"/>
      <c r="E601" s="130"/>
      <c r="F601" s="130"/>
      <c r="G601" s="130"/>
      <c r="H601" s="130"/>
      <c r="I601" s="130"/>
    </row>
    <row r="602" spans="1:9">
      <c r="A602" s="140" t="s">
        <v>1</v>
      </c>
      <c r="B602" s="130">
        <v>2</v>
      </c>
      <c r="C602" s="130">
        <v>15</v>
      </c>
      <c r="D602" s="130">
        <v>0</v>
      </c>
      <c r="E602" s="130">
        <v>0</v>
      </c>
      <c r="F602" s="130">
        <v>0</v>
      </c>
      <c r="G602" s="130">
        <v>0</v>
      </c>
      <c r="H602" s="130">
        <v>0</v>
      </c>
      <c r="I602" s="130">
        <v>0</v>
      </c>
    </row>
    <row r="603" spans="1:9">
      <c r="A603" s="139" t="s">
        <v>692</v>
      </c>
      <c r="B603" s="130">
        <v>2</v>
      </c>
      <c r="C603" s="130">
        <v>15</v>
      </c>
      <c r="D603" s="130">
        <v>0</v>
      </c>
      <c r="E603" s="130">
        <v>0</v>
      </c>
      <c r="F603" s="130">
        <v>0</v>
      </c>
      <c r="G603" s="130">
        <v>0</v>
      </c>
      <c r="H603" s="130">
        <v>0</v>
      </c>
      <c r="I603" s="130">
        <v>0</v>
      </c>
    </row>
    <row r="604" spans="1:9">
      <c r="A604" s="139" t="s">
        <v>473</v>
      </c>
      <c r="B604" s="130"/>
      <c r="C604" s="130"/>
      <c r="D604" s="130"/>
      <c r="E604" s="130"/>
      <c r="F604" s="130"/>
      <c r="G604" s="130"/>
      <c r="H604" s="130"/>
      <c r="I604" s="130"/>
    </row>
    <row r="605" spans="1:9">
      <c r="A605" s="140" t="s">
        <v>1</v>
      </c>
      <c r="B605" s="130">
        <v>1</v>
      </c>
      <c r="C605" s="130">
        <v>12</v>
      </c>
      <c r="D605" s="130">
        <v>0</v>
      </c>
      <c r="E605" s="130">
        <v>0</v>
      </c>
      <c r="F605" s="130">
        <v>0</v>
      </c>
      <c r="G605" s="130">
        <v>0</v>
      </c>
      <c r="H605" s="130">
        <v>0</v>
      </c>
      <c r="I605" s="130">
        <v>0</v>
      </c>
    </row>
    <row r="606" spans="1:9">
      <c r="A606" s="139" t="s">
        <v>693</v>
      </c>
      <c r="B606" s="130">
        <v>1</v>
      </c>
      <c r="C606" s="130">
        <v>12</v>
      </c>
      <c r="D606" s="130">
        <v>0</v>
      </c>
      <c r="E606" s="130">
        <v>0</v>
      </c>
      <c r="F606" s="130">
        <v>0</v>
      </c>
      <c r="G606" s="130">
        <v>0</v>
      </c>
      <c r="H606" s="130">
        <v>0</v>
      </c>
      <c r="I606" s="130">
        <v>0</v>
      </c>
    </row>
    <row r="607" spans="1:9">
      <c r="A607" s="139" t="s">
        <v>54</v>
      </c>
      <c r="B607" s="130"/>
      <c r="C607" s="130"/>
      <c r="D607" s="130"/>
      <c r="E607" s="130"/>
      <c r="F607" s="130"/>
      <c r="G607" s="130"/>
      <c r="H607" s="130"/>
      <c r="I607" s="130"/>
    </row>
    <row r="608" spans="1:9">
      <c r="A608" s="140" t="s">
        <v>118</v>
      </c>
      <c r="B608" s="130">
        <v>3</v>
      </c>
      <c r="C608" s="130">
        <v>55</v>
      </c>
      <c r="D608" s="130">
        <v>0</v>
      </c>
      <c r="E608" s="130">
        <v>0</v>
      </c>
      <c r="F608" s="130">
        <v>0</v>
      </c>
      <c r="G608" s="130">
        <v>0</v>
      </c>
      <c r="H608" s="130">
        <v>0</v>
      </c>
      <c r="I608" s="130">
        <v>0</v>
      </c>
    </row>
    <row r="609" spans="1:9">
      <c r="A609" s="139" t="s">
        <v>694</v>
      </c>
      <c r="B609" s="130">
        <v>3</v>
      </c>
      <c r="C609" s="130">
        <v>55</v>
      </c>
      <c r="D609" s="130">
        <v>0</v>
      </c>
      <c r="E609" s="130">
        <v>0</v>
      </c>
      <c r="F609" s="130">
        <v>0</v>
      </c>
      <c r="G609" s="130">
        <v>0</v>
      </c>
      <c r="H609" s="130">
        <v>0</v>
      </c>
      <c r="I609" s="130">
        <v>0</v>
      </c>
    </row>
    <row r="610" spans="1:9">
      <c r="A610" s="128" t="s">
        <v>549</v>
      </c>
      <c r="B610" s="130">
        <v>196</v>
      </c>
      <c r="C610" s="130">
        <v>19.9234693877551</v>
      </c>
      <c r="D610" s="130">
        <v>0</v>
      </c>
      <c r="E610" s="130">
        <v>772.688</v>
      </c>
      <c r="F610" s="130">
        <v>406.87</v>
      </c>
      <c r="G610" s="130">
        <v>0</v>
      </c>
      <c r="H610" s="130">
        <v>0</v>
      </c>
      <c r="I610" s="130">
        <v>1179.5580000000004</v>
      </c>
    </row>
    <row r="611" spans="1:9">
      <c r="A611" s="143" t="s">
        <v>40</v>
      </c>
      <c r="B611" s="144"/>
      <c r="C611" s="144"/>
      <c r="D611" s="144"/>
      <c r="E611" s="144"/>
      <c r="F611" s="144"/>
      <c r="G611" s="144"/>
      <c r="H611" s="144"/>
      <c r="I611" s="144"/>
    </row>
    <row r="612" spans="1:9">
      <c r="A612" s="139" t="s">
        <v>63</v>
      </c>
      <c r="B612" s="130"/>
      <c r="C612" s="130"/>
      <c r="D612" s="130"/>
      <c r="E612" s="130"/>
      <c r="F612" s="130"/>
      <c r="G612" s="130"/>
      <c r="H612" s="130"/>
      <c r="I612" s="130"/>
    </row>
    <row r="613" spans="1:9">
      <c r="A613" s="140" t="s">
        <v>1</v>
      </c>
      <c r="B613" s="130">
        <v>25</v>
      </c>
      <c r="C613" s="130">
        <v>8.64</v>
      </c>
      <c r="D613" s="130">
        <v>0</v>
      </c>
      <c r="E613" s="130">
        <v>0</v>
      </c>
      <c r="F613" s="130">
        <v>0</v>
      </c>
      <c r="G613" s="130">
        <v>0</v>
      </c>
      <c r="H613" s="130">
        <v>0</v>
      </c>
      <c r="I613" s="130">
        <v>0</v>
      </c>
    </row>
    <row r="614" spans="1:9">
      <c r="A614" s="140" t="s">
        <v>14</v>
      </c>
      <c r="B614" s="130">
        <v>1</v>
      </c>
      <c r="C614" s="130">
        <v>3</v>
      </c>
      <c r="D614" s="130">
        <v>0</v>
      </c>
      <c r="E614" s="130">
        <v>0</v>
      </c>
      <c r="F614" s="130">
        <v>615.81999999999994</v>
      </c>
      <c r="G614" s="130">
        <v>0</v>
      </c>
      <c r="H614" s="130">
        <v>0</v>
      </c>
      <c r="I614" s="130">
        <v>615.81999999999994</v>
      </c>
    </row>
    <row r="615" spans="1:9">
      <c r="A615" s="139" t="s">
        <v>543</v>
      </c>
      <c r="B615" s="130">
        <v>26</v>
      </c>
      <c r="C615" s="130">
        <v>8.4230769230769234</v>
      </c>
      <c r="D615" s="130">
        <v>0</v>
      </c>
      <c r="E615" s="130">
        <v>0</v>
      </c>
      <c r="F615" s="130">
        <v>615.81999999999994</v>
      </c>
      <c r="G615" s="130">
        <v>0</v>
      </c>
      <c r="H615" s="130">
        <v>0</v>
      </c>
      <c r="I615" s="130">
        <v>615.81999999999994</v>
      </c>
    </row>
    <row r="616" spans="1:9">
      <c r="A616" s="128" t="s">
        <v>550</v>
      </c>
      <c r="B616" s="130">
        <v>26</v>
      </c>
      <c r="C616" s="130">
        <v>8.4230769230769234</v>
      </c>
      <c r="D616" s="130">
        <v>0</v>
      </c>
      <c r="E616" s="130">
        <v>0</v>
      </c>
      <c r="F616" s="130">
        <v>615.81999999999994</v>
      </c>
      <c r="G616" s="130">
        <v>0</v>
      </c>
      <c r="H616" s="130">
        <v>0</v>
      </c>
      <c r="I616" s="130">
        <v>615.81999999999994</v>
      </c>
    </row>
    <row r="617" spans="1:9">
      <c r="A617" s="128" t="s">
        <v>695</v>
      </c>
      <c r="B617" s="130"/>
      <c r="C617" s="130"/>
      <c r="D617" s="130"/>
      <c r="E617" s="130"/>
      <c r="F617" s="130"/>
      <c r="G617" s="130"/>
      <c r="H617" s="130"/>
      <c r="I617" s="130"/>
    </row>
    <row r="618" spans="1:9">
      <c r="A618" s="129" t="s">
        <v>695</v>
      </c>
      <c r="B618" s="130"/>
      <c r="C618" s="130"/>
      <c r="D618" s="130"/>
      <c r="E618" s="130"/>
      <c r="F618" s="130"/>
      <c r="G618" s="130"/>
      <c r="H618" s="130"/>
      <c r="I618" s="130"/>
    </row>
    <row r="619" spans="1:9">
      <c r="A619" s="138" t="s">
        <v>696</v>
      </c>
      <c r="B619" s="130"/>
      <c r="C619" s="130"/>
      <c r="D619" s="130">
        <v>0</v>
      </c>
      <c r="E619" s="130">
        <v>0</v>
      </c>
      <c r="F619" s="130">
        <v>0</v>
      </c>
      <c r="G619" s="130">
        <v>0</v>
      </c>
      <c r="H619" s="130">
        <v>0</v>
      </c>
      <c r="I619" s="130">
        <v>0</v>
      </c>
    </row>
    <row r="620" spans="1:9">
      <c r="A620" s="129" t="s">
        <v>697</v>
      </c>
      <c r="B620" s="130"/>
      <c r="C620" s="130"/>
      <c r="D620" s="130">
        <v>0</v>
      </c>
      <c r="E620" s="130">
        <v>0</v>
      </c>
      <c r="F620" s="130">
        <v>0</v>
      </c>
      <c r="G620" s="130">
        <v>0</v>
      </c>
      <c r="H620" s="130">
        <v>0</v>
      </c>
      <c r="I620" s="130">
        <v>0</v>
      </c>
    </row>
    <row r="621" spans="1:9">
      <c r="A621" s="128" t="s">
        <v>697</v>
      </c>
      <c r="B621" s="130"/>
      <c r="C621" s="130"/>
      <c r="D621" s="130">
        <v>0</v>
      </c>
      <c r="E621" s="130">
        <v>0</v>
      </c>
      <c r="F621" s="130">
        <v>0</v>
      </c>
      <c r="G621" s="130">
        <v>0</v>
      </c>
      <c r="H621" s="130">
        <v>0</v>
      </c>
      <c r="I621" s="130">
        <v>0</v>
      </c>
    </row>
    <row r="622" spans="1:9">
      <c r="A622" s="128" t="s">
        <v>397</v>
      </c>
      <c r="B622" s="130">
        <v>1390</v>
      </c>
      <c r="C622" s="130">
        <v>11.71875</v>
      </c>
      <c r="D622" s="130">
        <v>20695.684</v>
      </c>
      <c r="E622" s="130">
        <v>59822.029500000011</v>
      </c>
      <c r="F622" s="130">
        <v>62978.016900000024</v>
      </c>
      <c r="G622" s="130">
        <v>445.94</v>
      </c>
      <c r="H622" s="130">
        <v>1522.96</v>
      </c>
      <c r="I622" s="130">
        <v>145464.63039999994</v>
      </c>
    </row>
  </sheetData>
  <pageMargins left="0.7" right="0.7" top="0.75" bottom="0.75" header="0.3" footer="0.3"/>
  <pageSetup paperSize="9" orientation="portrait"/>
  <headerFooter scaleWithDoc="1" alignWithMargins="0" differentFirst="0" differentOddEven="0"/>
  <drawing r:id="rId4"/>
  <extLst>
    <ext xmlns:x14="http://schemas.microsoft.com/office/spreadsheetml/2009/9/main" uri="{A8765BA9-456A-4dab-B4F3-ACF838C121DE}">
      <x14:slicerList xmlns:x14="http://schemas.microsoft.com/office/spreadsheetml/2009/9/main">
        <x14:slicer xmlns:r="http://schemas.openxmlformats.org/officeDocument/2006/relationships" r:id="rId5"/>
      </x14:slicerList>
    </ext>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8">
    <tabColor rgb="FF00B0F0"/>
    <pageSetUpPr fitToPage="1"/>
  </sheetPr>
  <dimension ref="A1:XFD175"/>
  <sheetViews>
    <sheetView topLeftCell="J1" zoomScale="55" view="normal" tabSelected="1" workbookViewId="0">
      <pane ySplit="15" topLeftCell="A16" activePane="bottomLeft" state="frozen"/>
      <selection pane="bottomLeft" activeCell="Q18" sqref="Q18"/>
    </sheetView>
  </sheetViews>
  <sheetFormatPr defaultColWidth="8.88671875" defaultRowHeight="14.4" baseColWidth="0"/>
  <cols>
    <col min="1" max="1" width="22.27734375" bestFit="1" customWidth="1"/>
    <col min="2" max="2" width="19.5703125" bestFit="1" customWidth="1"/>
    <col min="3" max="3" width="23.7109375" bestFit="1" customWidth="1"/>
    <col min="4" max="4" width="29.7109375" customWidth="1"/>
    <col min="5" max="5" width="20.7109375" bestFit="1" customWidth="1"/>
    <col min="6" max="6" width="28.27734375" bestFit="1" customWidth="1"/>
    <col min="7" max="7" width="26" style="2" bestFit="1" customWidth="1"/>
    <col min="8" max="8" width="16.27734375" bestFit="1" customWidth="1"/>
    <col min="9" max="9" width="27.27734375" style="4" bestFit="1" customWidth="1"/>
    <col min="10" max="10" width="22.140625" style="3" bestFit="1" customWidth="1"/>
    <col min="11" max="11" width="21.27734375" style="4" bestFit="1" customWidth="1"/>
    <col min="12" max="12" width="28.27734375" style="4" bestFit="1" customWidth="1"/>
    <col min="13" max="13" width="16.7109375" style="4" bestFit="1" customWidth="1"/>
    <col min="14" max="14" width="31.7109375" bestFit="1" customWidth="1"/>
    <col min="15" max="15" width="44.27734375" style="4" bestFit="1" customWidth="1"/>
    <col min="16" max="16" width="16.5703125" bestFit="1" customWidth="1"/>
    <col min="17" max="17" width="51.27734375" style="2" bestFit="1" customWidth="1"/>
    <col min="18" max="18" width="55.140625" style="2" bestFit="1" customWidth="1"/>
    <col min="19" max="19" width="45.7109375" bestFit="1" customWidth="1"/>
    <col min="20" max="21" width="8.41796875" style="4" bestFit="1" customWidth="1"/>
    <col min="22" max="22" width="14.84765625" bestFit="1" customWidth="1"/>
    <col min="23" max="23" width="24.27734375" bestFit="1" customWidth="1"/>
    <col min="24" max="25" width="16.7109375" style="5" bestFit="1" customWidth="1"/>
    <col min="26" max="26" width="18.27734375" style="5" bestFit="1" customWidth="1"/>
    <col min="27" max="27" width="18.7109375" style="5" bestFit="1" customWidth="1"/>
    <col min="28" max="28" width="17.7109375" style="5" bestFit="1" customWidth="1"/>
    <col min="29" max="29" width="17.84765625" style="5" bestFit="1" customWidth="1"/>
    <col min="30" max="30" width="19.84765625" style="301" bestFit="1" customWidth="1"/>
    <col min="31" max="31" width="22.27734375" style="2" bestFit="1" customWidth="1"/>
    <col min="32" max="32" width="9.41796875" customWidth="1"/>
    <col min="33" max="33" width="15.5703125" customWidth="1"/>
    <col min="34" max="34" width="19.5703125" customWidth="1"/>
    <col min="35" max="16384" width="8.84765625" customWidth="1"/>
  </cols>
  <sheetData>
    <row r="1" spans="1:31" customFormat="1" ht="30.75" customHeight="1" hidden="1">
      <c r="A1" t="s">
        <v>698</v>
      </c>
      <c r="D1"/>
      <c r="G1" s="2"/>
      <c r="H1" t="s">
        <v>699</v>
      </c>
      <c r="I1" s="4"/>
      <c r="J1" s="3"/>
      <c r="K1" s="4" t="s">
        <v>706</v>
      </c>
      <c r="L1" s="4"/>
      <c r="M1" s="4"/>
      <c r="O1" s="4"/>
      <c r="Q1" s="2"/>
      <c r="R1" s="2"/>
      <c r="T1" s="4"/>
      <c r="U1" s="4"/>
      <c r="X1" s="5"/>
      <c r="Y1" s="5"/>
      <c r="Z1" s="5"/>
      <c r="AA1" s="5"/>
      <c r="AB1" s="5"/>
      <c r="AC1" s="5"/>
      <c r="AD1" s="301"/>
      <c r="AE1" s="2"/>
    </row>
    <row r="2" spans="1:31" customFormat="1" ht="21" customHeight="1">
      <c r="A2" s="47" t="s">
        <v>118</v>
      </c>
      <c r="B2" s="103"/>
      <c r="C2" s="103"/>
      <c r="D2" s="256" t="s">
        <v>169</v>
      </c>
      <c r="E2" s="257"/>
      <c r="F2" s="257"/>
      <c r="G2" s="258"/>
      <c r="H2" s="257">
        <v>1</v>
      </c>
      <c r="I2" s="259" t="s">
        <v>700</v>
      </c>
      <c r="J2" s="260"/>
      <c r="K2" s="259" t="s">
        <v>707</v>
      </c>
      <c r="L2" s="257" t="s">
        <v>716</v>
      </c>
      <c r="M2" s="259"/>
      <c r="N2" s="136"/>
      <c r="O2" s="255"/>
      <c r="Q2" s="2"/>
      <c r="R2" s="2"/>
      <c r="T2" s="4"/>
      <c r="U2" s="4"/>
      <c r="X2" s="5"/>
      <c r="Y2" s="5"/>
      <c r="Z2" s="5"/>
      <c r="AA2" s="5"/>
      <c r="AB2" s="5"/>
      <c r="AC2" s="5"/>
      <c r="AD2" s="301"/>
      <c r="AE2" s="2"/>
    </row>
    <row r="3" spans="1:31" customFormat="1" ht="15" customHeight="1">
      <c r="A3" s="48" t="s">
        <v>1</v>
      </c>
      <c r="B3" s="104"/>
      <c r="C3" s="104"/>
      <c r="D3" s="256" t="s">
        <v>170</v>
      </c>
      <c r="E3" s="257"/>
      <c r="F3" s="257"/>
      <c r="G3" s="258"/>
      <c r="H3" s="257">
        <v>2</v>
      </c>
      <c r="I3" s="259" t="s">
        <v>701</v>
      </c>
      <c r="J3" s="260"/>
      <c r="K3" s="259" t="s">
        <v>708</v>
      </c>
      <c r="L3" s="257" t="s">
        <v>717</v>
      </c>
      <c r="M3" s="259"/>
      <c r="N3" s="136"/>
      <c r="O3" s="255"/>
      <c r="Q3" s="2"/>
      <c r="R3" s="2"/>
      <c r="T3" s="4"/>
      <c r="U3" s="4"/>
      <c r="X3" s="5"/>
      <c r="Y3" s="5"/>
      <c r="Z3" s="5"/>
      <c r="AA3" s="5"/>
      <c r="AB3" s="5"/>
      <c r="AC3" s="5"/>
      <c r="AD3" s="301"/>
      <c r="AE3" s="2"/>
    </row>
    <row r="4" spans="1:31" customFormat="1" ht="15.75" customHeight="1">
      <c r="A4" s="49" t="s">
        <v>14</v>
      </c>
      <c r="B4" s="105"/>
      <c r="C4" s="105"/>
      <c r="D4" s="256" t="s">
        <v>171</v>
      </c>
      <c r="E4" s="257"/>
      <c r="F4" s="257"/>
      <c r="G4" s="258"/>
      <c r="H4" s="257">
        <v>3</v>
      </c>
      <c r="I4" s="259" t="s">
        <v>702</v>
      </c>
      <c r="J4" s="260"/>
      <c r="K4" s="259" t="s">
        <v>709</v>
      </c>
      <c r="L4" s="257" t="s">
        <v>718</v>
      </c>
      <c r="M4" s="259"/>
      <c r="N4" s="136"/>
      <c r="O4" s="255"/>
      <c r="Q4" s="2"/>
      <c r="R4" s="2"/>
      <c r="T4" s="4"/>
      <c r="U4" s="4"/>
      <c r="X4" s="5"/>
      <c r="Y4" s="5"/>
      <c r="Z4" s="5"/>
      <c r="AA4" s="5"/>
      <c r="AB4" s="5"/>
      <c r="AC4" s="5"/>
      <c r="AD4" s="301"/>
      <c r="AE4" s="2"/>
    </row>
    <row r="5" spans="1:15" ht="20.25" customHeight="1">
      <c r="A5" s="50" t="s">
        <v>0</v>
      </c>
      <c r="B5" s="106"/>
      <c r="C5" s="106"/>
      <c r="D5" s="256" t="s">
        <v>172</v>
      </c>
      <c r="E5" s="257"/>
      <c r="F5" s="257"/>
      <c r="G5" s="258"/>
      <c r="H5" s="257">
        <v>4</v>
      </c>
      <c r="I5" s="259" t="s">
        <v>703</v>
      </c>
      <c r="J5" s="260"/>
      <c r="K5" s="259" t="s">
        <v>710</v>
      </c>
      <c r="L5" s="257" t="s">
        <v>719</v>
      </c>
      <c r="M5" s="259"/>
      <c r="N5" s="136"/>
      <c r="O5" s="255"/>
    </row>
    <row r="6" spans="4:31" customFormat="1" ht="2.25" customHeight="1">
      <c r="D6" s="257"/>
      <c r="E6" s="257"/>
      <c r="F6" s="257"/>
      <c r="G6" s="258"/>
      <c r="H6" s="257">
        <v>5</v>
      </c>
      <c r="I6" s="259" t="s">
        <v>704</v>
      </c>
      <c r="J6" s="260"/>
      <c r="K6" s="259" t="s">
        <v>711</v>
      </c>
      <c r="L6" s="257" t="s">
        <v>720</v>
      </c>
      <c r="M6" s="259"/>
      <c r="N6" s="136"/>
      <c r="O6" s="255"/>
      <c r="Q6" s="2"/>
      <c r="R6" s="2"/>
      <c r="T6" s="4"/>
      <c r="U6" s="4"/>
      <c r="X6" s="5"/>
      <c r="Y6" s="5"/>
      <c r="Z6" s="5"/>
      <c r="AA6" s="5"/>
      <c r="AB6" s="5"/>
      <c r="AC6" s="5"/>
      <c r="AD6" s="301"/>
      <c r="AE6" s="2"/>
    </row>
    <row r="7" spans="4:31" customFormat="1" ht="16.5" customHeight="1" hidden="1" thickBot="1">
      <c r="D7" s="257"/>
      <c r="E7" s="257"/>
      <c r="F7" s="257"/>
      <c r="G7" s="258"/>
      <c r="H7" s="257">
        <v>6</v>
      </c>
      <c r="I7" s="259" t="s">
        <v>705</v>
      </c>
      <c r="J7" s="260"/>
      <c r="K7" s="259" t="s">
        <v>712</v>
      </c>
      <c r="L7" s="257" t="s">
        <v>721</v>
      </c>
      <c r="M7" s="259"/>
      <c r="N7" s="136"/>
      <c r="O7" s="255"/>
      <c r="Q7" s="2"/>
      <c r="R7" s="2"/>
      <c r="T7" s="4"/>
      <c r="U7" s="4"/>
      <c r="X7" s="5"/>
      <c r="Y7" s="5"/>
      <c r="Z7" s="5"/>
      <c r="AA7" s="5"/>
      <c r="AB7" s="5"/>
      <c r="AC7" s="5"/>
      <c r="AD7" s="301"/>
      <c r="AE7" s="2"/>
    </row>
    <row r="8" spans="4:31" customFormat="1" ht="16.5" customHeight="1" hidden="1" thickBot="1">
      <c r="D8" s="257"/>
      <c r="E8" s="257"/>
      <c r="F8" s="257"/>
      <c r="G8" s="258"/>
      <c r="H8" s="257"/>
      <c r="I8" s="259"/>
      <c r="J8" s="260"/>
      <c r="K8" s="259" t="s">
        <v>713</v>
      </c>
      <c r="L8" s="257" t="s">
        <v>722</v>
      </c>
      <c r="M8" s="259"/>
      <c r="N8" s="136"/>
      <c r="O8" s="255"/>
      <c r="Q8" s="2"/>
      <c r="R8" s="2"/>
      <c r="T8" s="4"/>
      <c r="U8" s="4"/>
      <c r="X8" s="5"/>
      <c r="Y8" s="5"/>
      <c r="Z8" s="5"/>
      <c r="AA8" s="5"/>
      <c r="AB8" s="5"/>
      <c r="AC8" s="5"/>
      <c r="AD8" s="301"/>
      <c r="AE8" s="2"/>
    </row>
    <row r="9" spans="2:15" ht="16.5" customHeight="1" hidden="1" thickBot="1">
      <c r="B9"/>
      <c r="C9"/>
      <c r="D9" s="257"/>
      <c r="E9" s="257"/>
      <c r="F9" s="257"/>
      <c r="G9" s="258"/>
      <c r="H9" s="257"/>
      <c r="I9" s="259"/>
      <c r="J9" s="260"/>
      <c r="K9" s="259" t="s">
        <v>714</v>
      </c>
      <c r="L9" s="257" t="s">
        <v>723</v>
      </c>
      <c r="M9" s="259"/>
      <c r="N9" s="136"/>
      <c r="O9" s="255"/>
    </row>
    <row r="10" spans="4:15" ht="14.25" customHeight="1">
      <c r="D10" s="257"/>
      <c r="E10" s="257"/>
      <c r="F10" s="257"/>
      <c r="G10" s="258"/>
      <c r="H10" s="257"/>
      <c r="I10" s="259"/>
      <c r="J10" s="260"/>
      <c r="K10" s="259" t="s">
        <v>715</v>
      </c>
      <c r="L10" s="257" t="s">
        <v>724</v>
      </c>
      <c r="M10" s="259"/>
      <c r="N10" s="136"/>
      <c r="O10" s="255"/>
    </row>
    <row r="11" ht="20.25" customHeight="1" thickBot="1"/>
    <row r="12" spans="1:31">
      <c r="A12" s="349" t="s">
        <v>10</v>
      </c>
      <c r="B12" s="350"/>
      <c r="C12" s="350"/>
      <c r="D12" s="351"/>
      <c r="E12" s="352"/>
      <c r="F12" s="352"/>
      <c r="G12" s="353"/>
      <c r="H12" s="354" t="s">
        <v>2</v>
      </c>
      <c r="I12" s="355"/>
      <c r="J12" s="355"/>
      <c r="K12" s="355"/>
      <c r="L12" s="355"/>
      <c r="M12" s="355"/>
      <c r="N12" s="355"/>
      <c r="O12" s="355"/>
      <c r="P12" s="355"/>
      <c r="Q12" s="355"/>
      <c r="R12" s="355"/>
      <c r="S12" s="355"/>
      <c r="T12" s="355"/>
      <c r="U12" s="355"/>
      <c r="V12" s="355"/>
      <c r="W12" s="355"/>
      <c r="X12" s="361"/>
      <c r="Y12" s="361"/>
      <c r="Z12" s="361"/>
      <c r="AA12" s="361"/>
      <c r="AB12" s="361"/>
      <c r="AC12" s="361"/>
      <c r="AD12" s="361"/>
      <c r="AE12" s="52"/>
    </row>
    <row r="13" spans="1:31" ht="36" customHeight="1">
      <c r="A13" s="348" t="s">
        <v>352</v>
      </c>
      <c r="B13" s="348" t="s">
        <v>392</v>
      </c>
      <c r="C13" s="348" t="s">
        <v>391</v>
      </c>
      <c r="D13" s="348" t="s">
        <v>168</v>
      </c>
      <c r="E13" s="359" t="s">
        <v>11</v>
      </c>
      <c r="F13" s="359" t="s">
        <v>12</v>
      </c>
      <c r="G13" s="359" t="s">
        <v>13</v>
      </c>
      <c r="H13" s="365" t="s">
        <v>17</v>
      </c>
      <c r="I13" s="365" t="s">
        <v>762</v>
      </c>
      <c r="J13" s="366" t="s">
        <v>32</v>
      </c>
      <c r="K13" s="360" t="s">
        <v>857</v>
      </c>
      <c r="L13" s="360" t="s">
        <v>699</v>
      </c>
      <c r="M13" s="360" t="s">
        <v>706</v>
      </c>
      <c r="N13" s="356" t="s">
        <v>3</v>
      </c>
      <c r="O13" s="356" t="s">
        <v>4</v>
      </c>
      <c r="P13" s="356" t="s">
        <v>15</v>
      </c>
      <c r="Q13" s="358" t="s">
        <v>144</v>
      </c>
      <c r="R13" s="358" t="s">
        <v>145</v>
      </c>
      <c r="S13" s="367" t="s">
        <v>404</v>
      </c>
      <c r="T13" s="357" t="s">
        <v>5</v>
      </c>
      <c r="U13" s="357"/>
      <c r="V13" s="280" t="s">
        <v>6</v>
      </c>
      <c r="W13" s="280" t="s">
        <v>7</v>
      </c>
      <c r="X13" s="363" t="s">
        <v>856</v>
      </c>
      <c r="Y13" s="363"/>
      <c r="Z13" s="363"/>
      <c r="AA13" s="363"/>
      <c r="AB13" s="363"/>
      <c r="AC13" s="363"/>
      <c r="AD13" s="362" t="s">
        <v>16</v>
      </c>
      <c r="AE13" s="364" t="s">
        <v>148</v>
      </c>
    </row>
    <row r="14" spans="1:31" ht="22.8" customHeight="1">
      <c r="A14" s="348"/>
      <c r="B14" s="348"/>
      <c r="C14" s="348"/>
      <c r="D14" s="348"/>
      <c r="E14" s="359"/>
      <c r="F14" s="359"/>
      <c r="G14" s="359"/>
      <c r="H14" s="365"/>
      <c r="I14" s="365"/>
      <c r="J14" s="366"/>
      <c r="K14" s="360"/>
      <c r="L14" s="360"/>
      <c r="M14" s="360"/>
      <c r="N14" s="356"/>
      <c r="O14" s="356"/>
      <c r="P14" s="356"/>
      <c r="Q14" s="358" t="s">
        <v>144</v>
      </c>
      <c r="R14" s="358" t="s">
        <v>145</v>
      </c>
      <c r="S14" s="367"/>
      <c r="T14" s="357"/>
      <c r="U14" s="357"/>
      <c r="V14" s="269" t="s">
        <v>173</v>
      </c>
      <c r="W14" s="270" t="s">
        <v>8</v>
      </c>
      <c r="X14" s="288" t="s">
        <v>950</v>
      </c>
      <c r="Y14" s="289" t="s">
        <v>945</v>
      </c>
      <c r="Z14" s="290" t="s">
        <v>946</v>
      </c>
      <c r="AA14" s="290" t="s">
        <v>947</v>
      </c>
      <c r="AB14" s="290" t="s">
        <v>948</v>
      </c>
      <c r="AC14" s="290" t="s">
        <v>949</v>
      </c>
      <c r="AD14" s="362"/>
      <c r="AE14" s="364" t="s">
        <v>145</v>
      </c>
    </row>
    <row r="15" spans="1:31" ht="36.6" customHeight="1">
      <c r="A15" s="348"/>
      <c r="B15" s="348"/>
      <c r="C15" s="348"/>
      <c r="D15" s="348"/>
      <c r="E15" s="359"/>
      <c r="F15" s="359"/>
      <c r="G15" s="359"/>
      <c r="H15" s="365"/>
      <c r="I15" s="365"/>
      <c r="J15" s="366"/>
      <c r="K15" s="360"/>
      <c r="L15" s="360"/>
      <c r="M15" s="360"/>
      <c r="N15" s="356"/>
      <c r="O15" s="356"/>
      <c r="P15" s="356"/>
      <c r="Q15" s="358" t="s">
        <v>144</v>
      </c>
      <c r="R15" s="358" t="s">
        <v>145</v>
      </c>
      <c r="S15" s="367"/>
      <c r="T15" s="357"/>
      <c r="U15" s="357"/>
      <c r="V15" s="271" t="s">
        <v>174</v>
      </c>
      <c r="W15" s="272" t="s">
        <v>9</v>
      </c>
      <c r="X15" s="285" t="s">
        <v>1028</v>
      </c>
      <c r="Y15" s="286" t="s">
        <v>1029</v>
      </c>
      <c r="Z15" s="287" t="s">
        <v>1030</v>
      </c>
      <c r="AA15" s="287" t="s">
        <v>1031</v>
      </c>
      <c r="AB15" s="287" t="s">
        <v>1032</v>
      </c>
      <c r="AC15" s="287" t="s">
        <v>1033</v>
      </c>
      <c r="AD15" s="362"/>
      <c r="AE15" s="364" t="s">
        <v>145</v>
      </c>
    </row>
    <row r="16" spans="1:31" s="150" customFormat="1" ht="53.25" customHeight="1">
      <c r="A16" s="273" t="s">
        <v>390</v>
      </c>
      <c r="B16" s="273">
        <v>1</v>
      </c>
      <c r="C16" s="274" t="s">
        <v>875</v>
      </c>
      <c r="D16" s="273">
        <v>0</v>
      </c>
      <c r="E16" s="275" t="s">
        <v>726</v>
      </c>
      <c r="F16" s="275" t="s">
        <v>725</v>
      </c>
      <c r="G16" s="275" t="s">
        <v>135</v>
      </c>
      <c r="H16" s="276" t="s">
        <v>18</v>
      </c>
      <c r="I16" s="279">
        <v>310</v>
      </c>
      <c r="J16" s="277">
        <v>87</v>
      </c>
      <c r="K16" s="302" t="s">
        <v>1</v>
      </c>
      <c r="L16" s="279">
        <v>4</v>
      </c>
      <c r="M16" s="279" t="s">
        <v>714</v>
      </c>
      <c r="N16" s="276">
        <v>35</v>
      </c>
      <c r="O16" s="152" t="s">
        <v>933</v>
      </c>
      <c r="P16" s="303">
        <f>SUM(I16*J16)</f>
        <v>26970</v>
      </c>
      <c r="Q16" s="278" t="s">
        <v>727</v>
      </c>
      <c r="R16" s="278" t="s">
        <v>843</v>
      </c>
      <c r="S16" s="279" t="s">
        <v>728</v>
      </c>
      <c r="T16" s="279"/>
      <c r="U16" s="279"/>
      <c r="V16" s="304"/>
      <c r="W16" s="279"/>
      <c r="X16" s="303"/>
      <c r="Y16" s="303"/>
      <c r="Z16" s="303"/>
      <c r="AA16" s="303">
        <f>P16</f>
        <v>26970</v>
      </c>
      <c r="AB16" s="303"/>
      <c r="AC16" s="303"/>
      <c r="AD16" s="305">
        <f>SUM(X16:AC16)</f>
        <v>26970</v>
      </c>
      <c r="AE16" s="292"/>
    </row>
    <row r="17" spans="1:31" s="150" customFormat="1" ht="47.25" customHeight="1">
      <c r="A17" s="222" t="s">
        <v>390</v>
      </c>
      <c r="B17" s="222">
        <v>1</v>
      </c>
      <c r="C17" s="223" t="s">
        <v>875</v>
      </c>
      <c r="D17" s="222">
        <v>0</v>
      </c>
      <c r="E17" s="261" t="s">
        <v>726</v>
      </c>
      <c r="F17" s="261" t="s">
        <v>729</v>
      </c>
      <c r="G17" s="261" t="s">
        <v>135</v>
      </c>
      <c r="H17" s="276" t="s">
        <v>18</v>
      </c>
      <c r="I17" s="152">
        <v>310</v>
      </c>
      <c r="J17" s="225">
        <v>87</v>
      </c>
      <c r="K17" s="291" t="s">
        <v>1</v>
      </c>
      <c r="L17" s="152">
        <v>4</v>
      </c>
      <c r="M17" s="152" t="s">
        <v>714</v>
      </c>
      <c r="N17" s="224">
        <v>35</v>
      </c>
      <c r="O17" s="152" t="s">
        <v>933</v>
      </c>
      <c r="P17" s="295">
        <f>SUM(I17*J17)</f>
        <v>26970</v>
      </c>
      <c r="Q17" s="226" t="s">
        <v>760</v>
      </c>
      <c r="R17" s="226" t="s">
        <v>844</v>
      </c>
      <c r="S17" s="152" t="s">
        <v>728</v>
      </c>
      <c r="T17" s="152"/>
      <c r="U17" s="152"/>
      <c r="V17" s="296"/>
      <c r="W17" s="152"/>
      <c r="X17" s="295"/>
      <c r="Y17" s="295"/>
      <c r="Z17" s="295"/>
      <c r="AA17" s="295">
        <f>P17</f>
        <v>26970</v>
      </c>
      <c r="AB17" s="295"/>
      <c r="AC17" s="295"/>
      <c r="AD17" s="299">
        <f>SUM(X17:AC17)</f>
        <v>26970</v>
      </c>
      <c r="AE17" s="292"/>
    </row>
    <row r="18" spans="1:31" s="150" customFormat="1" ht="59.25" customHeight="1">
      <c r="A18" s="222" t="s">
        <v>390</v>
      </c>
      <c r="B18" s="222">
        <v>1</v>
      </c>
      <c r="C18" s="223" t="s">
        <v>875</v>
      </c>
      <c r="D18" s="222">
        <v>0</v>
      </c>
      <c r="E18" s="261" t="s">
        <v>726</v>
      </c>
      <c r="F18" s="261" t="s">
        <v>730</v>
      </c>
      <c r="G18" s="261" t="s">
        <v>828</v>
      </c>
      <c r="H18" s="276" t="s">
        <v>18</v>
      </c>
      <c r="I18" s="152">
        <v>310</v>
      </c>
      <c r="J18" s="225">
        <v>80</v>
      </c>
      <c r="K18" s="291" t="s">
        <v>1</v>
      </c>
      <c r="L18" s="152">
        <v>3</v>
      </c>
      <c r="M18" s="152" t="s">
        <v>714</v>
      </c>
      <c r="N18" s="224">
        <v>10</v>
      </c>
      <c r="O18" s="244" t="s">
        <v>916</v>
      </c>
      <c r="P18" s="295">
        <f>SUM(I18*J18)</f>
        <v>24800</v>
      </c>
      <c r="Q18" s="226" t="s">
        <v>731</v>
      </c>
      <c r="R18" s="226" t="s">
        <v>859</v>
      </c>
      <c r="S18" s="152" t="s">
        <v>728</v>
      </c>
      <c r="T18" s="152"/>
      <c r="U18" s="152"/>
      <c r="V18" s="296"/>
      <c r="W18" s="152"/>
      <c r="X18" s="295"/>
      <c r="Y18" s="295"/>
      <c r="Z18" s="295">
        <f>P18</f>
        <v>24800</v>
      </c>
      <c r="AA18" s="295"/>
      <c r="AB18" s="295"/>
      <c r="AC18" s="295"/>
      <c r="AD18" s="299">
        <f>SUM(X18:AC18)</f>
        <v>24800</v>
      </c>
      <c r="AE18" s="292"/>
    </row>
    <row r="19" spans="1:31" s="150" customFormat="1" ht="59.25" customHeight="1">
      <c r="A19" s="222" t="s">
        <v>390</v>
      </c>
      <c r="B19" s="222">
        <v>1</v>
      </c>
      <c r="C19" s="223" t="s">
        <v>875</v>
      </c>
      <c r="D19" s="222">
        <v>0</v>
      </c>
      <c r="E19" s="261" t="s">
        <v>726</v>
      </c>
      <c r="F19" s="261" t="s">
        <v>730</v>
      </c>
      <c r="G19" s="261" t="s">
        <v>828</v>
      </c>
      <c r="H19" s="276" t="s">
        <v>18</v>
      </c>
      <c r="I19" s="152">
        <v>310</v>
      </c>
      <c r="J19" s="225">
        <v>80</v>
      </c>
      <c r="K19" s="291" t="s">
        <v>118</v>
      </c>
      <c r="L19" s="152">
        <v>5</v>
      </c>
      <c r="M19" s="152" t="s">
        <v>714</v>
      </c>
      <c r="N19" s="224">
        <v>10</v>
      </c>
      <c r="O19" s="244" t="s">
        <v>904</v>
      </c>
      <c r="P19" s="295">
        <f>SUM(I19*J19)</f>
        <v>24800</v>
      </c>
      <c r="Q19" s="226" t="s">
        <v>938</v>
      </c>
      <c r="R19" s="226" t="s">
        <v>938</v>
      </c>
      <c r="S19" s="152"/>
      <c r="T19" s="152"/>
      <c r="U19" s="152"/>
      <c r="V19" s="296"/>
      <c r="W19" s="152"/>
      <c r="X19" s="295"/>
      <c r="Y19" s="295"/>
      <c r="Z19" s="295"/>
      <c r="AA19" s="295"/>
      <c r="AB19" s="295">
        <f>P19</f>
        <v>24800</v>
      </c>
      <c r="AC19" s="295"/>
      <c r="AD19" s="299">
        <f>SUM(X19:AC19)</f>
        <v>24800</v>
      </c>
      <c r="AE19" s="292"/>
    </row>
    <row r="20" spans="1:31" s="150" customFormat="1" ht="75.75" customHeight="1">
      <c r="A20" s="222" t="s">
        <v>390</v>
      </c>
      <c r="B20" s="222">
        <v>1</v>
      </c>
      <c r="C20" s="223" t="s">
        <v>875</v>
      </c>
      <c r="D20" s="222">
        <v>0</v>
      </c>
      <c r="E20" s="261" t="s">
        <v>37</v>
      </c>
      <c r="F20" s="261" t="s">
        <v>37</v>
      </c>
      <c r="G20" s="262" t="s">
        <v>846</v>
      </c>
      <c r="H20" s="224" t="s">
        <v>29</v>
      </c>
      <c r="I20" s="152">
        <v>36</v>
      </c>
      <c r="J20" s="225">
        <v>823</v>
      </c>
      <c r="K20" s="291" t="s">
        <v>1</v>
      </c>
      <c r="L20" s="152">
        <v>4</v>
      </c>
      <c r="M20" s="152" t="s">
        <v>708</v>
      </c>
      <c r="N20" s="224">
        <v>35</v>
      </c>
      <c r="O20" s="152" t="s">
        <v>933</v>
      </c>
      <c r="P20" s="295">
        <f>SUM(I20*J20)</f>
        <v>29628</v>
      </c>
      <c r="Q20" s="226" t="s">
        <v>734</v>
      </c>
      <c r="R20" s="226" t="s">
        <v>769</v>
      </c>
      <c r="S20" s="152" t="s">
        <v>728</v>
      </c>
      <c r="T20" s="152"/>
      <c r="U20" s="152"/>
      <c r="V20" s="296"/>
      <c r="W20" s="152"/>
      <c r="X20" s="295"/>
      <c r="Y20" s="295"/>
      <c r="Z20" s="295"/>
      <c r="AA20" s="295">
        <f>P20</f>
        <v>29628</v>
      </c>
      <c r="AB20" s="295"/>
      <c r="AC20" s="295"/>
      <c r="AD20" s="299">
        <f>SUM(X20:AC20)</f>
        <v>29628</v>
      </c>
      <c r="AE20" s="292"/>
    </row>
    <row r="21" spans="1:31" s="150" customFormat="1" ht="54" customHeight="1">
      <c r="A21" s="222" t="s">
        <v>390</v>
      </c>
      <c r="B21" s="222">
        <v>1</v>
      </c>
      <c r="C21" s="223" t="s">
        <v>875</v>
      </c>
      <c r="D21" s="222">
        <v>0</v>
      </c>
      <c r="E21" s="261" t="s">
        <v>732</v>
      </c>
      <c r="F21" s="261" t="s">
        <v>733</v>
      </c>
      <c r="G21" s="262" t="s">
        <v>63</v>
      </c>
      <c r="H21" s="224" t="s">
        <v>29</v>
      </c>
      <c r="I21" s="152">
        <v>36</v>
      </c>
      <c r="J21" s="225">
        <v>525</v>
      </c>
      <c r="K21" s="291" t="s">
        <v>1</v>
      </c>
      <c r="L21" s="152">
        <v>4</v>
      </c>
      <c r="M21" s="152" t="s">
        <v>714</v>
      </c>
      <c r="N21" s="224">
        <v>35</v>
      </c>
      <c r="O21" s="152" t="s">
        <v>933</v>
      </c>
      <c r="P21" s="295">
        <f>SUM(I21*J21)</f>
        <v>18900</v>
      </c>
      <c r="Q21" s="226" t="s">
        <v>735</v>
      </c>
      <c r="R21" s="226" t="s">
        <v>736</v>
      </c>
      <c r="S21" s="152" t="s">
        <v>728</v>
      </c>
      <c r="T21" s="152"/>
      <c r="U21" s="152"/>
      <c r="V21" s="296"/>
      <c r="W21" s="152"/>
      <c r="X21" s="295"/>
      <c r="Y21" s="295"/>
      <c r="Z21" s="295"/>
      <c r="AA21" s="295">
        <f>P21</f>
        <v>18900</v>
      </c>
      <c r="AB21" s="295"/>
      <c r="AC21" s="295"/>
      <c r="AD21" s="299">
        <f>SUM(X21:AC21)</f>
        <v>18900</v>
      </c>
      <c r="AE21" s="292"/>
    </row>
    <row r="22" spans="1:31" s="150" customFormat="1" ht="78.75" customHeight="1">
      <c r="A22" s="222" t="s">
        <v>390</v>
      </c>
      <c r="B22" s="222">
        <v>1</v>
      </c>
      <c r="C22" s="223" t="s">
        <v>875</v>
      </c>
      <c r="D22" s="222">
        <v>0</v>
      </c>
      <c r="E22" s="261" t="s">
        <v>726</v>
      </c>
      <c r="F22" s="261" t="s">
        <v>336</v>
      </c>
      <c r="G22" s="262" t="s">
        <v>761</v>
      </c>
      <c r="H22" s="224" t="s">
        <v>18</v>
      </c>
      <c r="I22" s="152">
        <v>775</v>
      </c>
      <c r="J22" s="225">
        <v>11</v>
      </c>
      <c r="K22" s="291" t="s">
        <v>1</v>
      </c>
      <c r="L22" s="152">
        <v>2</v>
      </c>
      <c r="M22" s="152" t="s">
        <v>714</v>
      </c>
      <c r="N22" s="224">
        <v>3</v>
      </c>
      <c r="O22" s="244" t="s">
        <v>858</v>
      </c>
      <c r="P22" s="295">
        <f>SUM(I22*J22)</f>
        <v>8525</v>
      </c>
      <c r="Q22" s="226" t="s">
        <v>830</v>
      </c>
      <c r="R22" s="226" t="s">
        <v>768</v>
      </c>
      <c r="S22" s="152" t="s">
        <v>728</v>
      </c>
      <c r="T22" s="152"/>
      <c r="U22" s="152"/>
      <c r="V22" s="296"/>
      <c r="W22" s="152"/>
      <c r="X22" s="295"/>
      <c r="Y22" s="295">
        <f>P22</f>
        <v>8525</v>
      </c>
      <c r="Z22" s="295"/>
      <c r="AA22" s="295"/>
      <c r="AB22" s="295"/>
      <c r="AC22" s="295"/>
      <c r="AD22" s="299">
        <f>SUM(X22:AC22)</f>
        <v>8525</v>
      </c>
      <c r="AE22" s="292"/>
    </row>
    <row r="23" spans="1:31" s="150" customFormat="1" ht="78.75" customHeight="1">
      <c r="A23" s="222" t="s">
        <v>390</v>
      </c>
      <c r="B23" s="222">
        <v>1</v>
      </c>
      <c r="C23" s="223" t="s">
        <v>875</v>
      </c>
      <c r="D23" s="222">
        <v>0</v>
      </c>
      <c r="E23" s="261" t="s">
        <v>726</v>
      </c>
      <c r="F23" s="261" t="s">
        <v>336</v>
      </c>
      <c r="G23" s="262" t="s">
        <v>761</v>
      </c>
      <c r="H23" s="224" t="s">
        <v>18</v>
      </c>
      <c r="I23" s="152">
        <v>775</v>
      </c>
      <c r="J23" s="225">
        <v>11</v>
      </c>
      <c r="K23" s="291" t="s">
        <v>118</v>
      </c>
      <c r="L23" s="152">
        <v>4</v>
      </c>
      <c r="M23" s="152" t="s">
        <v>714</v>
      </c>
      <c r="N23" s="224">
        <v>3</v>
      </c>
      <c r="O23" s="152" t="s">
        <v>933</v>
      </c>
      <c r="P23" s="295">
        <f>SUM(I23*J23)</f>
        <v>8525</v>
      </c>
      <c r="Q23" s="226" t="s">
        <v>934</v>
      </c>
      <c r="R23" s="226" t="s">
        <v>934</v>
      </c>
      <c r="S23" s="152" t="s">
        <v>728</v>
      </c>
      <c r="T23" s="152"/>
      <c r="U23" s="152"/>
      <c r="V23" s="296"/>
      <c r="W23" s="152"/>
      <c r="X23" s="295"/>
      <c r="Y23" s="295"/>
      <c r="Z23" s="295"/>
      <c r="AA23" s="295">
        <f>P23</f>
        <v>8525</v>
      </c>
      <c r="AB23" s="295"/>
      <c r="AC23" s="295"/>
      <c r="AD23" s="299">
        <f>SUM(X23:AC23)</f>
        <v>8525</v>
      </c>
      <c r="AE23" s="292"/>
    </row>
    <row r="24" spans="1:31" s="150" customFormat="1" ht="78.75" customHeight="1">
      <c r="A24" s="222" t="s">
        <v>390</v>
      </c>
      <c r="B24" s="222">
        <v>1</v>
      </c>
      <c r="C24" s="223" t="s">
        <v>875</v>
      </c>
      <c r="D24" s="222">
        <v>0</v>
      </c>
      <c r="E24" s="261" t="s">
        <v>726</v>
      </c>
      <c r="F24" s="261" t="s">
        <v>336</v>
      </c>
      <c r="G24" s="262" t="s">
        <v>761</v>
      </c>
      <c r="H24" s="224" t="s">
        <v>18</v>
      </c>
      <c r="I24" s="152">
        <v>775</v>
      </c>
      <c r="J24" s="225">
        <v>11</v>
      </c>
      <c r="K24" s="291" t="s">
        <v>118</v>
      </c>
      <c r="L24" s="152">
        <v>5</v>
      </c>
      <c r="M24" s="152" t="s">
        <v>714</v>
      </c>
      <c r="N24" s="224">
        <v>3</v>
      </c>
      <c r="O24" s="244" t="s">
        <v>904</v>
      </c>
      <c r="P24" s="295">
        <f>SUM(I24*J24)</f>
        <v>8525</v>
      </c>
      <c r="Q24" s="226" t="s">
        <v>934</v>
      </c>
      <c r="R24" s="226" t="s">
        <v>934</v>
      </c>
      <c r="S24" s="152" t="s">
        <v>728</v>
      </c>
      <c r="T24" s="152"/>
      <c r="U24" s="152"/>
      <c r="V24" s="296"/>
      <c r="W24" s="152"/>
      <c r="X24" s="295"/>
      <c r="Y24" s="295"/>
      <c r="Z24" s="295"/>
      <c r="AA24" s="295"/>
      <c r="AB24" s="295">
        <f>P24</f>
        <v>8525</v>
      </c>
      <c r="AC24" s="295"/>
      <c r="AD24" s="299">
        <f>SUM(X24:AC24)</f>
        <v>8525</v>
      </c>
      <c r="AE24" s="292"/>
    </row>
    <row r="25" spans="1:31" s="150" customFormat="1" ht="78.75" customHeight="1">
      <c r="A25" s="222" t="s">
        <v>390</v>
      </c>
      <c r="B25" s="222">
        <v>1</v>
      </c>
      <c r="C25" s="223" t="s">
        <v>875</v>
      </c>
      <c r="D25" s="222">
        <v>0</v>
      </c>
      <c r="E25" s="261" t="s">
        <v>726</v>
      </c>
      <c r="F25" s="261" t="s">
        <v>336</v>
      </c>
      <c r="G25" s="262" t="s">
        <v>761</v>
      </c>
      <c r="H25" s="224" t="s">
        <v>18</v>
      </c>
      <c r="I25" s="152">
        <v>775</v>
      </c>
      <c r="J25" s="225">
        <v>11</v>
      </c>
      <c r="K25" s="291" t="s">
        <v>118</v>
      </c>
      <c r="L25" s="152">
        <v>6</v>
      </c>
      <c r="M25" s="152" t="s">
        <v>714</v>
      </c>
      <c r="N25" s="224">
        <v>3</v>
      </c>
      <c r="O25" s="244" t="s">
        <v>903</v>
      </c>
      <c r="P25" s="295">
        <f>SUM(I25*J25)</f>
        <v>8525</v>
      </c>
      <c r="Q25" s="226" t="s">
        <v>934</v>
      </c>
      <c r="R25" s="226" t="s">
        <v>934</v>
      </c>
      <c r="S25" s="152" t="s">
        <v>728</v>
      </c>
      <c r="T25" s="152"/>
      <c r="U25" s="152"/>
      <c r="V25" s="296"/>
      <c r="W25" s="152"/>
      <c r="X25" s="295"/>
      <c r="Y25" s="295"/>
      <c r="Z25" s="295"/>
      <c r="AA25" s="295"/>
      <c r="AB25" s="295"/>
      <c r="AC25" s="295">
        <f>P25</f>
        <v>8525</v>
      </c>
      <c r="AD25" s="299">
        <f>SUM(X25:AC25)</f>
        <v>8525</v>
      </c>
      <c r="AE25" s="292"/>
    </row>
    <row r="26" spans="1:31" s="151" customFormat="1" ht="44.25" customHeight="1">
      <c r="A26" s="222" t="s">
        <v>390</v>
      </c>
      <c r="B26" s="222">
        <v>1</v>
      </c>
      <c r="C26" s="223" t="s">
        <v>925</v>
      </c>
      <c r="D26" s="222">
        <v>0</v>
      </c>
      <c r="E26" s="261" t="s">
        <v>726</v>
      </c>
      <c r="F26" s="261" t="s">
        <v>725</v>
      </c>
      <c r="G26" s="262" t="s">
        <v>135</v>
      </c>
      <c r="H26" s="224" t="s">
        <v>18</v>
      </c>
      <c r="I26" s="152">
        <v>218</v>
      </c>
      <c r="J26" s="225">
        <v>87</v>
      </c>
      <c r="K26" s="293" t="s">
        <v>1</v>
      </c>
      <c r="L26" s="152">
        <v>4</v>
      </c>
      <c r="M26" s="152" t="s">
        <v>714</v>
      </c>
      <c r="N26" s="224">
        <v>35</v>
      </c>
      <c r="O26" s="152" t="s">
        <v>933</v>
      </c>
      <c r="P26" s="295">
        <f>SUM(I26*J26)</f>
        <v>18966</v>
      </c>
      <c r="Q26" s="226" t="s">
        <v>831</v>
      </c>
      <c r="R26" s="226" t="s">
        <v>739</v>
      </c>
      <c r="S26" s="152" t="s">
        <v>728</v>
      </c>
      <c r="T26" s="152"/>
      <c r="U26" s="152"/>
      <c r="V26" s="296"/>
      <c r="W26" s="152"/>
      <c r="X26" s="295"/>
      <c r="Y26" s="295"/>
      <c r="Z26" s="295"/>
      <c r="AA26" s="295">
        <f>P26</f>
        <v>18966</v>
      </c>
      <c r="AB26" s="295"/>
      <c r="AC26" s="295"/>
      <c r="AD26" s="299">
        <f>SUM(X26:AC26)</f>
        <v>18966</v>
      </c>
      <c r="AE26" s="306"/>
    </row>
    <row r="27" spans="1:31" s="151" customFormat="1" ht="54.75" customHeight="1">
      <c r="A27" s="222" t="s">
        <v>390</v>
      </c>
      <c r="B27" s="222">
        <v>1</v>
      </c>
      <c r="C27" s="223" t="s">
        <v>925</v>
      </c>
      <c r="D27" s="222">
        <v>0</v>
      </c>
      <c r="E27" s="261" t="s">
        <v>726</v>
      </c>
      <c r="F27" s="261" t="s">
        <v>729</v>
      </c>
      <c r="G27" s="261" t="s">
        <v>135</v>
      </c>
      <c r="H27" s="224" t="s">
        <v>18</v>
      </c>
      <c r="I27" s="152">
        <v>840</v>
      </c>
      <c r="J27" s="225">
        <v>87</v>
      </c>
      <c r="K27" s="293" t="s">
        <v>1</v>
      </c>
      <c r="L27" s="152">
        <v>4</v>
      </c>
      <c r="M27" s="152" t="s">
        <v>714</v>
      </c>
      <c r="N27" s="224">
        <v>35</v>
      </c>
      <c r="O27" s="152" t="s">
        <v>933</v>
      </c>
      <c r="P27" s="295">
        <f>SUM(I27*J27)</f>
        <v>73080</v>
      </c>
      <c r="Q27" s="226" t="s">
        <v>727</v>
      </c>
      <c r="R27" s="226" t="s">
        <v>935</v>
      </c>
      <c r="S27" s="152" t="s">
        <v>728</v>
      </c>
      <c r="T27" s="152"/>
      <c r="U27" s="152"/>
      <c r="V27" s="296"/>
      <c r="W27" s="152"/>
      <c r="X27" s="295"/>
      <c r="Y27" s="295"/>
      <c r="Z27" s="295"/>
      <c r="AA27" s="295">
        <f>P27</f>
        <v>73080</v>
      </c>
      <c r="AB27" s="295"/>
      <c r="AC27" s="295"/>
      <c r="AD27" s="299">
        <f>SUM(X27:AC27)</f>
        <v>73080</v>
      </c>
      <c r="AE27" s="306"/>
    </row>
    <row r="28" spans="1:31" s="151" customFormat="1" ht="70.5" customHeight="1">
      <c r="A28" s="222" t="s">
        <v>390</v>
      </c>
      <c r="B28" s="222">
        <v>1</v>
      </c>
      <c r="C28" s="223" t="s">
        <v>925</v>
      </c>
      <c r="D28" s="222">
        <v>0</v>
      </c>
      <c r="E28" s="261" t="s">
        <v>726</v>
      </c>
      <c r="F28" s="261" t="s">
        <v>730</v>
      </c>
      <c r="G28" s="265" t="s">
        <v>861</v>
      </c>
      <c r="H28" s="224" t="s">
        <v>18</v>
      </c>
      <c r="I28" s="152">
        <v>218</v>
      </c>
      <c r="J28" s="225">
        <v>59</v>
      </c>
      <c r="K28" s="293" t="s">
        <v>1</v>
      </c>
      <c r="L28" s="152">
        <v>3</v>
      </c>
      <c r="M28" s="152" t="s">
        <v>714</v>
      </c>
      <c r="N28" s="224">
        <v>15</v>
      </c>
      <c r="O28" s="244" t="s">
        <v>916</v>
      </c>
      <c r="P28" s="295">
        <f>SUM(I28*J28)</f>
        <v>12862</v>
      </c>
      <c r="Q28" s="226" t="s">
        <v>740</v>
      </c>
      <c r="R28" s="226" t="s">
        <v>741</v>
      </c>
      <c r="S28" s="152" t="s">
        <v>728</v>
      </c>
      <c r="T28" s="152"/>
      <c r="U28" s="152"/>
      <c r="V28" s="296"/>
      <c r="W28" s="152"/>
      <c r="X28" s="295"/>
      <c r="Y28" s="295"/>
      <c r="Z28" s="295">
        <f>P28</f>
        <v>12862</v>
      </c>
      <c r="AA28" s="295"/>
      <c r="AB28" s="295"/>
      <c r="AC28" s="295"/>
      <c r="AD28" s="299">
        <f>SUM(X28:AC28)</f>
        <v>12862</v>
      </c>
      <c r="AE28" s="306"/>
    </row>
    <row r="29" spans="1:31" s="151" customFormat="1" ht="70.5" customHeight="1">
      <c r="A29" s="222" t="s">
        <v>390</v>
      </c>
      <c r="B29" s="222">
        <v>1</v>
      </c>
      <c r="C29" s="223" t="s">
        <v>925</v>
      </c>
      <c r="D29" s="222">
        <v>0</v>
      </c>
      <c r="E29" s="261" t="s">
        <v>726</v>
      </c>
      <c r="F29" s="261" t="s">
        <v>730</v>
      </c>
      <c r="G29" s="265" t="s">
        <v>861</v>
      </c>
      <c r="H29" s="224" t="s">
        <v>18</v>
      </c>
      <c r="I29" s="152">
        <v>218</v>
      </c>
      <c r="J29" s="225">
        <v>59</v>
      </c>
      <c r="K29" s="293" t="s">
        <v>118</v>
      </c>
      <c r="L29" s="152">
        <v>5</v>
      </c>
      <c r="M29" s="152" t="s">
        <v>714</v>
      </c>
      <c r="N29" s="224">
        <v>15</v>
      </c>
      <c r="O29" s="244" t="s">
        <v>904</v>
      </c>
      <c r="P29" s="295">
        <f>SUM(I29*J29)</f>
        <v>12862</v>
      </c>
      <c r="Q29" s="226" t="s">
        <v>740</v>
      </c>
      <c r="R29" s="226" t="s">
        <v>741</v>
      </c>
      <c r="S29" s="152"/>
      <c r="T29" s="152"/>
      <c r="U29" s="152"/>
      <c r="V29" s="296"/>
      <c r="W29" s="152"/>
      <c r="X29" s="295"/>
      <c r="Y29" s="295"/>
      <c r="Z29" s="312"/>
      <c r="AA29" s="295"/>
      <c r="AB29" s="295">
        <f>P29</f>
        <v>12862</v>
      </c>
      <c r="AC29" s="295"/>
      <c r="AD29" s="299">
        <f>SUM(X29:AC29)</f>
        <v>12862</v>
      </c>
      <c r="AE29" s="306"/>
    </row>
    <row r="30" spans="1:31" s="151" customFormat="1" ht="74.25" customHeight="1">
      <c r="A30" s="222" t="s">
        <v>390</v>
      </c>
      <c r="B30" s="222">
        <v>1</v>
      </c>
      <c r="C30" s="223" t="s">
        <v>925</v>
      </c>
      <c r="D30" s="222">
        <v>0</v>
      </c>
      <c r="E30" s="261" t="s">
        <v>37</v>
      </c>
      <c r="F30" s="261" t="s">
        <v>37</v>
      </c>
      <c r="G30" s="262" t="s">
        <v>846</v>
      </c>
      <c r="H30" s="224" t="s">
        <v>29</v>
      </c>
      <c r="I30" s="152">
        <v>2</v>
      </c>
      <c r="J30" s="225">
        <v>1646</v>
      </c>
      <c r="K30" s="293" t="s">
        <v>1</v>
      </c>
      <c r="L30" s="152">
        <v>4</v>
      </c>
      <c r="M30" s="152" t="s">
        <v>708</v>
      </c>
      <c r="N30" s="224">
        <v>35</v>
      </c>
      <c r="O30" s="152" t="s">
        <v>933</v>
      </c>
      <c r="P30" s="295">
        <f>SUM(I30*J30)</f>
        <v>3292</v>
      </c>
      <c r="Q30" s="226" t="s">
        <v>734</v>
      </c>
      <c r="R30" s="226" t="s">
        <v>860</v>
      </c>
      <c r="S30" s="152" t="s">
        <v>728</v>
      </c>
      <c r="T30" s="152"/>
      <c r="U30" s="152"/>
      <c r="V30" s="296"/>
      <c r="W30" s="152"/>
      <c r="X30" s="295"/>
      <c r="Y30" s="295"/>
      <c r="Z30" s="295"/>
      <c r="AA30" s="295">
        <f>P30</f>
        <v>3292</v>
      </c>
      <c r="AB30" s="295"/>
      <c r="AC30" s="295"/>
      <c r="AD30" s="299">
        <f>SUM(X30:AC30)</f>
        <v>3292</v>
      </c>
      <c r="AE30" s="306"/>
    </row>
    <row r="31" spans="1:31" s="151" customFormat="1" ht="75.75" customHeight="1">
      <c r="A31" s="222" t="s">
        <v>390</v>
      </c>
      <c r="B31" s="222">
        <v>1</v>
      </c>
      <c r="C31" s="223" t="s">
        <v>925</v>
      </c>
      <c r="D31" s="222">
        <v>0</v>
      </c>
      <c r="E31" s="261" t="s">
        <v>726</v>
      </c>
      <c r="F31" s="261" t="s">
        <v>336</v>
      </c>
      <c r="G31" s="262" t="s">
        <v>761</v>
      </c>
      <c r="H31" s="224" t="s">
        <v>18</v>
      </c>
      <c r="I31" s="152">
        <v>545</v>
      </c>
      <c r="J31" s="225">
        <v>11</v>
      </c>
      <c r="K31" s="293" t="s">
        <v>1</v>
      </c>
      <c r="L31" s="152">
        <v>2</v>
      </c>
      <c r="M31" s="152" t="s">
        <v>714</v>
      </c>
      <c r="N31" s="224">
        <v>5</v>
      </c>
      <c r="O31" s="244" t="s">
        <v>858</v>
      </c>
      <c r="P31" s="295">
        <f>SUM(I31*J31)</f>
        <v>5995</v>
      </c>
      <c r="Q31" s="226" t="s">
        <v>738</v>
      </c>
      <c r="R31" s="226" t="s">
        <v>737</v>
      </c>
      <c r="S31" s="152" t="s">
        <v>728</v>
      </c>
      <c r="T31" s="152"/>
      <c r="U31" s="152"/>
      <c r="V31" s="296"/>
      <c r="W31" s="152"/>
      <c r="X31" s="295"/>
      <c r="Y31" s="295">
        <f>P31</f>
        <v>5995</v>
      </c>
      <c r="Z31" s="295"/>
      <c r="AA31" s="295"/>
      <c r="AB31" s="295"/>
      <c r="AC31" s="295"/>
      <c r="AD31" s="299">
        <f>SUM(X31:AC31)</f>
        <v>5995</v>
      </c>
      <c r="AE31" s="306"/>
    </row>
    <row r="32" spans="1:31" s="151" customFormat="1" ht="75.75" customHeight="1">
      <c r="A32" s="222" t="s">
        <v>390</v>
      </c>
      <c r="B32" s="222">
        <v>1</v>
      </c>
      <c r="C32" s="223" t="s">
        <v>925</v>
      </c>
      <c r="D32" s="222">
        <v>0</v>
      </c>
      <c r="E32" s="261" t="s">
        <v>726</v>
      </c>
      <c r="F32" s="261" t="s">
        <v>336</v>
      </c>
      <c r="G32" s="262" t="s">
        <v>761</v>
      </c>
      <c r="H32" s="224" t="s">
        <v>18</v>
      </c>
      <c r="I32" s="152">
        <v>545</v>
      </c>
      <c r="J32" s="225">
        <v>11</v>
      </c>
      <c r="K32" s="293" t="s">
        <v>118</v>
      </c>
      <c r="L32" s="152">
        <v>4</v>
      </c>
      <c r="M32" s="152" t="s">
        <v>714</v>
      </c>
      <c r="N32" s="224">
        <v>5</v>
      </c>
      <c r="O32" s="152" t="s">
        <v>933</v>
      </c>
      <c r="P32" s="295">
        <f>SUM(I32*J32)</f>
        <v>5995</v>
      </c>
      <c r="Q32" s="226" t="s">
        <v>738</v>
      </c>
      <c r="R32" s="226" t="s">
        <v>737</v>
      </c>
      <c r="S32" s="152" t="s">
        <v>728</v>
      </c>
      <c r="T32" s="152"/>
      <c r="U32" s="152"/>
      <c r="V32" s="296"/>
      <c r="W32" s="152"/>
      <c r="X32" s="295"/>
      <c r="Y32" s="295"/>
      <c r="Z32" s="295"/>
      <c r="AA32" s="295">
        <f>P32</f>
        <v>5995</v>
      </c>
      <c r="AB32" s="295"/>
      <c r="AC32" s="295"/>
      <c r="AD32" s="299">
        <f>SUM(X32:AC32)</f>
        <v>5995</v>
      </c>
      <c r="AE32" s="306"/>
    </row>
    <row r="33" spans="1:31" s="151" customFormat="1" ht="75.75" customHeight="1">
      <c r="A33" s="222" t="s">
        <v>390</v>
      </c>
      <c r="B33" s="222">
        <v>1</v>
      </c>
      <c r="C33" s="223" t="s">
        <v>925</v>
      </c>
      <c r="D33" s="222">
        <v>0</v>
      </c>
      <c r="E33" s="261" t="s">
        <v>726</v>
      </c>
      <c r="F33" s="261" t="s">
        <v>336</v>
      </c>
      <c r="G33" s="262" t="s">
        <v>761</v>
      </c>
      <c r="H33" s="224" t="s">
        <v>18</v>
      </c>
      <c r="I33" s="152">
        <v>545</v>
      </c>
      <c r="J33" s="225">
        <v>11</v>
      </c>
      <c r="K33" s="293" t="s">
        <v>118</v>
      </c>
      <c r="L33" s="152">
        <v>5</v>
      </c>
      <c r="M33" s="152" t="s">
        <v>714</v>
      </c>
      <c r="N33" s="224">
        <v>5</v>
      </c>
      <c r="O33" s="152" t="s">
        <v>904</v>
      </c>
      <c r="P33" s="295">
        <f>SUM(I33*J33)</f>
        <v>5995</v>
      </c>
      <c r="Q33" s="226" t="s">
        <v>738</v>
      </c>
      <c r="R33" s="226" t="s">
        <v>737</v>
      </c>
      <c r="S33" s="152"/>
      <c r="T33" s="152"/>
      <c r="U33" s="152"/>
      <c r="V33" s="296"/>
      <c r="W33" s="152"/>
      <c r="X33" s="295"/>
      <c r="Y33" s="295"/>
      <c r="Z33" s="295"/>
      <c r="AA33" s="295"/>
      <c r="AB33" s="295">
        <f>P33</f>
        <v>5995</v>
      </c>
      <c r="AC33" s="295"/>
      <c r="AD33" s="299">
        <f>SUM(X33:AC33)</f>
        <v>5995</v>
      </c>
      <c r="AE33" s="306"/>
    </row>
    <row r="34" spans="1:31" s="151" customFormat="1" ht="75.75" customHeight="1">
      <c r="A34" s="222" t="s">
        <v>390</v>
      </c>
      <c r="B34" s="222">
        <v>1</v>
      </c>
      <c r="C34" s="223" t="s">
        <v>925</v>
      </c>
      <c r="D34" s="222">
        <v>0</v>
      </c>
      <c r="E34" s="261" t="s">
        <v>726</v>
      </c>
      <c r="F34" s="261" t="s">
        <v>336</v>
      </c>
      <c r="G34" s="262" t="s">
        <v>761</v>
      </c>
      <c r="H34" s="224" t="s">
        <v>18</v>
      </c>
      <c r="I34" s="152">
        <v>545</v>
      </c>
      <c r="J34" s="225">
        <v>11</v>
      </c>
      <c r="K34" s="293" t="s">
        <v>118</v>
      </c>
      <c r="L34" s="152">
        <v>6</v>
      </c>
      <c r="M34" s="152" t="s">
        <v>714</v>
      </c>
      <c r="N34" s="224">
        <v>5</v>
      </c>
      <c r="O34" s="152" t="s">
        <v>903</v>
      </c>
      <c r="P34" s="295">
        <f>SUM(I34*J34)</f>
        <v>5995</v>
      </c>
      <c r="Q34" s="226" t="s">
        <v>738</v>
      </c>
      <c r="R34" s="226" t="s">
        <v>737</v>
      </c>
      <c r="S34" s="152" t="s">
        <v>728</v>
      </c>
      <c r="T34" s="152"/>
      <c r="U34" s="152"/>
      <c r="V34" s="296"/>
      <c r="W34" s="152"/>
      <c r="X34" s="295"/>
      <c r="Y34" s="295"/>
      <c r="Z34" s="295"/>
      <c r="AA34" s="295"/>
      <c r="AB34" s="295"/>
      <c r="AC34" s="295">
        <f>P34</f>
        <v>5995</v>
      </c>
      <c r="AD34" s="299">
        <f>SUM(X34:AC34)</f>
        <v>5995</v>
      </c>
      <c r="AE34" s="306"/>
    </row>
    <row r="35" spans="1:31" s="239" customFormat="1" ht="60" customHeight="1">
      <c r="A35" s="263" t="s">
        <v>390</v>
      </c>
      <c r="B35" s="263">
        <v>1</v>
      </c>
      <c r="C35" s="264" t="s">
        <v>876</v>
      </c>
      <c r="D35" s="263">
        <v>0</v>
      </c>
      <c r="E35" s="265" t="s">
        <v>726</v>
      </c>
      <c r="F35" s="265" t="s">
        <v>725</v>
      </c>
      <c r="G35" s="265" t="s">
        <v>135</v>
      </c>
      <c r="H35" s="224" t="s">
        <v>18</v>
      </c>
      <c r="I35" s="152">
        <v>320</v>
      </c>
      <c r="J35" s="267">
        <v>87</v>
      </c>
      <c r="K35" s="291" t="s">
        <v>1</v>
      </c>
      <c r="L35" s="152">
        <v>4</v>
      </c>
      <c r="M35" s="152" t="s">
        <v>714</v>
      </c>
      <c r="N35" s="266">
        <v>35</v>
      </c>
      <c r="O35" s="152" t="s">
        <v>933</v>
      </c>
      <c r="P35" s="295">
        <f>SUM(I35*J35)</f>
        <v>27840</v>
      </c>
      <c r="Q35" s="226" t="s">
        <v>742</v>
      </c>
      <c r="R35" s="226" t="s">
        <v>843</v>
      </c>
      <c r="S35" s="152" t="s">
        <v>728</v>
      </c>
      <c r="T35" s="152"/>
      <c r="U35" s="152"/>
      <c r="V35" s="296"/>
      <c r="W35" s="152"/>
      <c r="X35" s="295"/>
      <c r="Y35" s="295"/>
      <c r="Z35" s="295"/>
      <c r="AA35" s="295">
        <f>P35</f>
        <v>27840</v>
      </c>
      <c r="AB35" s="295"/>
      <c r="AC35" s="295"/>
      <c r="AD35" s="299">
        <f>SUM(X35:AC35)</f>
        <v>27840</v>
      </c>
      <c r="AE35" s="292"/>
    </row>
    <row r="36" spans="1:31" s="239" customFormat="1" ht="59.25" customHeight="1">
      <c r="A36" s="263" t="s">
        <v>390</v>
      </c>
      <c r="B36" s="263">
        <v>1</v>
      </c>
      <c r="C36" s="264" t="s">
        <v>876</v>
      </c>
      <c r="D36" s="263">
        <v>0</v>
      </c>
      <c r="E36" s="265" t="s">
        <v>726</v>
      </c>
      <c r="F36" s="265" t="s">
        <v>729</v>
      </c>
      <c r="G36" s="265" t="s">
        <v>135</v>
      </c>
      <c r="H36" s="224" t="s">
        <v>18</v>
      </c>
      <c r="I36" s="152">
        <v>320</v>
      </c>
      <c r="J36" s="267">
        <v>87</v>
      </c>
      <c r="K36" s="291" t="s">
        <v>1</v>
      </c>
      <c r="L36" s="152">
        <v>4</v>
      </c>
      <c r="M36" s="152" t="s">
        <v>714</v>
      </c>
      <c r="N36" s="266">
        <v>35</v>
      </c>
      <c r="O36" s="152" t="s">
        <v>933</v>
      </c>
      <c r="P36" s="295">
        <f>SUM(I36*J36)</f>
        <v>27840</v>
      </c>
      <c r="Q36" s="226" t="s">
        <v>825</v>
      </c>
      <c r="R36" s="226" t="s">
        <v>844</v>
      </c>
      <c r="S36" s="152" t="s">
        <v>728</v>
      </c>
      <c r="T36" s="152"/>
      <c r="U36" s="152"/>
      <c r="V36" s="296"/>
      <c r="W36" s="152"/>
      <c r="X36" s="295"/>
      <c r="Y36" s="295"/>
      <c r="Z36" s="295"/>
      <c r="AA36" s="295">
        <f>P36</f>
        <v>27840</v>
      </c>
      <c r="AB36" s="295"/>
      <c r="AC36" s="295"/>
      <c r="AD36" s="299">
        <f>SUM(X36:AC36)</f>
        <v>27840</v>
      </c>
      <c r="AE36" s="292"/>
    </row>
    <row r="37" spans="1:31" s="239" customFormat="1" ht="57.75" customHeight="1">
      <c r="A37" s="263" t="s">
        <v>390</v>
      </c>
      <c r="B37" s="263">
        <v>1</v>
      </c>
      <c r="C37" s="264" t="s">
        <v>876</v>
      </c>
      <c r="D37" s="263">
        <v>0</v>
      </c>
      <c r="E37" s="265" t="s">
        <v>726</v>
      </c>
      <c r="F37" s="265" t="s">
        <v>730</v>
      </c>
      <c r="G37" s="265" t="s">
        <v>861</v>
      </c>
      <c r="H37" s="224" t="s">
        <v>18</v>
      </c>
      <c r="I37" s="152">
        <v>320</v>
      </c>
      <c r="J37" s="267">
        <v>59</v>
      </c>
      <c r="K37" s="291" t="s">
        <v>1</v>
      </c>
      <c r="L37" s="152">
        <v>3</v>
      </c>
      <c r="M37" s="152" t="s">
        <v>714</v>
      </c>
      <c r="N37" s="266">
        <v>10</v>
      </c>
      <c r="O37" s="244" t="s">
        <v>916</v>
      </c>
      <c r="P37" s="295">
        <f>SUM(I37*J37)</f>
        <v>18880</v>
      </c>
      <c r="Q37" s="226" t="s">
        <v>826</v>
      </c>
      <c r="R37" s="226" t="s">
        <v>827</v>
      </c>
      <c r="S37" s="152" t="s">
        <v>728</v>
      </c>
      <c r="T37" s="152"/>
      <c r="U37" s="152"/>
      <c r="V37" s="296"/>
      <c r="W37" s="152"/>
      <c r="X37" s="295"/>
      <c r="Y37" s="295"/>
      <c r="Z37" s="295">
        <f>P37</f>
        <v>18880</v>
      </c>
      <c r="AA37" s="295"/>
      <c r="AB37" s="295"/>
      <c r="AC37" s="295"/>
      <c r="AD37" s="299">
        <f>SUM(X37:AC37)</f>
        <v>18880</v>
      </c>
      <c r="AE37" s="292"/>
    </row>
    <row r="38" spans="1:31" s="239" customFormat="1" ht="57.75" customHeight="1">
      <c r="A38" s="263" t="s">
        <v>390</v>
      </c>
      <c r="B38" s="263">
        <v>1</v>
      </c>
      <c r="C38" s="264" t="s">
        <v>876</v>
      </c>
      <c r="D38" s="263">
        <v>0</v>
      </c>
      <c r="E38" s="265" t="s">
        <v>726</v>
      </c>
      <c r="F38" s="265" t="s">
        <v>730</v>
      </c>
      <c r="G38" s="265" t="s">
        <v>861</v>
      </c>
      <c r="H38" s="224" t="s">
        <v>18</v>
      </c>
      <c r="I38" s="152">
        <v>320</v>
      </c>
      <c r="J38" s="267">
        <v>59</v>
      </c>
      <c r="K38" s="291" t="s">
        <v>118</v>
      </c>
      <c r="L38" s="152">
        <v>5</v>
      </c>
      <c r="M38" s="152" t="s">
        <v>714</v>
      </c>
      <c r="N38" s="266">
        <v>10</v>
      </c>
      <c r="O38" s="244" t="s">
        <v>904</v>
      </c>
      <c r="P38" s="295">
        <f>SUM(I38*J38)</f>
        <v>18880</v>
      </c>
      <c r="Q38" s="226" t="s">
        <v>826</v>
      </c>
      <c r="R38" s="226" t="s">
        <v>827</v>
      </c>
      <c r="S38" s="152"/>
      <c r="T38" s="152"/>
      <c r="U38" s="152"/>
      <c r="V38" s="296"/>
      <c r="W38" s="152"/>
      <c r="X38" s="295"/>
      <c r="Y38" s="295"/>
      <c r="Z38" s="295"/>
      <c r="AA38" s="295"/>
      <c r="AB38" s="295">
        <f>P38</f>
        <v>18880</v>
      </c>
      <c r="AC38" s="295"/>
      <c r="AD38" s="299">
        <f>SUM(X38:AC38)</f>
        <v>18880</v>
      </c>
      <c r="AE38" s="292"/>
    </row>
    <row r="39" spans="1:31" s="239" customFormat="1" ht="81.75" customHeight="1">
      <c r="A39" s="263" t="s">
        <v>390</v>
      </c>
      <c r="B39" s="263">
        <v>1</v>
      </c>
      <c r="C39" s="264" t="s">
        <v>876</v>
      </c>
      <c r="D39" s="263">
        <v>0</v>
      </c>
      <c r="E39" s="265" t="s">
        <v>37</v>
      </c>
      <c r="F39" s="265" t="s">
        <v>37</v>
      </c>
      <c r="G39" s="268" t="s">
        <v>846</v>
      </c>
      <c r="H39" s="266" t="s">
        <v>29</v>
      </c>
      <c r="I39" s="152">
        <v>14</v>
      </c>
      <c r="J39" s="267">
        <v>1646</v>
      </c>
      <c r="K39" s="291" t="s">
        <v>1</v>
      </c>
      <c r="L39" s="152">
        <v>4</v>
      </c>
      <c r="M39" s="152" t="s">
        <v>708</v>
      </c>
      <c r="N39" s="266">
        <v>35</v>
      </c>
      <c r="O39" s="152" t="s">
        <v>933</v>
      </c>
      <c r="P39" s="295">
        <f>SUM(I39*J39)</f>
        <v>23044</v>
      </c>
      <c r="Q39" s="226" t="s">
        <v>744</v>
      </c>
      <c r="R39" s="226" t="s">
        <v>847</v>
      </c>
      <c r="S39" s="152" t="s">
        <v>728</v>
      </c>
      <c r="T39" s="152"/>
      <c r="U39" s="152"/>
      <c r="V39" s="296"/>
      <c r="W39" s="152"/>
      <c r="X39" s="295"/>
      <c r="Y39" s="295"/>
      <c r="Z39" s="295"/>
      <c r="AA39" s="295">
        <f>P39</f>
        <v>23044</v>
      </c>
      <c r="AB39" s="295"/>
      <c r="AC39" s="295"/>
      <c r="AD39" s="299">
        <f>SUM(X39:AC39)</f>
        <v>23044</v>
      </c>
      <c r="AE39" s="292"/>
    </row>
    <row r="40" spans="1:31" s="239" customFormat="1" ht="70.5" customHeight="1">
      <c r="A40" s="263" t="s">
        <v>390</v>
      </c>
      <c r="B40" s="263">
        <v>1</v>
      </c>
      <c r="C40" s="264" t="s">
        <v>876</v>
      </c>
      <c r="D40" s="263">
        <v>0</v>
      </c>
      <c r="E40" s="265" t="s">
        <v>726</v>
      </c>
      <c r="F40" s="265" t="s">
        <v>336</v>
      </c>
      <c r="G40" s="268" t="s">
        <v>761</v>
      </c>
      <c r="H40" s="224" t="s">
        <v>18</v>
      </c>
      <c r="I40" s="152">
        <v>800</v>
      </c>
      <c r="J40" s="267">
        <v>11</v>
      </c>
      <c r="K40" s="291" t="s">
        <v>1</v>
      </c>
      <c r="L40" s="152">
        <v>2</v>
      </c>
      <c r="M40" s="152" t="s">
        <v>714</v>
      </c>
      <c r="N40" s="266">
        <v>5</v>
      </c>
      <c r="O40" s="244" t="s">
        <v>858</v>
      </c>
      <c r="P40" s="295">
        <f>SUM(I40*J40)</f>
        <v>8800</v>
      </c>
      <c r="Q40" s="226" t="s">
        <v>743</v>
      </c>
      <c r="R40" s="226" t="s">
        <v>768</v>
      </c>
      <c r="S40" s="152" t="s">
        <v>728</v>
      </c>
      <c r="T40" s="152"/>
      <c r="U40" s="152"/>
      <c r="V40" s="296"/>
      <c r="W40" s="152"/>
      <c r="X40" s="295"/>
      <c r="Y40" s="295">
        <f>P40</f>
        <v>8800</v>
      </c>
      <c r="Z40" s="295"/>
      <c r="AA40" s="295"/>
      <c r="AB40" s="295"/>
      <c r="AC40" s="295"/>
      <c r="AD40" s="299">
        <f>SUM(X40:AC40)</f>
        <v>8800</v>
      </c>
      <c r="AE40" s="292"/>
    </row>
    <row r="41" spans="1:31" s="239" customFormat="1" ht="70.5" customHeight="1">
      <c r="A41" s="263" t="s">
        <v>390</v>
      </c>
      <c r="B41" s="263">
        <v>1</v>
      </c>
      <c r="C41" s="264" t="s">
        <v>876</v>
      </c>
      <c r="D41" s="263">
        <v>0</v>
      </c>
      <c r="E41" s="265" t="s">
        <v>726</v>
      </c>
      <c r="F41" s="265" t="s">
        <v>336</v>
      </c>
      <c r="G41" s="268" t="s">
        <v>761</v>
      </c>
      <c r="H41" s="224" t="s">
        <v>18</v>
      </c>
      <c r="I41" s="152">
        <v>800</v>
      </c>
      <c r="J41" s="267">
        <v>11</v>
      </c>
      <c r="K41" s="291" t="s">
        <v>118</v>
      </c>
      <c r="L41" s="152">
        <v>4</v>
      </c>
      <c r="M41" s="152" t="s">
        <v>714</v>
      </c>
      <c r="N41" s="266">
        <v>5</v>
      </c>
      <c r="O41" s="152" t="s">
        <v>933</v>
      </c>
      <c r="P41" s="295">
        <f>SUM(I41*J41)</f>
        <v>8800</v>
      </c>
      <c r="Q41" s="226" t="s">
        <v>934</v>
      </c>
      <c r="R41" s="226" t="s">
        <v>934</v>
      </c>
      <c r="S41" s="152" t="s">
        <v>728</v>
      </c>
      <c r="T41" s="152"/>
      <c r="U41" s="152"/>
      <c r="V41" s="296"/>
      <c r="W41" s="152"/>
      <c r="X41" s="295"/>
      <c r="Y41" s="295"/>
      <c r="Z41" s="295"/>
      <c r="AA41" s="295">
        <f>P41</f>
        <v>8800</v>
      </c>
      <c r="AB41" s="295"/>
      <c r="AC41" s="295"/>
      <c r="AD41" s="299">
        <f>SUM(X41:AC41)</f>
        <v>8800</v>
      </c>
      <c r="AE41" s="292"/>
    </row>
    <row r="42" spans="1:16384" s="239" customFormat="1" ht="70.5" customHeight="1">
      <c r="A42" s="222" t="s">
        <v>390</v>
      </c>
      <c r="B42" s="222">
        <v>1</v>
      </c>
      <c r="C42" s="264" t="s">
        <v>876</v>
      </c>
      <c r="D42" s="222">
        <v>0</v>
      </c>
      <c r="E42" s="261" t="s">
        <v>726</v>
      </c>
      <c r="F42" s="261" t="s">
        <v>336</v>
      </c>
      <c r="G42" s="262" t="s">
        <v>761</v>
      </c>
      <c r="H42" s="224" t="s">
        <v>18</v>
      </c>
      <c r="I42" s="152">
        <v>800</v>
      </c>
      <c r="J42" s="225">
        <v>11</v>
      </c>
      <c r="K42" s="291" t="s">
        <v>118</v>
      </c>
      <c r="L42" s="152">
        <v>5</v>
      </c>
      <c r="M42" s="152" t="s">
        <v>714</v>
      </c>
      <c r="N42" s="224">
        <v>5</v>
      </c>
      <c r="O42" s="152" t="s">
        <v>904</v>
      </c>
      <c r="P42" s="295">
        <f>SUM(I42*J42)</f>
        <v>8800</v>
      </c>
      <c r="Q42" s="226" t="s">
        <v>934</v>
      </c>
      <c r="R42" s="226" t="s">
        <v>934</v>
      </c>
      <c r="S42" s="152"/>
      <c r="T42" s="152"/>
      <c r="U42" s="152"/>
      <c r="V42" s="296"/>
      <c r="W42" s="152"/>
      <c r="X42" s="295"/>
      <c r="Y42" s="295"/>
      <c r="Z42" s="295"/>
      <c r="AA42" s="295"/>
      <c r="AB42" s="295">
        <f>P42</f>
        <v>8800</v>
      </c>
      <c r="AC42" s="295"/>
      <c r="AD42" s="299">
        <f>SUM(X42:AC42)</f>
        <v>8800</v>
      </c>
      <c r="AE42" s="292"/>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150"/>
      <c r="EJ42" s="150"/>
      <c r="EK42" s="150"/>
      <c r="EL42" s="150"/>
      <c r="EM42" s="150"/>
      <c r="EN42" s="150"/>
      <c r="EO42" s="150"/>
      <c r="EP42" s="150"/>
      <c r="EQ42" s="150"/>
      <c r="ER42" s="150"/>
      <c r="ES42" s="150"/>
      <c r="ET42" s="150"/>
      <c r="EU42" s="150"/>
      <c r="EV42" s="150"/>
      <c r="EW42" s="150"/>
      <c r="EX42" s="150"/>
      <c r="EY42" s="150"/>
      <c r="EZ42" s="150"/>
      <c r="FA42" s="150"/>
      <c r="FB42" s="150"/>
      <c r="FC42" s="150"/>
      <c r="FD42" s="150"/>
      <c r="FE42" s="150"/>
      <c r="FF42" s="150"/>
      <c r="FG42" s="150"/>
      <c r="FH42" s="150"/>
      <c r="FI42" s="150"/>
      <c r="FJ42" s="150"/>
      <c r="FK42" s="150"/>
      <c r="FL42" s="150"/>
      <c r="FM42" s="150"/>
      <c r="FN42" s="150"/>
      <c r="FO42" s="150"/>
      <c r="FP42" s="150"/>
      <c r="FQ42" s="150"/>
      <c r="FR42" s="150"/>
      <c r="FS42" s="150"/>
      <c r="FT42" s="150"/>
      <c r="FU42" s="150"/>
      <c r="FV42" s="150"/>
      <c r="FW42" s="150"/>
      <c r="FX42" s="150"/>
      <c r="FY42" s="150"/>
      <c r="FZ42" s="150"/>
      <c r="GA42" s="150"/>
      <c r="GB42" s="150"/>
      <c r="GC42" s="150"/>
      <c r="GD42" s="150"/>
      <c r="GE42" s="150"/>
      <c r="GF42" s="150"/>
      <c r="GG42" s="150"/>
      <c r="GH42" s="150"/>
      <c r="GI42" s="150"/>
      <c r="GJ42" s="150"/>
      <c r="GK42" s="150"/>
      <c r="GL42" s="150"/>
      <c r="GM42" s="150"/>
      <c r="GN42" s="150"/>
      <c r="GO42" s="150"/>
      <c r="GP42" s="150"/>
      <c r="GQ42" s="150"/>
      <c r="GR42" s="150"/>
      <c r="GS42" s="150"/>
      <c r="GT42" s="150"/>
      <c r="GU42" s="150"/>
      <c r="GV42" s="150"/>
      <c r="GW42" s="150"/>
      <c r="GX42" s="150"/>
      <c r="GY42" s="150"/>
      <c r="GZ42" s="150"/>
      <c r="HA42" s="150"/>
      <c r="HB42" s="150"/>
      <c r="HC42" s="150"/>
      <c r="HD42" s="150"/>
      <c r="HE42" s="150"/>
      <c r="HF42" s="150"/>
      <c r="HG42" s="150"/>
      <c r="HH42" s="150"/>
      <c r="HI42" s="150"/>
      <c r="HJ42" s="150"/>
      <c r="HK42" s="150"/>
      <c r="HL42" s="150"/>
      <c r="HM42" s="150"/>
      <c r="HN42" s="150"/>
      <c r="HO42" s="150"/>
      <c r="HP42" s="150"/>
      <c r="HQ42" s="150"/>
      <c r="HR42" s="150"/>
      <c r="HS42" s="150"/>
      <c r="HT42" s="150"/>
      <c r="HU42" s="150"/>
      <c r="HV42" s="150"/>
      <c r="HW42" s="150"/>
      <c r="HX42" s="150"/>
      <c r="HY42" s="150"/>
      <c r="HZ42" s="150"/>
      <c r="IA42" s="150"/>
      <c r="IB42" s="150"/>
      <c r="IC42" s="150"/>
      <c r="ID42" s="150"/>
      <c r="IE42" s="150"/>
      <c r="IF42" s="150"/>
      <c r="IG42" s="150"/>
      <c r="IH42" s="150"/>
      <c r="II42" s="150"/>
      <c r="IJ42" s="150"/>
      <c r="IK42" s="150"/>
      <c r="IL42" s="150"/>
      <c r="IM42" s="150"/>
      <c r="IN42" s="150"/>
      <c r="IO42" s="150"/>
      <c r="IP42" s="150"/>
      <c r="IQ42" s="150"/>
      <c r="IR42" s="150"/>
      <c r="IS42" s="150"/>
      <c r="IT42" s="150"/>
      <c r="IU42" s="150"/>
      <c r="IV42" s="150"/>
      <c r="IW42" s="150"/>
      <c r="IX42" s="150"/>
      <c r="IY42" s="150"/>
      <c r="IZ42" s="150"/>
      <c r="JA42" s="150"/>
      <c r="JB42" s="150"/>
      <c r="JC42" s="150"/>
      <c r="JD42" s="150"/>
      <c r="JE42" s="150"/>
      <c r="JF42" s="150"/>
      <c r="JG42" s="150"/>
      <c r="JH42" s="150"/>
      <c r="JI42" s="150"/>
      <c r="JJ42" s="150"/>
      <c r="JK42" s="150"/>
      <c r="JL42" s="150"/>
      <c r="JM42" s="150"/>
      <c r="JN42" s="150"/>
      <c r="JO42" s="150"/>
      <c r="JP42" s="150"/>
      <c r="JQ42" s="150"/>
      <c r="JR42" s="150"/>
      <c r="JS42" s="150"/>
      <c r="JT42" s="150"/>
      <c r="JU42" s="150"/>
      <c r="JV42" s="150"/>
      <c r="JW42" s="150"/>
      <c r="JX42" s="150"/>
      <c r="JY42" s="150"/>
      <c r="JZ42" s="150"/>
      <c r="KA42" s="150"/>
      <c r="KB42" s="150"/>
      <c r="KC42" s="150"/>
      <c r="KD42" s="150"/>
      <c r="KE42" s="150"/>
      <c r="KF42" s="150"/>
      <c r="KG42" s="150"/>
      <c r="KH42" s="150"/>
      <c r="KI42" s="150"/>
      <c r="KJ42" s="150"/>
      <c r="KK42" s="150"/>
      <c r="KL42" s="150"/>
      <c r="KM42" s="150"/>
      <c r="KN42" s="150"/>
      <c r="KO42" s="150"/>
      <c r="KP42" s="150"/>
      <c r="KQ42" s="150"/>
      <c r="KR42" s="150"/>
      <c r="KS42" s="150"/>
      <c r="KT42" s="150"/>
      <c r="KU42" s="150"/>
      <c r="KV42" s="150"/>
      <c r="KW42" s="150"/>
      <c r="KX42" s="150"/>
      <c r="KY42" s="150"/>
      <c r="KZ42" s="150"/>
      <c r="LA42" s="150"/>
      <c r="LB42" s="150"/>
      <c r="LC42" s="150"/>
      <c r="LD42" s="150"/>
      <c r="LE42" s="150"/>
      <c r="LF42" s="150"/>
      <c r="LG42" s="150"/>
      <c r="LH42" s="150"/>
      <c r="LI42" s="150"/>
      <c r="LJ42" s="150"/>
      <c r="LK42" s="150"/>
      <c r="LL42" s="150"/>
      <c r="LM42" s="150"/>
      <c r="LN42" s="150"/>
      <c r="LO42" s="150"/>
      <c r="LP42" s="150"/>
      <c r="LQ42" s="150"/>
      <c r="LR42" s="150"/>
      <c r="LS42" s="150"/>
      <c r="LT42" s="150"/>
      <c r="LU42" s="150"/>
      <c r="LV42" s="150"/>
      <c r="LW42" s="150"/>
      <c r="LX42" s="150"/>
      <c r="LY42" s="150"/>
      <c r="LZ42" s="150"/>
      <c r="MA42" s="150"/>
      <c r="MB42" s="150"/>
      <c r="MC42" s="150"/>
      <c r="MD42" s="150"/>
      <c r="ME42" s="150"/>
      <c r="MF42" s="150"/>
      <c r="MG42" s="150"/>
      <c r="MH42" s="150"/>
      <c r="MI42" s="150"/>
      <c r="MJ42" s="150"/>
      <c r="MK42" s="150"/>
      <c r="ML42" s="150"/>
      <c r="MM42" s="150"/>
      <c r="MN42" s="150"/>
      <c r="MO42" s="150"/>
      <c r="MP42" s="150"/>
      <c r="MQ42" s="150"/>
      <c r="MR42" s="150"/>
      <c r="MS42" s="150"/>
      <c r="MT42" s="150"/>
      <c r="MU42" s="150"/>
      <c r="MV42" s="150"/>
      <c r="MW42" s="150"/>
      <c r="MX42" s="150"/>
      <c r="MY42" s="150"/>
      <c r="MZ42" s="150"/>
      <c r="NA42" s="150"/>
      <c r="NB42" s="150"/>
      <c r="NC42" s="150"/>
      <c r="ND42" s="150"/>
      <c r="NE42" s="150"/>
      <c r="NF42" s="150"/>
      <c r="NG42" s="150"/>
      <c r="NH42" s="150"/>
      <c r="NI42" s="150"/>
      <c r="NJ42" s="150"/>
      <c r="NK42" s="150"/>
      <c r="NL42" s="150"/>
      <c r="NM42" s="150"/>
      <c r="NN42" s="150"/>
      <c r="NO42" s="150"/>
      <c r="NP42" s="150"/>
      <c r="NQ42" s="150"/>
      <c r="NR42" s="150"/>
      <c r="NS42" s="150"/>
      <c r="NT42" s="150"/>
      <c r="NU42" s="150"/>
      <c r="NV42" s="150"/>
      <c r="NW42" s="150"/>
      <c r="NX42" s="150"/>
      <c r="NY42" s="150"/>
      <c r="NZ42" s="150"/>
      <c r="OA42" s="150"/>
      <c r="OB42" s="150"/>
      <c r="OC42" s="150"/>
      <c r="OD42" s="150"/>
      <c r="OE42" s="150"/>
      <c r="OF42" s="150"/>
      <c r="OG42" s="150"/>
      <c r="OH42" s="150"/>
      <c r="OI42" s="150"/>
      <c r="OJ42" s="150"/>
      <c r="OK42" s="150"/>
      <c r="OL42" s="150"/>
      <c r="OM42" s="150"/>
      <c r="ON42" s="150"/>
      <c r="OO42" s="150"/>
      <c r="OP42" s="150"/>
      <c r="OQ42" s="150"/>
      <c r="OR42" s="150"/>
      <c r="OS42" s="150"/>
      <c r="OT42" s="150"/>
      <c r="OU42" s="150"/>
      <c r="OV42" s="150"/>
      <c r="OW42" s="150"/>
      <c r="OX42" s="150"/>
      <c r="OY42" s="150"/>
      <c r="OZ42" s="150"/>
      <c r="PA42" s="150"/>
      <c r="PB42" s="150"/>
      <c r="PC42" s="150"/>
      <c r="PD42" s="150"/>
      <c r="PE42" s="150"/>
      <c r="PF42" s="150"/>
      <c r="PG42" s="150"/>
      <c r="PH42" s="150"/>
      <c r="PI42" s="150"/>
      <c r="PJ42" s="150"/>
      <c r="PK42" s="150"/>
      <c r="PL42" s="150"/>
      <c r="PM42" s="150"/>
      <c r="PN42" s="150"/>
      <c r="PO42" s="150"/>
      <c r="PP42" s="150"/>
      <c r="PQ42" s="150"/>
      <c r="PR42" s="150"/>
      <c r="PS42" s="150"/>
      <c r="PT42" s="150"/>
      <c r="PU42" s="150"/>
      <c r="PV42" s="150"/>
      <c r="PW42" s="150"/>
      <c r="PX42" s="150"/>
      <c r="PY42" s="150"/>
      <c r="PZ42" s="150"/>
      <c r="QA42" s="150"/>
      <c r="QB42" s="150"/>
      <c r="QC42" s="150"/>
      <c r="QD42" s="150"/>
      <c r="QE42" s="150"/>
      <c r="QF42" s="150"/>
      <c r="QG42" s="150"/>
      <c r="QH42" s="150"/>
      <c r="QI42" s="150"/>
      <c r="QJ42" s="150"/>
      <c r="QK42" s="150"/>
      <c r="QL42" s="150"/>
      <c r="QM42" s="150"/>
      <c r="QN42" s="150"/>
      <c r="QO42" s="150"/>
      <c r="QP42" s="150"/>
      <c r="QQ42" s="150"/>
      <c r="QR42" s="150"/>
      <c r="QS42" s="150"/>
      <c r="QT42" s="150"/>
      <c r="QU42" s="150"/>
      <c r="QV42" s="150"/>
      <c r="QW42" s="150"/>
      <c r="QX42" s="150"/>
      <c r="QY42" s="150"/>
      <c r="QZ42" s="150"/>
      <c r="RA42" s="150"/>
      <c r="RB42" s="150"/>
      <c r="RC42" s="150"/>
      <c r="RD42" s="150"/>
      <c r="RE42" s="150"/>
      <c r="RF42" s="150"/>
      <c r="RG42" s="150"/>
      <c r="RH42" s="150"/>
      <c r="RI42" s="150"/>
      <c r="RJ42" s="150"/>
      <c r="RK42" s="150"/>
      <c r="RL42" s="150"/>
      <c r="RM42" s="150"/>
      <c r="RN42" s="150"/>
      <c r="RO42" s="150"/>
      <c r="RP42" s="150"/>
      <c r="RQ42" s="150"/>
      <c r="RR42" s="150"/>
      <c r="RS42" s="150"/>
      <c r="RT42" s="150"/>
      <c r="RU42" s="150"/>
      <c r="RV42" s="150"/>
      <c r="RW42" s="150"/>
      <c r="RX42" s="150"/>
      <c r="RY42" s="150"/>
      <c r="RZ42" s="150"/>
      <c r="SA42" s="150"/>
      <c r="SB42" s="150"/>
      <c r="SC42" s="150"/>
      <c r="SD42" s="150"/>
      <c r="SE42" s="150"/>
      <c r="SF42" s="150"/>
      <c r="SG42" s="150"/>
      <c r="SH42" s="150"/>
      <c r="SI42" s="150"/>
      <c r="SJ42" s="150"/>
      <c r="SK42" s="150"/>
      <c r="SL42" s="150"/>
      <c r="SM42" s="150"/>
      <c r="SN42" s="150"/>
      <c r="SO42" s="150"/>
      <c r="SP42" s="150"/>
      <c r="SQ42" s="150"/>
      <c r="SR42" s="150"/>
      <c r="SS42" s="150"/>
      <c r="ST42" s="150"/>
      <c r="SU42" s="150"/>
      <c r="SV42" s="150"/>
      <c r="SW42" s="150"/>
      <c r="SX42" s="150"/>
      <c r="SY42" s="150"/>
      <c r="SZ42" s="150"/>
      <c r="TA42" s="150"/>
      <c r="TB42" s="150"/>
      <c r="TC42" s="150"/>
      <c r="TD42" s="150"/>
      <c r="TE42" s="150"/>
      <c r="TF42" s="150"/>
      <c r="TG42" s="150"/>
      <c r="TH42" s="150"/>
      <c r="TI42" s="150"/>
      <c r="TJ42" s="150"/>
      <c r="TK42" s="150"/>
      <c r="TL42" s="150"/>
      <c r="TM42" s="150"/>
      <c r="TN42" s="150"/>
      <c r="TO42" s="150"/>
      <c r="TP42" s="150"/>
      <c r="TQ42" s="150"/>
      <c r="TR42" s="150"/>
      <c r="TS42" s="150"/>
      <c r="TT42" s="150"/>
      <c r="TU42" s="150"/>
      <c r="TV42" s="150"/>
      <c r="TW42" s="150"/>
      <c r="TX42" s="150"/>
      <c r="TY42" s="150"/>
      <c r="TZ42" s="150"/>
      <c r="UA42" s="150"/>
      <c r="UB42" s="150"/>
      <c r="UC42" s="150"/>
      <c r="UD42" s="150"/>
      <c r="UE42" s="150"/>
      <c r="UF42" s="150"/>
      <c r="UG42" s="150"/>
      <c r="UH42" s="150"/>
      <c r="UI42" s="150"/>
      <c r="UJ42" s="150"/>
      <c r="UK42" s="150"/>
      <c r="UL42" s="150"/>
      <c r="UM42" s="150"/>
      <c r="UN42" s="150"/>
      <c r="UO42" s="150"/>
      <c r="UP42" s="150"/>
      <c r="UQ42" s="150"/>
      <c r="UR42" s="150"/>
      <c r="US42" s="150"/>
      <c r="UT42" s="150"/>
      <c r="UU42" s="150"/>
      <c r="UV42" s="150"/>
      <c r="UW42" s="150"/>
      <c r="UX42" s="150"/>
      <c r="UY42" s="150"/>
      <c r="UZ42" s="150"/>
      <c r="VA42" s="150"/>
      <c r="VB42" s="150"/>
      <c r="VC42" s="150"/>
      <c r="VD42" s="150"/>
      <c r="VE42" s="150"/>
      <c r="VF42" s="150"/>
      <c r="VG42" s="150"/>
      <c r="VH42" s="150"/>
      <c r="VI42" s="150"/>
      <c r="VJ42" s="150"/>
      <c r="VK42" s="150"/>
      <c r="VL42" s="150"/>
      <c r="VM42" s="150"/>
      <c r="VN42" s="150"/>
      <c r="VO42" s="150"/>
      <c r="VP42" s="150"/>
      <c r="VQ42" s="150"/>
      <c r="VR42" s="150"/>
      <c r="VS42" s="150"/>
      <c r="VT42" s="150"/>
      <c r="VU42" s="150"/>
      <c r="VV42" s="150"/>
      <c r="VW42" s="150"/>
      <c r="VX42" s="150"/>
      <c r="VY42" s="150"/>
      <c r="VZ42" s="150"/>
      <c r="WA42" s="150"/>
      <c r="WB42" s="150"/>
      <c r="WC42" s="150"/>
      <c r="WD42" s="150"/>
      <c r="WE42" s="150"/>
      <c r="WF42" s="150"/>
      <c r="WG42" s="150"/>
      <c r="WH42" s="150"/>
      <c r="WI42" s="150"/>
      <c r="WJ42" s="150"/>
      <c r="WK42" s="150"/>
      <c r="WL42" s="150"/>
      <c r="WM42" s="150"/>
      <c r="WN42" s="150"/>
      <c r="WO42" s="150"/>
      <c r="WP42" s="150"/>
      <c r="WQ42" s="150"/>
      <c r="WR42" s="150"/>
      <c r="WS42" s="150"/>
      <c r="WT42" s="150"/>
      <c r="WU42" s="150"/>
      <c r="WV42" s="150"/>
      <c r="WW42" s="150"/>
      <c r="WX42" s="150"/>
      <c r="WY42" s="150"/>
      <c r="WZ42" s="150"/>
      <c r="XA42" s="150"/>
      <c r="XB42" s="150"/>
      <c r="XC42" s="150"/>
      <c r="XD42" s="150"/>
      <c r="XE42" s="150"/>
      <c r="XF42" s="150"/>
      <c r="XG42" s="150"/>
      <c r="XH42" s="150"/>
      <c r="XI42" s="150"/>
      <c r="XJ42" s="150"/>
      <c r="XK42" s="150"/>
      <c r="XL42" s="150"/>
      <c r="XM42" s="150"/>
      <c r="XN42" s="150"/>
      <c r="XO42" s="150"/>
      <c r="XP42" s="150"/>
      <c r="XQ42" s="150"/>
      <c r="XR42" s="150"/>
      <c r="XS42" s="150"/>
      <c r="XT42" s="150"/>
      <c r="XU42" s="150"/>
      <c r="XV42" s="150"/>
      <c r="XW42" s="150"/>
      <c r="XX42" s="150"/>
      <c r="XY42" s="150"/>
      <c r="XZ42" s="150"/>
      <c r="YA42" s="150"/>
      <c r="YB42" s="150"/>
      <c r="YC42" s="150"/>
      <c r="YD42" s="150"/>
      <c r="YE42" s="150"/>
      <c r="YF42" s="150"/>
      <c r="YG42" s="150"/>
      <c r="YH42" s="150"/>
      <c r="YI42" s="150"/>
      <c r="YJ42" s="150"/>
      <c r="YK42" s="150"/>
      <c r="YL42" s="150"/>
      <c r="YM42" s="150"/>
      <c r="YN42" s="150"/>
      <c r="YO42" s="150"/>
      <c r="YP42" s="150"/>
      <c r="YQ42" s="150"/>
      <c r="YR42" s="150"/>
      <c r="YS42" s="150"/>
      <c r="YT42" s="150"/>
      <c r="YU42" s="150"/>
      <c r="YV42" s="150"/>
      <c r="YW42" s="150"/>
      <c r="YX42" s="150"/>
      <c r="YY42" s="150"/>
      <c r="YZ42" s="150"/>
      <c r="ZA42" s="150"/>
      <c r="ZB42" s="150"/>
      <c r="ZC42" s="150"/>
      <c r="ZD42" s="150"/>
      <c r="ZE42" s="150"/>
      <c r="ZF42" s="150"/>
      <c r="ZG42" s="150"/>
      <c r="ZH42" s="150"/>
      <c r="ZI42" s="150"/>
      <c r="ZJ42" s="150"/>
      <c r="ZK42" s="150"/>
      <c r="ZL42" s="150"/>
      <c r="ZM42" s="150"/>
      <c r="ZN42" s="150"/>
      <c r="ZO42" s="150"/>
      <c r="ZP42" s="150"/>
      <c r="ZQ42" s="150"/>
      <c r="ZR42" s="150"/>
      <c r="ZS42" s="150"/>
      <c r="ZT42" s="150"/>
      <c r="ZU42" s="150"/>
      <c r="ZV42" s="150"/>
      <c r="ZW42" s="150"/>
      <c r="ZX42" s="150"/>
      <c r="ZY42" s="150"/>
      <c r="ZZ42" s="150"/>
      <c r="AAA42" s="150"/>
      <c r="AAB42" s="150"/>
      <c r="AAC42" s="150"/>
      <c r="AAD42" s="150"/>
      <c r="AAE42" s="150"/>
      <c r="AAF42" s="150"/>
      <c r="AAG42" s="150"/>
      <c r="AAH42" s="150"/>
      <c r="AAI42" s="150"/>
      <c r="AAJ42" s="150"/>
      <c r="AAK42" s="150"/>
      <c r="AAL42" s="150"/>
      <c r="AAM42" s="150"/>
      <c r="AAN42" s="150"/>
      <c r="AAO42" s="150"/>
      <c r="AAP42" s="150"/>
      <c r="AAQ42" s="150"/>
      <c r="AAR42" s="150"/>
      <c r="AAS42" s="150"/>
      <c r="AAT42" s="150"/>
      <c r="AAU42" s="150"/>
      <c r="AAV42" s="150"/>
      <c r="AAW42" s="150"/>
      <c r="AAX42" s="150"/>
      <c r="AAY42" s="150"/>
      <c r="AAZ42" s="150"/>
      <c r="ABA42" s="150"/>
      <c r="ABB42" s="150"/>
      <c r="ABC42" s="150"/>
      <c r="ABD42" s="150"/>
      <c r="ABE42" s="150"/>
      <c r="ABF42" s="150"/>
      <c r="ABG42" s="150"/>
      <c r="ABH42" s="150"/>
      <c r="ABI42" s="150"/>
      <c r="ABJ42" s="150"/>
      <c r="ABK42" s="150"/>
      <c r="ABL42" s="150"/>
      <c r="ABM42" s="150"/>
      <c r="ABN42" s="150"/>
      <c r="ABO42" s="150"/>
      <c r="ABP42" s="150"/>
      <c r="ABQ42" s="150"/>
      <c r="ABR42" s="150"/>
      <c r="ABS42" s="150"/>
      <c r="ABT42" s="150"/>
      <c r="ABU42" s="150"/>
      <c r="ABV42" s="150"/>
      <c r="ABW42" s="150"/>
      <c r="ABX42" s="150"/>
      <c r="ABY42" s="150"/>
      <c r="ABZ42" s="150"/>
      <c r="ACA42" s="150"/>
      <c r="ACB42" s="150"/>
      <c r="ACC42" s="150"/>
      <c r="ACD42" s="150"/>
      <c r="ACE42" s="150"/>
      <c r="ACF42" s="150"/>
      <c r="ACG42" s="150"/>
      <c r="ACH42" s="150"/>
      <c r="ACI42" s="150"/>
      <c r="ACJ42" s="150"/>
      <c r="ACK42" s="150"/>
      <c r="ACL42" s="150"/>
      <c r="ACM42" s="150"/>
      <c r="ACN42" s="150"/>
      <c r="ACO42" s="150"/>
      <c r="ACP42" s="150"/>
      <c r="ACQ42" s="150"/>
      <c r="ACR42" s="150"/>
      <c r="ACS42" s="150"/>
      <c r="ACT42" s="150"/>
      <c r="ACU42" s="150"/>
      <c r="ACV42" s="150"/>
      <c r="ACW42" s="150"/>
      <c r="ACX42" s="150"/>
      <c r="ACY42" s="150"/>
      <c r="ACZ42" s="150"/>
      <c r="ADA42" s="150"/>
      <c r="ADB42" s="150"/>
      <c r="ADC42" s="150"/>
      <c r="ADD42" s="150"/>
      <c r="ADE42" s="150"/>
      <c r="ADF42" s="150"/>
      <c r="ADG42" s="150"/>
      <c r="ADH42" s="150"/>
      <c r="ADI42" s="150"/>
      <c r="ADJ42" s="150"/>
      <c r="ADK42" s="150"/>
      <c r="ADL42" s="150"/>
      <c r="ADM42" s="150"/>
      <c r="ADN42" s="150"/>
      <c r="ADO42" s="150"/>
      <c r="ADP42" s="150"/>
      <c r="ADQ42" s="150"/>
      <c r="ADR42" s="150"/>
      <c r="ADS42" s="150"/>
      <c r="ADT42" s="150"/>
      <c r="ADU42" s="150"/>
      <c r="ADV42" s="150"/>
      <c r="ADW42" s="150"/>
      <c r="ADX42" s="150"/>
      <c r="ADY42" s="150"/>
      <c r="ADZ42" s="150"/>
      <c r="AEA42" s="150"/>
      <c r="AEB42" s="150"/>
      <c r="AEC42" s="150"/>
      <c r="AED42" s="150"/>
      <c r="AEE42" s="150"/>
      <c r="AEF42" s="150"/>
      <c r="AEG42" s="150"/>
      <c r="AEH42" s="150"/>
      <c r="AEI42" s="150"/>
      <c r="AEJ42" s="150"/>
      <c r="AEK42" s="150"/>
      <c r="AEL42" s="150"/>
      <c r="AEM42" s="150"/>
      <c r="AEN42" s="150"/>
      <c r="AEO42" s="150"/>
      <c r="AEP42" s="150"/>
      <c r="AEQ42" s="150"/>
      <c r="AER42" s="150"/>
      <c r="AES42" s="150"/>
      <c r="AET42" s="150"/>
      <c r="AEU42" s="150"/>
      <c r="AEV42" s="150"/>
      <c r="AEW42" s="150"/>
      <c r="AEX42" s="150"/>
      <c r="AEY42" s="150"/>
      <c r="AEZ42" s="150"/>
      <c r="AFA42" s="150"/>
      <c r="AFB42" s="150"/>
      <c r="AFC42" s="150"/>
      <c r="AFD42" s="150"/>
      <c r="AFE42" s="150"/>
      <c r="AFF42" s="150"/>
      <c r="AFG42" s="150"/>
      <c r="AFH42" s="150"/>
      <c r="AFI42" s="150"/>
      <c r="AFJ42" s="150"/>
      <c r="AFK42" s="150"/>
      <c r="AFL42" s="150"/>
      <c r="AFM42" s="150"/>
      <c r="AFN42" s="150"/>
      <c r="AFO42" s="150"/>
      <c r="AFP42" s="150"/>
      <c r="AFQ42" s="150"/>
      <c r="AFR42" s="150"/>
      <c r="AFS42" s="150"/>
      <c r="AFT42" s="150"/>
      <c r="AFU42" s="150"/>
      <c r="AFV42" s="150"/>
      <c r="AFW42" s="150"/>
      <c r="AFX42" s="150"/>
      <c r="AFY42" s="150"/>
      <c r="AFZ42" s="150"/>
      <c r="AGA42" s="150"/>
      <c r="AGB42" s="150"/>
      <c r="AGC42" s="150"/>
      <c r="AGD42" s="150"/>
      <c r="AGE42" s="150"/>
      <c r="AGF42" s="150"/>
      <c r="AGG42" s="150"/>
      <c r="AGH42" s="150"/>
      <c r="AGI42" s="150"/>
      <c r="AGJ42" s="150"/>
      <c r="AGK42" s="150"/>
      <c r="AGL42" s="150"/>
      <c r="AGM42" s="150"/>
      <c r="AGN42" s="150"/>
      <c r="AGO42" s="150"/>
      <c r="AGP42" s="150"/>
      <c r="AGQ42" s="150"/>
      <c r="AGR42" s="150"/>
      <c r="AGS42" s="150"/>
      <c r="AGT42" s="150"/>
      <c r="AGU42" s="150"/>
      <c r="AGV42" s="150"/>
      <c r="AGW42" s="150"/>
      <c r="AGX42" s="150"/>
      <c r="AGY42" s="150"/>
      <c r="AGZ42" s="150"/>
      <c r="AHA42" s="150"/>
      <c r="AHB42" s="150"/>
      <c r="AHC42" s="150"/>
      <c r="AHD42" s="150"/>
      <c r="AHE42" s="150"/>
      <c r="AHF42" s="150"/>
      <c r="AHG42" s="150"/>
      <c r="AHH42" s="150"/>
      <c r="AHI42" s="150"/>
      <c r="AHJ42" s="150"/>
      <c r="AHK42" s="150"/>
      <c r="AHL42" s="150"/>
      <c r="AHM42" s="150"/>
      <c r="AHN42" s="150"/>
      <c r="AHO42" s="150"/>
      <c r="AHP42" s="150"/>
      <c r="AHQ42" s="150"/>
      <c r="AHR42" s="150"/>
      <c r="AHS42" s="150"/>
      <c r="AHT42" s="150"/>
      <c r="AHU42" s="150"/>
      <c r="AHV42" s="150"/>
      <c r="AHW42" s="150"/>
      <c r="AHX42" s="150"/>
      <c r="AHY42" s="150"/>
      <c r="AHZ42" s="150"/>
      <c r="AIA42" s="150"/>
      <c r="AIB42" s="150"/>
      <c r="AIC42" s="150"/>
      <c r="AID42" s="150"/>
      <c r="AIE42" s="150"/>
      <c r="AIF42" s="150"/>
      <c r="AIG42" s="150"/>
      <c r="AIH42" s="150"/>
      <c r="AII42" s="150"/>
      <c r="AIJ42" s="150"/>
      <c r="AIK42" s="150"/>
      <c r="AIL42" s="150"/>
      <c r="AIM42" s="150"/>
      <c r="AIN42" s="150"/>
      <c r="AIO42" s="150"/>
      <c r="AIP42" s="150"/>
      <c r="AIQ42" s="150"/>
      <c r="AIR42" s="150"/>
      <c r="AIS42" s="150"/>
      <c r="AIT42" s="150"/>
      <c r="AIU42" s="150"/>
      <c r="AIV42" s="150"/>
      <c r="AIW42" s="150"/>
      <c r="AIX42" s="150"/>
      <c r="AIY42" s="150"/>
      <c r="AIZ42" s="150"/>
      <c r="AJA42" s="150"/>
      <c r="AJB42" s="150"/>
      <c r="AJC42" s="150"/>
      <c r="AJD42" s="150"/>
      <c r="AJE42" s="150"/>
      <c r="AJF42" s="150"/>
      <c r="AJG42" s="150"/>
      <c r="AJH42" s="150"/>
      <c r="AJI42" s="150"/>
      <c r="AJJ42" s="150"/>
      <c r="AJK42" s="150"/>
      <c r="AJL42" s="150"/>
      <c r="AJM42" s="150"/>
      <c r="AJN42" s="150"/>
      <c r="AJO42" s="150"/>
      <c r="AJP42" s="150"/>
      <c r="AJQ42" s="150"/>
      <c r="AJR42" s="150"/>
      <c r="AJS42" s="150"/>
      <c r="AJT42" s="150"/>
      <c r="AJU42" s="150"/>
      <c r="AJV42" s="150"/>
      <c r="AJW42" s="150"/>
      <c r="AJX42" s="150"/>
      <c r="AJY42" s="150"/>
      <c r="AJZ42" s="150"/>
      <c r="AKA42" s="150"/>
      <c r="AKB42" s="150"/>
      <c r="AKC42" s="150"/>
      <c r="AKD42" s="150"/>
      <c r="AKE42" s="150"/>
      <c r="AKF42" s="150"/>
      <c r="AKG42" s="150"/>
      <c r="AKH42" s="150"/>
      <c r="AKI42" s="150"/>
      <c r="AKJ42" s="150"/>
      <c r="AKK42" s="150"/>
      <c r="AKL42" s="150"/>
      <c r="AKM42" s="150"/>
      <c r="AKN42" s="150"/>
      <c r="AKO42" s="150"/>
      <c r="AKP42" s="150"/>
      <c r="AKQ42" s="150"/>
      <c r="AKR42" s="150"/>
      <c r="AKS42" s="150"/>
      <c r="AKT42" s="150"/>
      <c r="AKU42" s="150"/>
      <c r="AKV42" s="150"/>
      <c r="AKW42" s="150"/>
      <c r="AKX42" s="150"/>
      <c r="AKY42" s="150"/>
      <c r="AKZ42" s="150"/>
      <c r="ALA42" s="150"/>
      <c r="ALB42" s="150"/>
      <c r="ALC42" s="150"/>
      <c r="ALD42" s="150"/>
      <c r="ALE42" s="150"/>
      <c r="ALF42" s="150"/>
      <c r="ALG42" s="150"/>
      <c r="ALH42" s="150"/>
      <c r="ALI42" s="150"/>
      <c r="ALJ42" s="150"/>
      <c r="ALK42" s="150"/>
      <c r="ALL42" s="150"/>
      <c r="ALM42" s="150"/>
      <c r="ALN42" s="150"/>
      <c r="ALO42" s="150"/>
      <c r="ALP42" s="150"/>
      <c r="ALQ42" s="150"/>
      <c r="ALR42" s="150"/>
      <c r="ALS42" s="150"/>
      <c r="ALT42" s="150"/>
      <c r="ALU42" s="150"/>
      <c r="ALV42" s="150"/>
      <c r="ALW42" s="150"/>
      <c r="ALX42" s="150"/>
      <c r="ALY42" s="150"/>
      <c r="ALZ42" s="150"/>
      <c r="AMA42" s="150"/>
      <c r="AMB42" s="150"/>
      <c r="AMC42" s="150"/>
      <c r="AMD42" s="150"/>
      <c r="AME42" s="150"/>
      <c r="AMF42" s="150"/>
      <c r="AMG42" s="150"/>
      <c r="AMH42" s="150"/>
      <c r="AMI42" s="150"/>
      <c r="AMJ42" s="150"/>
      <c r="AMK42" s="150"/>
      <c r="AML42" s="150"/>
      <c r="AMM42" s="150"/>
      <c r="AMN42" s="150"/>
      <c r="AMO42" s="150"/>
      <c r="AMP42" s="150"/>
      <c r="AMQ42" s="150"/>
      <c r="AMR42" s="150"/>
      <c r="AMS42" s="150"/>
      <c r="AMT42" s="150"/>
      <c r="AMU42" s="150"/>
      <c r="AMV42" s="150"/>
      <c r="AMW42" s="150"/>
      <c r="AMX42" s="150"/>
      <c r="AMY42" s="150"/>
      <c r="AMZ42" s="150"/>
      <c r="ANA42" s="150"/>
      <c r="ANB42" s="150"/>
      <c r="ANC42" s="150"/>
      <c r="AND42" s="150"/>
      <c r="ANE42" s="150"/>
      <c r="ANF42" s="150"/>
      <c r="ANG42" s="150"/>
      <c r="ANH42" s="150"/>
      <c r="ANI42" s="150"/>
      <c r="ANJ42" s="150"/>
      <c r="ANK42" s="150"/>
      <c r="ANL42" s="150"/>
      <c r="ANM42" s="150"/>
      <c r="ANN42" s="150"/>
      <c r="ANO42" s="150"/>
      <c r="ANP42" s="150"/>
      <c r="ANQ42" s="150"/>
      <c r="ANR42" s="150"/>
      <c r="ANS42" s="150"/>
      <c r="ANT42" s="150"/>
      <c r="ANU42" s="150"/>
      <c r="ANV42" s="150"/>
      <c r="ANW42" s="150"/>
      <c r="ANX42" s="150"/>
      <c r="ANY42" s="150"/>
      <c r="ANZ42" s="150"/>
      <c r="AOA42" s="150"/>
      <c r="AOB42" s="150"/>
      <c r="AOC42" s="150"/>
      <c r="AOD42" s="150"/>
      <c r="AOE42" s="150"/>
      <c r="AOF42" s="150"/>
      <c r="AOG42" s="150"/>
      <c r="AOH42" s="150"/>
      <c r="AOI42" s="150"/>
      <c r="AOJ42" s="150"/>
      <c r="AOK42" s="150"/>
      <c r="AOL42" s="150"/>
      <c r="AOM42" s="150"/>
      <c r="AON42" s="150"/>
      <c r="AOO42" s="150"/>
      <c r="AOP42" s="150"/>
      <c r="AOQ42" s="150"/>
      <c r="AOR42" s="150"/>
      <c r="AOS42" s="150"/>
      <c r="AOT42" s="150"/>
      <c r="AOU42" s="150"/>
      <c r="AOV42" s="150"/>
      <c r="AOW42" s="150"/>
      <c r="AOX42" s="150"/>
      <c r="AOY42" s="150"/>
      <c r="AOZ42" s="150"/>
      <c r="APA42" s="150"/>
      <c r="APB42" s="150"/>
      <c r="APC42" s="150"/>
      <c r="APD42" s="150"/>
      <c r="APE42" s="150"/>
      <c r="APF42" s="150"/>
      <c r="APG42" s="150"/>
      <c r="APH42" s="150"/>
      <c r="API42" s="150"/>
      <c r="APJ42" s="150"/>
      <c r="APK42" s="150"/>
      <c r="APL42" s="150"/>
      <c r="APM42" s="150"/>
      <c r="APN42" s="150"/>
      <c r="APO42" s="150"/>
      <c r="APP42" s="150"/>
      <c r="APQ42" s="150"/>
      <c r="APR42" s="150"/>
      <c r="APS42" s="150"/>
      <c r="APT42" s="150"/>
      <c r="APU42" s="150"/>
      <c r="APV42" s="150"/>
      <c r="APW42" s="150"/>
      <c r="APX42" s="150"/>
      <c r="APY42" s="150"/>
      <c r="APZ42" s="150"/>
      <c r="AQA42" s="150"/>
      <c r="AQB42" s="150"/>
      <c r="AQC42" s="150"/>
      <c r="AQD42" s="150"/>
      <c r="AQE42" s="150"/>
      <c r="AQF42" s="150"/>
      <c r="AQG42" s="150"/>
      <c r="AQH42" s="150"/>
      <c r="AQI42" s="150"/>
      <c r="AQJ42" s="150"/>
      <c r="AQK42" s="150"/>
      <c r="AQL42" s="150"/>
      <c r="AQM42" s="150"/>
      <c r="AQN42" s="150"/>
      <c r="AQO42" s="150"/>
      <c r="AQP42" s="150"/>
      <c r="AQQ42" s="150"/>
      <c r="AQR42" s="150"/>
      <c r="AQS42" s="150"/>
      <c r="AQT42" s="150"/>
      <c r="AQU42" s="150"/>
      <c r="AQV42" s="150"/>
      <c r="AQW42" s="150"/>
      <c r="AQX42" s="150"/>
      <c r="AQY42" s="150"/>
      <c r="AQZ42" s="150"/>
      <c r="ARA42" s="150"/>
      <c r="ARB42" s="150"/>
      <c r="ARC42" s="150"/>
      <c r="ARD42" s="150"/>
      <c r="ARE42" s="150"/>
      <c r="ARF42" s="150"/>
      <c r="ARG42" s="150"/>
      <c r="ARH42" s="150"/>
      <c r="ARI42" s="150"/>
      <c r="ARJ42" s="150"/>
      <c r="ARK42" s="150"/>
      <c r="ARL42" s="150"/>
      <c r="ARM42" s="150"/>
      <c r="ARN42" s="150"/>
      <c r="ARO42" s="150"/>
      <c r="ARP42" s="150"/>
      <c r="ARQ42" s="150"/>
      <c r="ARR42" s="150"/>
      <c r="ARS42" s="150"/>
      <c r="ART42" s="150"/>
      <c r="ARU42" s="150"/>
      <c r="ARV42" s="150"/>
      <c r="ARW42" s="150"/>
      <c r="ARX42" s="150"/>
      <c r="ARY42" s="150"/>
      <c r="ARZ42" s="150"/>
      <c r="ASA42" s="150"/>
      <c r="ASB42" s="150"/>
      <c r="ASC42" s="150"/>
      <c r="ASD42" s="150"/>
      <c r="ASE42" s="150"/>
      <c r="ASF42" s="150"/>
      <c r="ASG42" s="150"/>
      <c r="ASH42" s="150"/>
      <c r="ASI42" s="150"/>
      <c r="ASJ42" s="150"/>
      <c r="ASK42" s="150"/>
      <c r="ASL42" s="150"/>
      <c r="ASM42" s="150"/>
      <c r="ASN42" s="150"/>
      <c r="ASO42" s="150"/>
      <c r="ASP42" s="150"/>
      <c r="ASQ42" s="150"/>
      <c r="ASR42" s="150"/>
      <c r="ASS42" s="150"/>
      <c r="AST42" s="150"/>
      <c r="ASU42" s="150"/>
      <c r="ASV42" s="150"/>
      <c r="ASW42" s="150"/>
      <c r="ASX42" s="150"/>
      <c r="ASY42" s="150"/>
      <c r="ASZ42" s="150"/>
      <c r="ATA42" s="150"/>
      <c r="ATB42" s="150"/>
      <c r="ATC42" s="150"/>
      <c r="ATD42" s="150"/>
      <c r="ATE42" s="150"/>
      <c r="ATF42" s="150"/>
      <c r="ATG42" s="150"/>
      <c r="ATH42" s="150"/>
      <c r="ATI42" s="150"/>
      <c r="ATJ42" s="150"/>
      <c r="ATK42" s="150"/>
      <c r="ATL42" s="150"/>
      <c r="ATM42" s="150"/>
      <c r="ATN42" s="150"/>
      <c r="ATO42" s="150"/>
      <c r="ATP42" s="150"/>
      <c r="ATQ42" s="150"/>
      <c r="ATR42" s="150"/>
      <c r="ATS42" s="150"/>
      <c r="ATT42" s="150"/>
      <c r="ATU42" s="150"/>
      <c r="ATV42" s="150"/>
      <c r="ATW42" s="150"/>
      <c r="ATX42" s="150"/>
      <c r="ATY42" s="150"/>
      <c r="ATZ42" s="150"/>
      <c r="AUA42" s="150"/>
      <c r="AUB42" s="150"/>
      <c r="AUC42" s="150"/>
      <c r="AUD42" s="150"/>
      <c r="AUE42" s="150"/>
      <c r="AUF42" s="150"/>
      <c r="AUG42" s="150"/>
      <c r="AUH42" s="150"/>
      <c r="AUI42" s="150"/>
      <c r="AUJ42" s="150"/>
      <c r="AUK42" s="150"/>
      <c r="AUL42" s="150"/>
      <c r="AUM42" s="150"/>
      <c r="AUN42" s="150"/>
      <c r="AUO42" s="150"/>
      <c r="AUP42" s="150"/>
      <c r="AUQ42" s="150"/>
      <c r="AUR42" s="150"/>
      <c r="AUS42" s="150"/>
      <c r="AUT42" s="150"/>
      <c r="AUU42" s="150"/>
      <c r="AUV42" s="150"/>
      <c r="AUW42" s="150"/>
      <c r="AUX42" s="150"/>
      <c r="AUY42" s="150"/>
      <c r="AUZ42" s="150"/>
      <c r="AVA42" s="150"/>
      <c r="AVB42" s="150"/>
      <c r="AVC42" s="150"/>
      <c r="AVD42" s="150"/>
      <c r="AVE42" s="150"/>
      <c r="AVF42" s="150"/>
      <c r="AVG42" s="150"/>
      <c r="AVH42" s="150"/>
      <c r="AVI42" s="150"/>
      <c r="AVJ42" s="150"/>
      <c r="AVK42" s="150"/>
      <c r="AVL42" s="150"/>
      <c r="AVM42" s="150"/>
      <c r="AVN42" s="150"/>
      <c r="AVO42" s="150"/>
      <c r="AVP42" s="150"/>
      <c r="AVQ42" s="150"/>
      <c r="AVR42" s="150"/>
      <c r="AVS42" s="150"/>
      <c r="AVT42" s="150"/>
      <c r="AVU42" s="150"/>
      <c r="AVV42" s="150"/>
      <c r="AVW42" s="150"/>
      <c r="AVX42" s="150"/>
      <c r="AVY42" s="150"/>
      <c r="AVZ42" s="150"/>
      <c r="AWA42" s="150"/>
      <c r="AWB42" s="150"/>
      <c r="AWC42" s="150"/>
      <c r="AWD42" s="150"/>
      <c r="AWE42" s="150"/>
      <c r="AWF42" s="150"/>
      <c r="AWG42" s="150"/>
      <c r="AWH42" s="150"/>
      <c r="AWI42" s="150"/>
      <c r="AWJ42" s="150"/>
      <c r="AWK42" s="150"/>
      <c r="AWL42" s="150"/>
      <c r="AWM42" s="150"/>
      <c r="AWN42" s="150"/>
      <c r="AWO42" s="150"/>
      <c r="AWP42" s="150"/>
      <c r="AWQ42" s="150"/>
      <c r="AWR42" s="150"/>
      <c r="AWS42" s="150"/>
      <c r="AWT42" s="150"/>
      <c r="AWU42" s="150"/>
      <c r="AWV42" s="150"/>
      <c r="AWW42" s="150"/>
      <c r="AWX42" s="150"/>
      <c r="AWY42" s="150"/>
      <c r="AWZ42" s="150"/>
      <c r="AXA42" s="150"/>
      <c r="AXB42" s="150"/>
      <c r="AXC42" s="150"/>
      <c r="AXD42" s="150"/>
      <c r="AXE42" s="150"/>
      <c r="AXF42" s="150"/>
      <c r="AXG42" s="150"/>
      <c r="AXH42" s="150"/>
      <c r="AXI42" s="150"/>
      <c r="AXJ42" s="150"/>
      <c r="AXK42" s="150"/>
      <c r="AXL42" s="150"/>
      <c r="AXM42" s="150"/>
      <c r="AXN42" s="150"/>
      <c r="AXO42" s="150"/>
      <c r="AXP42" s="150"/>
      <c r="AXQ42" s="150"/>
      <c r="AXR42" s="150"/>
      <c r="AXS42" s="150"/>
      <c r="AXT42" s="150"/>
      <c r="AXU42" s="150"/>
      <c r="AXV42" s="150"/>
      <c r="AXW42" s="150"/>
      <c r="AXX42" s="150"/>
      <c r="AXY42" s="150"/>
      <c r="AXZ42" s="150"/>
      <c r="AYA42" s="150"/>
      <c r="AYB42" s="150"/>
      <c r="AYC42" s="150"/>
      <c r="AYD42" s="150"/>
      <c r="AYE42" s="150"/>
      <c r="AYF42" s="150"/>
      <c r="AYG42" s="150"/>
      <c r="AYH42" s="150"/>
      <c r="AYI42" s="150"/>
      <c r="AYJ42" s="150"/>
      <c r="AYK42" s="150"/>
      <c r="AYL42" s="150"/>
      <c r="AYM42" s="150"/>
      <c r="AYN42" s="150"/>
      <c r="AYO42" s="150"/>
      <c r="AYP42" s="150"/>
      <c r="AYQ42" s="150"/>
      <c r="AYR42" s="150"/>
      <c r="AYS42" s="150"/>
      <c r="AYT42" s="150"/>
      <c r="AYU42" s="150"/>
      <c r="AYV42" s="150"/>
      <c r="AYW42" s="150"/>
      <c r="AYX42" s="150"/>
      <c r="AYY42" s="150"/>
      <c r="AYZ42" s="150"/>
      <c r="AZA42" s="150"/>
      <c r="AZB42" s="150"/>
      <c r="AZC42" s="150"/>
      <c r="AZD42" s="150"/>
      <c r="AZE42" s="150"/>
      <c r="AZF42" s="150"/>
      <c r="AZG42" s="150"/>
      <c r="AZH42" s="150"/>
      <c r="AZI42" s="150"/>
      <c r="AZJ42" s="150"/>
      <c r="AZK42" s="150"/>
      <c r="AZL42" s="150"/>
      <c r="AZM42" s="150"/>
      <c r="AZN42" s="150"/>
      <c r="AZO42" s="150"/>
      <c r="AZP42" s="150"/>
      <c r="AZQ42" s="150"/>
      <c r="AZR42" s="150"/>
      <c r="AZS42" s="150"/>
      <c r="AZT42" s="150"/>
      <c r="AZU42" s="150"/>
      <c r="AZV42" s="150"/>
      <c r="AZW42" s="150"/>
      <c r="AZX42" s="150"/>
      <c r="AZY42" s="150"/>
      <c r="AZZ42" s="150"/>
      <c r="BAA42" s="150"/>
      <c r="BAB42" s="150"/>
      <c r="BAC42" s="150"/>
      <c r="BAD42" s="150"/>
      <c r="BAE42" s="150"/>
      <c r="BAF42" s="150"/>
      <c r="BAG42" s="150"/>
      <c r="BAH42" s="150"/>
      <c r="BAI42" s="150"/>
      <c r="BAJ42" s="150"/>
      <c r="BAK42" s="150"/>
      <c r="BAL42" s="150"/>
      <c r="BAM42" s="150"/>
      <c r="BAN42" s="150"/>
      <c r="BAO42" s="150"/>
      <c r="BAP42" s="150"/>
      <c r="BAQ42" s="150"/>
      <c r="BAR42" s="150"/>
      <c r="BAS42" s="150"/>
      <c r="BAT42" s="150"/>
      <c r="BAU42" s="150"/>
      <c r="BAV42" s="150"/>
      <c r="BAW42" s="150"/>
      <c r="BAX42" s="150"/>
      <c r="BAY42" s="150"/>
      <c r="BAZ42" s="150"/>
      <c r="BBA42" s="150"/>
      <c r="BBB42" s="150"/>
      <c r="BBC42" s="150"/>
      <c r="BBD42" s="150"/>
      <c r="BBE42" s="150"/>
      <c r="BBF42" s="150"/>
      <c r="BBG42" s="150"/>
      <c r="BBH42" s="150"/>
      <c r="BBI42" s="150"/>
      <c r="BBJ42" s="150"/>
      <c r="BBK42" s="150"/>
      <c r="BBL42" s="150"/>
      <c r="BBM42" s="150"/>
      <c r="BBN42" s="150"/>
      <c r="BBO42" s="150"/>
      <c r="BBP42" s="150"/>
      <c r="BBQ42" s="150"/>
      <c r="BBR42" s="150"/>
      <c r="BBS42" s="150"/>
      <c r="BBT42" s="150"/>
      <c r="BBU42" s="150"/>
      <c r="BBV42" s="150"/>
      <c r="BBW42" s="150"/>
      <c r="BBX42" s="150"/>
      <c r="BBY42" s="150"/>
      <c r="BBZ42" s="150"/>
      <c r="BCA42" s="150"/>
      <c r="BCB42" s="150"/>
      <c r="BCC42" s="150"/>
      <c r="BCD42" s="150"/>
      <c r="BCE42" s="150"/>
      <c r="BCF42" s="150"/>
      <c r="BCG42" s="150"/>
      <c r="BCH42" s="150"/>
      <c r="BCI42" s="150"/>
      <c r="BCJ42" s="150"/>
      <c r="BCK42" s="150"/>
      <c r="BCL42" s="150"/>
      <c r="BCM42" s="150"/>
      <c r="BCN42" s="150"/>
      <c r="BCO42" s="150"/>
      <c r="BCP42" s="150"/>
      <c r="BCQ42" s="150"/>
      <c r="BCR42" s="150"/>
      <c r="BCS42" s="150"/>
      <c r="BCT42" s="150"/>
      <c r="BCU42" s="150"/>
      <c r="BCV42" s="150"/>
      <c r="BCW42" s="150"/>
      <c r="BCX42" s="150"/>
      <c r="BCY42" s="150"/>
      <c r="BCZ42" s="150"/>
      <c r="BDA42" s="150"/>
      <c r="BDB42" s="150"/>
      <c r="BDC42" s="150"/>
      <c r="BDD42" s="150"/>
      <c r="BDE42" s="150"/>
      <c r="BDF42" s="150"/>
      <c r="BDG42" s="150"/>
      <c r="BDH42" s="150"/>
      <c r="BDI42" s="150"/>
      <c r="BDJ42" s="150"/>
      <c r="BDK42" s="150"/>
      <c r="BDL42" s="150"/>
      <c r="BDM42" s="150"/>
      <c r="BDN42" s="150"/>
      <c r="BDO42" s="150"/>
      <c r="BDP42" s="150"/>
      <c r="BDQ42" s="150"/>
      <c r="BDR42" s="150"/>
      <c r="BDS42" s="150"/>
      <c r="BDT42" s="150"/>
      <c r="BDU42" s="150"/>
      <c r="BDV42" s="150"/>
      <c r="BDW42" s="150"/>
      <c r="BDX42" s="150"/>
      <c r="BDY42" s="150"/>
      <c r="BDZ42" s="150"/>
      <c r="BEA42" s="150"/>
      <c r="BEB42" s="150"/>
      <c r="BEC42" s="150"/>
      <c r="BED42" s="150"/>
      <c r="BEE42" s="150"/>
      <c r="BEF42" s="150"/>
      <c r="BEG42" s="150"/>
      <c r="BEH42" s="150"/>
      <c r="BEI42" s="150"/>
      <c r="BEJ42" s="150"/>
      <c r="BEK42" s="150"/>
      <c r="BEL42" s="150"/>
      <c r="BEM42" s="150"/>
      <c r="BEN42" s="150"/>
      <c r="BEO42" s="150"/>
      <c r="BEP42" s="150"/>
      <c r="BEQ42" s="150"/>
      <c r="BER42" s="150"/>
      <c r="BES42" s="150"/>
      <c r="BET42" s="150"/>
      <c r="BEU42" s="150"/>
      <c r="BEV42" s="150"/>
      <c r="BEW42" s="150"/>
      <c r="BEX42" s="150"/>
      <c r="BEY42" s="150"/>
      <c r="BEZ42" s="150"/>
      <c r="BFA42" s="150"/>
      <c r="BFB42" s="150"/>
      <c r="BFC42" s="150"/>
      <c r="BFD42" s="150"/>
      <c r="BFE42" s="150"/>
      <c r="BFF42" s="150"/>
      <c r="BFG42" s="150"/>
      <c r="BFH42" s="150"/>
      <c r="BFI42" s="150"/>
      <c r="BFJ42" s="150"/>
      <c r="BFK42" s="150"/>
      <c r="BFL42" s="150"/>
      <c r="BFM42" s="150"/>
      <c r="BFN42" s="150"/>
      <c r="BFO42" s="150"/>
      <c r="BFP42" s="150"/>
      <c r="BFQ42" s="150"/>
      <c r="BFR42" s="150"/>
      <c r="BFS42" s="150"/>
      <c r="BFT42" s="150"/>
      <c r="BFU42" s="150"/>
      <c r="BFV42" s="150"/>
      <c r="BFW42" s="150"/>
      <c r="BFX42" s="150"/>
      <c r="BFY42" s="150"/>
      <c r="BFZ42" s="150"/>
      <c r="BGA42" s="150"/>
      <c r="BGB42" s="150"/>
      <c r="BGC42" s="150"/>
      <c r="BGD42" s="150"/>
      <c r="BGE42" s="150"/>
      <c r="BGF42" s="150"/>
      <c r="BGG42" s="150"/>
      <c r="BGH42" s="150"/>
      <c r="BGI42" s="150"/>
      <c r="BGJ42" s="150"/>
      <c r="BGK42" s="150"/>
      <c r="BGL42" s="150"/>
      <c r="BGM42" s="150"/>
      <c r="BGN42" s="150"/>
      <c r="BGO42" s="150"/>
      <c r="BGP42" s="150"/>
      <c r="BGQ42" s="150"/>
      <c r="BGR42" s="150"/>
      <c r="BGS42" s="150"/>
      <c r="BGT42" s="150"/>
      <c r="BGU42" s="150"/>
      <c r="BGV42" s="150"/>
      <c r="BGW42" s="150"/>
      <c r="BGX42" s="150"/>
      <c r="BGY42" s="150"/>
      <c r="BGZ42" s="150"/>
      <c r="BHA42" s="150"/>
      <c r="BHB42" s="150"/>
      <c r="BHC42" s="150"/>
      <c r="BHD42" s="150"/>
      <c r="BHE42" s="150"/>
      <c r="BHF42" s="150"/>
      <c r="BHG42" s="150"/>
      <c r="BHH42" s="150"/>
      <c r="BHI42" s="150"/>
      <c r="BHJ42" s="150"/>
      <c r="BHK42" s="150"/>
      <c r="BHL42" s="150"/>
      <c r="BHM42" s="150"/>
      <c r="BHN42" s="150"/>
      <c r="BHO42" s="150"/>
      <c r="BHP42" s="150"/>
      <c r="BHQ42" s="150"/>
      <c r="BHR42" s="150"/>
      <c r="BHS42" s="150"/>
      <c r="BHT42" s="150"/>
      <c r="BHU42" s="150"/>
      <c r="BHV42" s="150"/>
      <c r="BHW42" s="150"/>
      <c r="BHX42" s="150"/>
      <c r="BHY42" s="150"/>
      <c r="BHZ42" s="150"/>
      <c r="BIA42" s="150"/>
      <c r="BIB42" s="150"/>
      <c r="BIC42" s="150"/>
      <c r="BID42" s="150"/>
      <c r="BIE42" s="150"/>
      <c r="BIF42" s="150"/>
      <c r="BIG42" s="150"/>
      <c r="BIH42" s="150"/>
      <c r="BII42" s="150"/>
      <c r="BIJ42" s="150"/>
      <c r="BIK42" s="150"/>
      <c r="BIL42" s="150"/>
      <c r="BIM42" s="150"/>
      <c r="BIN42" s="150"/>
      <c r="BIO42" s="150"/>
      <c r="BIP42" s="150"/>
      <c r="BIQ42" s="150"/>
      <c r="BIR42" s="150"/>
      <c r="BIS42" s="150"/>
      <c r="BIT42" s="150"/>
      <c r="BIU42" s="150"/>
      <c r="BIV42" s="150"/>
      <c r="BIW42" s="150"/>
      <c r="BIX42" s="150"/>
      <c r="BIY42" s="150"/>
      <c r="BIZ42" s="150"/>
      <c r="BJA42" s="150"/>
      <c r="BJB42" s="150"/>
      <c r="BJC42" s="150"/>
      <c r="BJD42" s="150"/>
      <c r="BJE42" s="150"/>
      <c r="BJF42" s="150"/>
      <c r="BJG42" s="150"/>
      <c r="BJH42" s="150"/>
      <c r="BJI42" s="150"/>
      <c r="BJJ42" s="150"/>
      <c r="BJK42" s="150"/>
      <c r="BJL42" s="150"/>
      <c r="BJM42" s="150"/>
      <c r="BJN42" s="150"/>
      <c r="BJO42" s="150"/>
      <c r="BJP42" s="150"/>
      <c r="BJQ42" s="150"/>
      <c r="BJR42" s="150"/>
      <c r="BJS42" s="150"/>
      <c r="BJT42" s="150"/>
      <c r="BJU42" s="150"/>
      <c r="BJV42" s="150"/>
      <c r="BJW42" s="150"/>
      <c r="BJX42" s="150"/>
      <c r="BJY42" s="150"/>
      <c r="BJZ42" s="150"/>
      <c r="BKA42" s="150"/>
      <c r="BKB42" s="150"/>
      <c r="BKC42" s="150"/>
      <c r="BKD42" s="150"/>
      <c r="BKE42" s="150"/>
      <c r="BKF42" s="150"/>
      <c r="BKG42" s="150"/>
      <c r="BKH42" s="150"/>
      <c r="BKI42" s="150"/>
      <c r="BKJ42" s="150"/>
      <c r="BKK42" s="150"/>
      <c r="BKL42" s="150"/>
      <c r="BKM42" s="150"/>
      <c r="BKN42" s="150"/>
      <c r="BKO42" s="150"/>
      <c r="BKP42" s="150"/>
      <c r="BKQ42" s="150"/>
      <c r="BKR42" s="150"/>
      <c r="BKS42" s="150"/>
      <c r="BKT42" s="150"/>
      <c r="BKU42" s="150"/>
      <c r="BKV42" s="150"/>
      <c r="BKW42" s="150"/>
      <c r="BKX42" s="150"/>
      <c r="BKY42" s="150"/>
      <c r="BKZ42" s="150"/>
      <c r="BLA42" s="150"/>
      <c r="BLB42" s="150"/>
      <c r="BLC42" s="150"/>
      <c r="BLD42" s="150"/>
      <c r="BLE42" s="150"/>
      <c r="BLF42" s="150"/>
      <c r="BLG42" s="150"/>
      <c r="BLH42" s="150"/>
      <c r="BLI42" s="150"/>
      <c r="BLJ42" s="150"/>
      <c r="BLK42" s="150"/>
      <c r="BLL42" s="150"/>
      <c r="BLM42" s="150"/>
      <c r="BLN42" s="150"/>
      <c r="BLO42" s="150"/>
      <c r="BLP42" s="150"/>
      <c r="BLQ42" s="150"/>
      <c r="BLR42" s="150"/>
      <c r="BLS42" s="150"/>
      <c r="BLT42" s="150"/>
      <c r="BLU42" s="150"/>
      <c r="BLV42" s="150"/>
      <c r="BLW42" s="150"/>
      <c r="BLX42" s="150"/>
      <c r="BLY42" s="150"/>
      <c r="BLZ42" s="150"/>
      <c r="BMA42" s="150"/>
      <c r="BMB42" s="150"/>
      <c r="BMC42" s="150"/>
      <c r="BMD42" s="150"/>
      <c r="BME42" s="150"/>
      <c r="BMF42" s="150"/>
      <c r="BMG42" s="150"/>
      <c r="BMH42" s="150"/>
      <c r="BMI42" s="150"/>
      <c r="BMJ42" s="150"/>
      <c r="BMK42" s="150"/>
      <c r="BML42" s="150"/>
      <c r="BMM42" s="150"/>
      <c r="BMN42" s="150"/>
      <c r="BMO42" s="150"/>
      <c r="BMP42" s="150"/>
      <c r="BMQ42" s="150"/>
      <c r="BMR42" s="150"/>
      <c r="BMS42" s="150"/>
      <c r="BMT42" s="150"/>
      <c r="BMU42" s="150"/>
      <c r="BMV42" s="150"/>
      <c r="BMW42" s="150"/>
      <c r="BMX42" s="150"/>
      <c r="BMY42" s="150"/>
      <c r="BMZ42" s="150"/>
      <c r="BNA42" s="150"/>
      <c r="BNB42" s="150"/>
      <c r="BNC42" s="150"/>
      <c r="BND42" s="150"/>
      <c r="BNE42" s="150"/>
      <c r="BNF42" s="150"/>
      <c r="BNG42" s="150"/>
      <c r="BNH42" s="150"/>
      <c r="BNI42" s="150"/>
      <c r="BNJ42" s="150"/>
      <c r="BNK42" s="150"/>
      <c r="BNL42" s="150"/>
      <c r="BNM42" s="150"/>
      <c r="BNN42" s="150"/>
      <c r="BNO42" s="150"/>
      <c r="BNP42" s="150"/>
      <c r="BNQ42" s="150"/>
      <c r="BNR42" s="150"/>
      <c r="BNS42" s="150"/>
      <c r="BNT42" s="150"/>
      <c r="BNU42" s="150"/>
      <c r="BNV42" s="150"/>
      <c r="BNW42" s="150"/>
      <c r="BNX42" s="150"/>
      <c r="BNY42" s="150"/>
      <c r="BNZ42" s="150"/>
      <c r="BOA42" s="150"/>
      <c r="BOB42" s="150"/>
      <c r="BOC42" s="150"/>
      <c r="BOD42" s="150"/>
      <c r="BOE42" s="150"/>
      <c r="BOF42" s="150"/>
      <c r="BOG42" s="150"/>
      <c r="BOH42" s="150"/>
      <c r="BOI42" s="150"/>
      <c r="BOJ42" s="150"/>
      <c r="BOK42" s="150"/>
      <c r="BOL42" s="150"/>
      <c r="BOM42" s="150"/>
      <c r="BON42" s="150"/>
      <c r="BOO42" s="150"/>
      <c r="BOP42" s="150"/>
      <c r="BOQ42" s="150"/>
      <c r="BOR42" s="150"/>
      <c r="BOS42" s="150"/>
      <c r="BOT42" s="150"/>
      <c r="BOU42" s="150"/>
      <c r="BOV42" s="150"/>
      <c r="BOW42" s="150"/>
      <c r="BOX42" s="150"/>
      <c r="BOY42" s="150"/>
      <c r="BOZ42" s="150"/>
      <c r="BPA42" s="150"/>
      <c r="BPB42" s="150"/>
      <c r="BPC42" s="150"/>
      <c r="BPD42" s="150"/>
      <c r="BPE42" s="150"/>
      <c r="BPF42" s="150"/>
      <c r="BPG42" s="150"/>
      <c r="BPH42" s="150"/>
      <c r="BPI42" s="150"/>
      <c r="BPJ42" s="150"/>
      <c r="BPK42" s="150"/>
      <c r="BPL42" s="150"/>
      <c r="BPM42" s="150"/>
      <c r="BPN42" s="150"/>
      <c r="BPO42" s="150"/>
      <c r="BPP42" s="150"/>
      <c r="BPQ42" s="150"/>
      <c r="BPR42" s="150"/>
      <c r="BPS42" s="150"/>
      <c r="BPT42" s="150"/>
      <c r="BPU42" s="150"/>
      <c r="BPV42" s="150"/>
      <c r="BPW42" s="150"/>
      <c r="BPX42" s="150"/>
      <c r="BPY42" s="150"/>
      <c r="BPZ42" s="150"/>
      <c r="BQA42" s="150"/>
      <c r="BQB42" s="150"/>
      <c r="BQC42" s="150"/>
      <c r="BQD42" s="150"/>
      <c r="BQE42" s="150"/>
      <c r="BQF42" s="150"/>
      <c r="BQG42" s="150"/>
      <c r="BQH42" s="150"/>
      <c r="BQI42" s="150"/>
      <c r="BQJ42" s="150"/>
      <c r="BQK42" s="150"/>
      <c r="BQL42" s="150"/>
      <c r="BQM42" s="150"/>
      <c r="BQN42" s="150"/>
      <c r="BQO42" s="150"/>
      <c r="BQP42" s="150"/>
      <c r="BQQ42" s="150"/>
      <c r="BQR42" s="150"/>
      <c r="BQS42" s="150"/>
      <c r="BQT42" s="150"/>
      <c r="BQU42" s="150"/>
      <c r="BQV42" s="150"/>
      <c r="BQW42" s="150"/>
      <c r="BQX42" s="150"/>
      <c r="BQY42" s="150"/>
      <c r="BQZ42" s="150"/>
      <c r="BRA42" s="150"/>
      <c r="BRB42" s="150"/>
      <c r="BRC42" s="150"/>
      <c r="BRD42" s="150"/>
      <c r="BRE42" s="150"/>
      <c r="BRF42" s="150"/>
      <c r="BRG42" s="150"/>
      <c r="BRH42" s="150"/>
      <c r="BRI42" s="150"/>
      <c r="BRJ42" s="150"/>
      <c r="BRK42" s="150"/>
      <c r="BRL42" s="150"/>
      <c r="BRM42" s="150"/>
      <c r="BRN42" s="150"/>
      <c r="BRO42" s="150"/>
      <c r="BRP42" s="150"/>
      <c r="BRQ42" s="150"/>
      <c r="BRR42" s="150"/>
      <c r="BRS42" s="150"/>
      <c r="BRT42" s="150"/>
      <c r="BRU42" s="150"/>
      <c r="BRV42" s="150"/>
      <c r="BRW42" s="150"/>
      <c r="BRX42" s="150"/>
      <c r="BRY42" s="150"/>
      <c r="BRZ42" s="150"/>
      <c r="BSA42" s="150"/>
      <c r="BSB42" s="150"/>
      <c r="BSC42" s="150"/>
      <c r="BSD42" s="150"/>
      <c r="BSE42" s="150"/>
      <c r="BSF42" s="150"/>
      <c r="BSG42" s="150"/>
      <c r="BSH42" s="150"/>
      <c r="BSI42" s="150"/>
      <c r="BSJ42" s="150"/>
      <c r="BSK42" s="150"/>
      <c r="BSL42" s="150"/>
      <c r="BSM42" s="150"/>
      <c r="BSN42" s="150"/>
      <c r="BSO42" s="150"/>
      <c r="BSP42" s="150"/>
      <c r="BSQ42" s="150"/>
      <c r="BSR42" s="150"/>
      <c r="BSS42" s="150"/>
      <c r="BST42" s="150"/>
      <c r="BSU42" s="150"/>
      <c r="BSV42" s="150"/>
      <c r="BSW42" s="150"/>
      <c r="BSX42" s="150"/>
      <c r="BSY42" s="150"/>
      <c r="BSZ42" s="150"/>
      <c r="BTA42" s="150"/>
      <c r="BTB42" s="150"/>
      <c r="BTC42" s="150"/>
      <c r="BTD42" s="150"/>
      <c r="BTE42" s="150"/>
      <c r="BTF42" s="150"/>
      <c r="BTG42" s="150"/>
      <c r="BTH42" s="150"/>
      <c r="BTI42" s="150"/>
      <c r="BTJ42" s="150"/>
      <c r="BTK42" s="150"/>
      <c r="BTL42" s="150"/>
      <c r="BTM42" s="150"/>
      <c r="BTN42" s="150"/>
      <c r="BTO42" s="150"/>
      <c r="BTP42" s="150"/>
      <c r="BTQ42" s="150"/>
      <c r="BTR42" s="150"/>
      <c r="BTS42" s="150"/>
      <c r="BTT42" s="150"/>
      <c r="BTU42" s="150"/>
      <c r="BTV42" s="150"/>
      <c r="BTW42" s="150"/>
      <c r="BTX42" s="150"/>
      <c r="BTY42" s="150"/>
      <c r="BTZ42" s="150"/>
      <c r="BUA42" s="150"/>
      <c r="BUB42" s="150"/>
      <c r="BUC42" s="150"/>
      <c r="BUD42" s="150"/>
      <c r="BUE42" s="150"/>
      <c r="BUF42" s="150"/>
      <c r="BUG42" s="150"/>
      <c r="BUH42" s="150"/>
      <c r="BUI42" s="150"/>
      <c r="BUJ42" s="150"/>
      <c r="BUK42" s="150"/>
      <c r="BUL42" s="150"/>
      <c r="BUM42" s="150"/>
      <c r="BUN42" s="150"/>
      <c r="BUO42" s="150"/>
      <c r="BUP42" s="150"/>
      <c r="BUQ42" s="150"/>
      <c r="BUR42" s="150"/>
      <c r="BUS42" s="150"/>
      <c r="BUT42" s="150"/>
      <c r="BUU42" s="150"/>
      <c r="BUV42" s="150"/>
      <c r="BUW42" s="150"/>
      <c r="BUX42" s="150"/>
      <c r="BUY42" s="150"/>
      <c r="BUZ42" s="150"/>
      <c r="BVA42" s="150"/>
      <c r="BVB42" s="150"/>
      <c r="BVC42" s="150"/>
      <c r="BVD42" s="150"/>
      <c r="BVE42" s="150"/>
      <c r="BVF42" s="150"/>
      <c r="BVG42" s="150"/>
      <c r="BVH42" s="150"/>
      <c r="BVI42" s="150"/>
      <c r="BVJ42" s="150"/>
      <c r="BVK42" s="150"/>
      <c r="BVL42" s="150"/>
      <c r="BVM42" s="150"/>
      <c r="BVN42" s="150"/>
      <c r="BVO42" s="150"/>
      <c r="BVP42" s="150"/>
      <c r="BVQ42" s="150"/>
      <c r="BVR42" s="150"/>
      <c r="BVS42" s="150"/>
      <c r="BVT42" s="150"/>
      <c r="BVU42" s="150"/>
      <c r="BVV42" s="150"/>
      <c r="BVW42" s="150"/>
      <c r="BVX42" s="150"/>
      <c r="BVY42" s="150"/>
      <c r="BVZ42" s="150"/>
      <c r="BWA42" s="150"/>
      <c r="BWB42" s="150"/>
      <c r="BWC42" s="150"/>
      <c r="BWD42" s="150"/>
      <c r="BWE42" s="150"/>
      <c r="BWF42" s="150"/>
      <c r="BWG42" s="150"/>
      <c r="BWH42" s="150"/>
      <c r="BWI42" s="150"/>
      <c r="BWJ42" s="150"/>
      <c r="BWK42" s="150"/>
      <c r="BWL42" s="150"/>
      <c r="BWM42" s="150"/>
      <c r="BWN42" s="150"/>
      <c r="BWO42" s="150"/>
      <c r="BWP42" s="150"/>
      <c r="BWQ42" s="150"/>
      <c r="BWR42" s="150"/>
      <c r="BWS42" s="150"/>
      <c r="BWT42" s="150"/>
      <c r="BWU42" s="150"/>
      <c r="BWV42" s="150"/>
      <c r="BWW42" s="150"/>
      <c r="BWX42" s="150"/>
      <c r="BWY42" s="150"/>
      <c r="BWZ42" s="150"/>
      <c r="BXA42" s="150"/>
      <c r="BXB42" s="150"/>
      <c r="BXC42" s="150"/>
      <c r="BXD42" s="150"/>
      <c r="BXE42" s="150"/>
      <c r="BXF42" s="150"/>
      <c r="BXG42" s="150"/>
      <c r="BXH42" s="150"/>
      <c r="BXI42" s="150"/>
      <c r="BXJ42" s="150"/>
      <c r="BXK42" s="150"/>
      <c r="BXL42" s="150"/>
      <c r="BXM42" s="150"/>
      <c r="BXN42" s="150"/>
      <c r="BXO42" s="150"/>
      <c r="BXP42" s="150"/>
      <c r="BXQ42" s="150"/>
      <c r="BXR42" s="150"/>
      <c r="BXS42" s="150"/>
      <c r="BXT42" s="150"/>
      <c r="BXU42" s="150"/>
      <c r="BXV42" s="150"/>
      <c r="BXW42" s="150"/>
      <c r="BXX42" s="150"/>
      <c r="BXY42" s="150"/>
      <c r="BXZ42" s="150"/>
      <c r="BYA42" s="150"/>
      <c r="BYB42" s="150"/>
      <c r="BYC42" s="150"/>
      <c r="BYD42" s="150"/>
      <c r="BYE42" s="150"/>
      <c r="BYF42" s="150"/>
      <c r="BYG42" s="150"/>
      <c r="BYH42" s="150"/>
      <c r="BYI42" s="150"/>
      <c r="BYJ42" s="150"/>
      <c r="BYK42" s="150"/>
      <c r="BYL42" s="150"/>
      <c r="BYM42" s="150"/>
      <c r="BYN42" s="150"/>
      <c r="BYO42" s="150"/>
      <c r="BYP42" s="150"/>
      <c r="BYQ42" s="150"/>
      <c r="BYR42" s="150"/>
      <c r="BYS42" s="150"/>
      <c r="BYT42" s="150"/>
      <c r="BYU42" s="150"/>
      <c r="BYV42" s="150"/>
      <c r="BYW42" s="150"/>
      <c r="BYX42" s="150"/>
      <c r="BYY42" s="150"/>
      <c r="BYZ42" s="150"/>
      <c r="BZA42" s="150"/>
      <c r="BZB42" s="150"/>
      <c r="BZC42" s="150"/>
      <c r="BZD42" s="150"/>
      <c r="BZE42" s="150"/>
      <c r="BZF42" s="150"/>
      <c r="BZG42" s="150"/>
      <c r="BZH42" s="150"/>
      <c r="BZI42" s="150"/>
      <c r="BZJ42" s="150"/>
      <c r="BZK42" s="150"/>
      <c r="BZL42" s="150"/>
      <c r="BZM42" s="150"/>
      <c r="BZN42" s="150"/>
      <c r="BZO42" s="150"/>
      <c r="BZP42" s="150"/>
      <c r="BZQ42" s="150"/>
      <c r="BZR42" s="150"/>
      <c r="BZS42" s="150"/>
      <c r="BZT42" s="150"/>
      <c r="BZU42" s="150"/>
      <c r="BZV42" s="150"/>
      <c r="BZW42" s="150"/>
      <c r="BZX42" s="150"/>
      <c r="BZY42" s="150"/>
      <c r="BZZ42" s="150"/>
      <c r="CAA42" s="150"/>
      <c r="CAB42" s="150"/>
      <c r="CAC42" s="150"/>
      <c r="CAD42" s="150"/>
      <c r="CAE42" s="150"/>
      <c r="CAF42" s="150"/>
      <c r="CAG42" s="150"/>
      <c r="CAH42" s="150"/>
      <c r="CAI42" s="150"/>
      <c r="CAJ42" s="150"/>
      <c r="CAK42" s="150"/>
      <c r="CAL42" s="150"/>
      <c r="CAM42" s="150"/>
      <c r="CAN42" s="150"/>
      <c r="CAO42" s="150"/>
      <c r="CAP42" s="150"/>
      <c r="CAQ42" s="150"/>
      <c r="CAR42" s="150"/>
      <c r="CAS42" s="150"/>
      <c r="CAT42" s="150"/>
      <c r="CAU42" s="150"/>
      <c r="CAV42" s="150"/>
      <c r="CAW42" s="150"/>
      <c r="CAX42" s="150"/>
      <c r="CAY42" s="150"/>
      <c r="CAZ42" s="150"/>
      <c r="CBA42" s="150"/>
      <c r="CBB42" s="150"/>
      <c r="CBC42" s="150"/>
      <c r="CBD42" s="150"/>
      <c r="CBE42" s="150"/>
      <c r="CBF42" s="150"/>
      <c r="CBG42" s="150"/>
      <c r="CBH42" s="150"/>
      <c r="CBI42" s="150"/>
      <c r="CBJ42" s="150"/>
      <c r="CBK42" s="150"/>
      <c r="CBL42" s="150"/>
      <c r="CBM42" s="150"/>
      <c r="CBN42" s="150"/>
      <c r="CBO42" s="150"/>
      <c r="CBP42" s="150"/>
      <c r="CBQ42" s="150"/>
      <c r="CBR42" s="150"/>
      <c r="CBS42" s="150"/>
      <c r="CBT42" s="150"/>
      <c r="CBU42" s="150"/>
      <c r="CBV42" s="150"/>
      <c r="CBW42" s="150"/>
      <c r="CBX42" s="150"/>
      <c r="CBY42" s="150"/>
      <c r="CBZ42" s="150"/>
      <c r="CCA42" s="150"/>
      <c r="CCB42" s="150"/>
      <c r="CCC42" s="150"/>
      <c r="CCD42" s="150"/>
      <c r="CCE42" s="150"/>
      <c r="CCF42" s="150"/>
      <c r="CCG42" s="150"/>
      <c r="CCH42" s="150"/>
      <c r="CCI42" s="150"/>
      <c r="CCJ42" s="150"/>
      <c r="CCK42" s="150"/>
      <c r="CCL42" s="150"/>
      <c r="CCM42" s="150"/>
      <c r="CCN42" s="150"/>
      <c r="CCO42" s="150"/>
      <c r="CCP42" s="150"/>
      <c r="CCQ42" s="150"/>
      <c r="CCR42" s="150"/>
      <c r="CCS42" s="150"/>
      <c r="CCT42" s="150"/>
      <c r="CCU42" s="150"/>
      <c r="CCV42" s="150"/>
      <c r="CCW42" s="150"/>
      <c r="CCX42" s="150"/>
      <c r="CCY42" s="150"/>
      <c r="CCZ42" s="150"/>
      <c r="CDA42" s="150"/>
      <c r="CDB42" s="150"/>
      <c r="CDC42" s="150"/>
      <c r="CDD42" s="150"/>
      <c r="CDE42" s="150"/>
      <c r="CDF42" s="150"/>
      <c r="CDG42" s="150"/>
      <c r="CDH42" s="150"/>
      <c r="CDI42" s="150"/>
      <c r="CDJ42" s="150"/>
      <c r="CDK42" s="150"/>
      <c r="CDL42" s="150"/>
      <c r="CDM42" s="150"/>
      <c r="CDN42" s="150"/>
      <c r="CDO42" s="150"/>
      <c r="CDP42" s="150"/>
      <c r="CDQ42" s="150"/>
      <c r="CDR42" s="150"/>
      <c r="CDS42" s="150"/>
      <c r="CDT42" s="150"/>
      <c r="CDU42" s="150"/>
      <c r="CDV42" s="150"/>
      <c r="CDW42" s="150"/>
      <c r="CDX42" s="150"/>
      <c r="CDY42" s="150"/>
      <c r="CDZ42" s="150"/>
      <c r="CEA42" s="150"/>
      <c r="CEB42" s="150"/>
      <c r="CEC42" s="150"/>
      <c r="CED42" s="150"/>
      <c r="CEE42" s="150"/>
      <c r="CEF42" s="150"/>
      <c r="CEG42" s="150"/>
      <c r="CEH42" s="150"/>
      <c r="CEI42" s="150"/>
      <c r="CEJ42" s="150"/>
      <c r="CEK42" s="150"/>
      <c r="CEL42" s="150"/>
      <c r="CEM42" s="150"/>
      <c r="CEN42" s="150"/>
      <c r="CEO42" s="150"/>
      <c r="CEP42" s="150"/>
      <c r="CEQ42" s="150"/>
      <c r="CER42" s="150"/>
      <c r="CES42" s="150"/>
      <c r="CET42" s="150"/>
      <c r="CEU42" s="150"/>
      <c r="CEV42" s="150"/>
      <c r="CEW42" s="150"/>
      <c r="CEX42" s="150"/>
      <c r="CEY42" s="150"/>
      <c r="CEZ42" s="150"/>
      <c r="CFA42" s="150"/>
      <c r="CFB42" s="150"/>
      <c r="CFC42" s="150"/>
      <c r="CFD42" s="150"/>
      <c r="CFE42" s="150"/>
      <c r="CFF42" s="150"/>
      <c r="CFG42" s="150"/>
      <c r="CFH42" s="150"/>
      <c r="CFI42" s="150"/>
      <c r="CFJ42" s="150"/>
      <c r="CFK42" s="150"/>
      <c r="CFL42" s="150"/>
      <c r="CFM42" s="150"/>
      <c r="CFN42" s="150"/>
      <c r="CFO42" s="150"/>
      <c r="CFP42" s="150"/>
      <c r="CFQ42" s="150"/>
      <c r="CFR42" s="150"/>
      <c r="CFS42" s="150"/>
      <c r="CFT42" s="150"/>
      <c r="CFU42" s="150"/>
      <c r="CFV42" s="150"/>
      <c r="CFW42" s="150"/>
      <c r="CFX42" s="150"/>
      <c r="CFY42" s="150"/>
      <c r="CFZ42" s="150"/>
      <c r="CGA42" s="150"/>
      <c r="CGB42" s="150"/>
      <c r="CGC42" s="150"/>
      <c r="CGD42" s="150"/>
      <c r="CGE42" s="150"/>
      <c r="CGF42" s="150"/>
      <c r="CGG42" s="150"/>
      <c r="CGH42" s="150"/>
      <c r="CGI42" s="150"/>
      <c r="CGJ42" s="150"/>
      <c r="CGK42" s="150"/>
      <c r="CGL42" s="150"/>
      <c r="CGM42" s="150"/>
      <c r="CGN42" s="150"/>
      <c r="CGO42" s="150"/>
      <c r="CGP42" s="150"/>
      <c r="CGQ42" s="150"/>
      <c r="CGR42" s="150"/>
      <c r="CGS42" s="150"/>
      <c r="CGT42" s="150"/>
      <c r="CGU42" s="150"/>
      <c r="CGV42" s="150"/>
      <c r="CGW42" s="150"/>
      <c r="CGX42" s="150"/>
      <c r="CGY42" s="150"/>
      <c r="CGZ42" s="150"/>
      <c r="CHA42" s="150"/>
      <c r="CHB42" s="150"/>
      <c r="CHC42" s="150"/>
      <c r="CHD42" s="150"/>
      <c r="CHE42" s="150"/>
      <c r="CHF42" s="150"/>
      <c r="CHG42" s="150"/>
      <c r="CHH42" s="150"/>
      <c r="CHI42" s="150"/>
      <c r="CHJ42" s="150"/>
      <c r="CHK42" s="150"/>
      <c r="CHL42" s="150"/>
      <c r="CHM42" s="150"/>
      <c r="CHN42" s="150"/>
      <c r="CHO42" s="150"/>
      <c r="CHP42" s="150"/>
      <c r="CHQ42" s="150"/>
      <c r="CHR42" s="150"/>
      <c r="CHS42" s="150"/>
      <c r="CHT42" s="150"/>
      <c r="CHU42" s="150"/>
      <c r="CHV42" s="150"/>
      <c r="CHW42" s="150"/>
      <c r="CHX42" s="150"/>
      <c r="CHY42" s="150"/>
      <c r="CHZ42" s="150"/>
      <c r="CIA42" s="150"/>
      <c r="CIB42" s="150"/>
      <c r="CIC42" s="150"/>
      <c r="CID42" s="150"/>
      <c r="CIE42" s="150"/>
      <c r="CIF42" s="150"/>
      <c r="CIG42" s="150"/>
      <c r="CIH42" s="150"/>
      <c r="CII42" s="150"/>
      <c r="CIJ42" s="150"/>
      <c r="CIK42" s="150"/>
      <c r="CIL42" s="150"/>
      <c r="CIM42" s="150"/>
      <c r="CIN42" s="150"/>
      <c r="CIO42" s="150"/>
      <c r="CIP42" s="150"/>
      <c r="CIQ42" s="150"/>
      <c r="CIR42" s="150"/>
      <c r="CIS42" s="150"/>
      <c r="CIT42" s="150"/>
      <c r="CIU42" s="150"/>
      <c r="CIV42" s="150"/>
      <c r="CIW42" s="150"/>
      <c r="CIX42" s="150"/>
      <c r="CIY42" s="150"/>
      <c r="CIZ42" s="150"/>
      <c r="CJA42" s="150"/>
      <c r="CJB42" s="150"/>
      <c r="CJC42" s="150"/>
      <c r="CJD42" s="150"/>
      <c r="CJE42" s="150"/>
      <c r="CJF42" s="150"/>
      <c r="CJG42" s="150"/>
      <c r="CJH42" s="150"/>
      <c r="CJI42" s="150"/>
      <c r="CJJ42" s="150"/>
      <c r="CJK42" s="150"/>
      <c r="CJL42" s="150"/>
      <c r="CJM42" s="150"/>
      <c r="CJN42" s="150"/>
      <c r="CJO42" s="150"/>
      <c r="CJP42" s="150"/>
      <c r="CJQ42" s="150"/>
      <c r="CJR42" s="150"/>
      <c r="CJS42" s="150"/>
      <c r="CJT42" s="150"/>
      <c r="CJU42" s="150"/>
      <c r="CJV42" s="150"/>
      <c r="CJW42" s="150"/>
      <c r="CJX42" s="150"/>
      <c r="CJY42" s="150"/>
      <c r="CJZ42" s="150"/>
      <c r="CKA42" s="150"/>
      <c r="CKB42" s="150"/>
      <c r="CKC42" s="150"/>
      <c r="CKD42" s="150"/>
      <c r="CKE42" s="150"/>
      <c r="CKF42" s="150"/>
      <c r="CKG42" s="150"/>
      <c r="CKH42" s="150"/>
      <c r="CKI42" s="150"/>
      <c r="CKJ42" s="150"/>
      <c r="CKK42" s="150"/>
      <c r="CKL42" s="150"/>
      <c r="CKM42" s="150"/>
      <c r="CKN42" s="150"/>
      <c r="CKO42" s="150"/>
      <c r="CKP42" s="150"/>
      <c r="CKQ42" s="150"/>
      <c r="CKR42" s="150"/>
      <c r="CKS42" s="150"/>
      <c r="CKT42" s="150"/>
      <c r="CKU42" s="150"/>
      <c r="CKV42" s="150"/>
      <c r="CKW42" s="150"/>
      <c r="CKX42" s="150"/>
      <c r="CKY42" s="150"/>
      <c r="CKZ42" s="150"/>
      <c r="CLA42" s="150"/>
      <c r="CLB42" s="150"/>
      <c r="CLC42" s="150"/>
      <c r="CLD42" s="150"/>
      <c r="CLE42" s="150"/>
      <c r="CLF42" s="150"/>
      <c r="CLG42" s="150"/>
      <c r="CLH42" s="150"/>
      <c r="CLI42" s="150"/>
      <c r="CLJ42" s="150"/>
      <c r="CLK42" s="150"/>
      <c r="CLL42" s="150"/>
      <c r="CLM42" s="150"/>
      <c r="CLN42" s="150"/>
      <c r="CLO42" s="150"/>
      <c r="CLP42" s="150"/>
      <c r="CLQ42" s="150"/>
      <c r="CLR42" s="150"/>
      <c r="CLS42" s="150"/>
      <c r="CLT42" s="150"/>
      <c r="CLU42" s="150"/>
      <c r="CLV42" s="150"/>
      <c r="CLW42" s="150"/>
      <c r="CLX42" s="150"/>
      <c r="CLY42" s="150"/>
      <c r="CLZ42" s="150"/>
      <c r="CMA42" s="150"/>
      <c r="CMB42" s="150"/>
      <c r="CMC42" s="150"/>
      <c r="CMD42" s="150"/>
      <c r="CME42" s="150"/>
      <c r="CMF42" s="150"/>
      <c r="CMG42" s="150"/>
      <c r="CMH42" s="150"/>
      <c r="CMI42" s="150"/>
      <c r="CMJ42" s="150"/>
      <c r="CMK42" s="150"/>
      <c r="CML42" s="150"/>
      <c r="CMM42" s="150"/>
      <c r="CMN42" s="150"/>
      <c r="CMO42" s="150"/>
      <c r="CMP42" s="150"/>
      <c r="CMQ42" s="150"/>
      <c r="CMR42" s="150"/>
      <c r="CMS42" s="150"/>
      <c r="CMT42" s="150"/>
      <c r="CMU42" s="150"/>
      <c r="CMV42" s="150"/>
      <c r="CMW42" s="150"/>
      <c r="CMX42" s="150"/>
      <c r="CMY42" s="150"/>
      <c r="CMZ42" s="150"/>
      <c r="CNA42" s="150"/>
      <c r="CNB42" s="150"/>
      <c r="CNC42" s="150"/>
      <c r="CND42" s="150"/>
      <c r="CNE42" s="150"/>
      <c r="CNF42" s="150"/>
      <c r="CNG42" s="150"/>
      <c r="CNH42" s="150"/>
      <c r="CNI42" s="150"/>
      <c r="CNJ42" s="150"/>
      <c r="CNK42" s="150"/>
      <c r="CNL42" s="150"/>
      <c r="CNM42" s="150"/>
      <c r="CNN42" s="150"/>
      <c r="CNO42" s="150"/>
      <c r="CNP42" s="150"/>
      <c r="CNQ42" s="150"/>
      <c r="CNR42" s="150"/>
      <c r="CNS42" s="150"/>
      <c r="CNT42" s="150"/>
      <c r="CNU42" s="150"/>
      <c r="CNV42" s="150"/>
      <c r="CNW42" s="150"/>
      <c r="CNX42" s="150"/>
      <c r="CNY42" s="150"/>
      <c r="CNZ42" s="150"/>
      <c r="COA42" s="150"/>
      <c r="COB42" s="150"/>
      <c r="COC42" s="150"/>
      <c r="COD42" s="150"/>
      <c r="COE42" s="150"/>
      <c r="COF42" s="150"/>
      <c r="COG42" s="150"/>
      <c r="COH42" s="150"/>
      <c r="COI42" s="150"/>
      <c r="COJ42" s="150"/>
      <c r="COK42" s="150"/>
      <c r="COL42" s="150"/>
      <c r="COM42" s="150"/>
      <c r="CON42" s="150"/>
      <c r="COO42" s="150"/>
      <c r="COP42" s="150"/>
      <c r="COQ42" s="150"/>
      <c r="COR42" s="150"/>
      <c r="COS42" s="150"/>
      <c r="COT42" s="150"/>
      <c r="COU42" s="150"/>
      <c r="COV42" s="150"/>
      <c r="COW42" s="150"/>
      <c r="COX42" s="150"/>
      <c r="COY42" s="150"/>
      <c r="COZ42" s="150"/>
      <c r="CPA42" s="150"/>
      <c r="CPB42" s="150"/>
      <c r="CPC42" s="150"/>
      <c r="CPD42" s="150"/>
      <c r="CPE42" s="150"/>
      <c r="CPF42" s="150"/>
      <c r="CPG42" s="150"/>
      <c r="CPH42" s="150"/>
      <c r="CPI42" s="150"/>
      <c r="CPJ42" s="150"/>
      <c r="CPK42" s="150"/>
      <c r="CPL42" s="150"/>
      <c r="CPM42" s="150"/>
      <c r="CPN42" s="150"/>
      <c r="CPO42" s="150"/>
      <c r="CPP42" s="150"/>
      <c r="CPQ42" s="150"/>
      <c r="CPR42" s="150"/>
      <c r="CPS42" s="150"/>
      <c r="CPT42" s="150"/>
      <c r="CPU42" s="150"/>
      <c r="CPV42" s="150"/>
      <c r="CPW42" s="150"/>
      <c r="CPX42" s="150"/>
      <c r="CPY42" s="150"/>
      <c r="CPZ42" s="150"/>
      <c r="CQA42" s="150"/>
      <c r="CQB42" s="150"/>
      <c r="CQC42" s="150"/>
      <c r="CQD42" s="150"/>
      <c r="CQE42" s="150"/>
      <c r="CQF42" s="150"/>
      <c r="CQG42" s="150"/>
      <c r="CQH42" s="150"/>
      <c r="CQI42" s="150"/>
      <c r="CQJ42" s="150"/>
      <c r="CQK42" s="150"/>
      <c r="CQL42" s="150"/>
      <c r="CQM42" s="150"/>
      <c r="CQN42" s="150"/>
      <c r="CQO42" s="150"/>
      <c r="CQP42" s="150"/>
      <c r="CQQ42" s="150"/>
      <c r="CQR42" s="150"/>
      <c r="CQS42" s="150"/>
      <c r="CQT42" s="150"/>
      <c r="CQU42" s="150"/>
      <c r="CQV42" s="150"/>
      <c r="CQW42" s="150"/>
      <c r="CQX42" s="150"/>
      <c r="CQY42" s="150"/>
      <c r="CQZ42" s="150"/>
      <c r="CRA42" s="150"/>
      <c r="CRB42" s="150"/>
      <c r="CRC42" s="150"/>
      <c r="CRD42" s="150"/>
      <c r="CRE42" s="150"/>
      <c r="CRF42" s="150"/>
      <c r="CRG42" s="150"/>
      <c r="CRH42" s="150"/>
      <c r="CRI42" s="150"/>
      <c r="CRJ42" s="150"/>
      <c r="CRK42" s="150"/>
      <c r="CRL42" s="150"/>
      <c r="CRM42" s="150"/>
      <c r="CRN42" s="150"/>
      <c r="CRO42" s="150"/>
      <c r="CRP42" s="150"/>
      <c r="CRQ42" s="150"/>
      <c r="CRR42" s="150"/>
      <c r="CRS42" s="150"/>
      <c r="CRT42" s="150"/>
      <c r="CRU42" s="150"/>
      <c r="CRV42" s="150"/>
      <c r="CRW42" s="150"/>
      <c r="CRX42" s="150"/>
      <c r="CRY42" s="150"/>
      <c r="CRZ42" s="150"/>
      <c r="CSA42" s="150"/>
      <c r="CSB42" s="150"/>
      <c r="CSC42" s="150"/>
      <c r="CSD42" s="150"/>
      <c r="CSE42" s="150"/>
      <c r="CSF42" s="150"/>
      <c r="CSG42" s="150"/>
      <c r="CSH42" s="150"/>
      <c r="CSI42" s="150"/>
      <c r="CSJ42" s="150"/>
      <c r="CSK42" s="150"/>
      <c r="CSL42" s="150"/>
      <c r="CSM42" s="150"/>
      <c r="CSN42" s="150"/>
      <c r="CSO42" s="150"/>
      <c r="CSP42" s="150"/>
      <c r="CSQ42" s="150"/>
      <c r="CSR42" s="150"/>
      <c r="CSS42" s="150"/>
      <c r="CST42" s="150"/>
      <c r="CSU42" s="150"/>
      <c r="CSV42" s="150"/>
      <c r="CSW42" s="150"/>
      <c r="CSX42" s="150"/>
      <c r="CSY42" s="150"/>
      <c r="CSZ42" s="150"/>
      <c r="CTA42" s="150"/>
      <c r="CTB42" s="150"/>
      <c r="CTC42" s="150"/>
      <c r="CTD42" s="150"/>
      <c r="CTE42" s="150"/>
      <c r="CTF42" s="150"/>
      <c r="CTG42" s="150"/>
      <c r="CTH42" s="150"/>
      <c r="CTI42" s="150"/>
      <c r="CTJ42" s="150"/>
      <c r="CTK42" s="150"/>
      <c r="CTL42" s="150"/>
      <c r="CTM42" s="150"/>
      <c r="CTN42" s="150"/>
      <c r="CTO42" s="150"/>
      <c r="CTP42" s="150"/>
      <c r="CTQ42" s="150"/>
      <c r="CTR42" s="150"/>
      <c r="CTS42" s="150"/>
      <c r="CTT42" s="150"/>
      <c r="CTU42" s="150"/>
      <c r="CTV42" s="150"/>
      <c r="CTW42" s="150"/>
      <c r="CTX42" s="150"/>
      <c r="CTY42" s="150"/>
      <c r="CTZ42" s="150"/>
      <c r="CUA42" s="150"/>
      <c r="CUB42" s="150"/>
      <c r="CUC42" s="150"/>
      <c r="CUD42" s="150"/>
      <c r="CUE42" s="150"/>
      <c r="CUF42" s="150"/>
      <c r="CUG42" s="150"/>
      <c r="CUH42" s="150"/>
      <c r="CUI42" s="150"/>
      <c r="CUJ42" s="150"/>
      <c r="CUK42" s="150"/>
      <c r="CUL42" s="150"/>
      <c r="CUM42" s="150"/>
      <c r="CUN42" s="150"/>
      <c r="CUO42" s="150"/>
      <c r="CUP42" s="150"/>
      <c r="CUQ42" s="150"/>
      <c r="CUR42" s="150"/>
      <c r="CUS42" s="150"/>
      <c r="CUT42" s="150"/>
      <c r="CUU42" s="150"/>
      <c r="CUV42" s="150"/>
      <c r="CUW42" s="150"/>
      <c r="CUX42" s="150"/>
      <c r="CUY42" s="150"/>
      <c r="CUZ42" s="150"/>
      <c r="CVA42" s="150"/>
      <c r="CVB42" s="150"/>
      <c r="CVC42" s="150"/>
      <c r="CVD42" s="150"/>
      <c r="CVE42" s="150"/>
      <c r="CVF42" s="150"/>
      <c r="CVG42" s="150"/>
      <c r="CVH42" s="150"/>
      <c r="CVI42" s="150"/>
      <c r="CVJ42" s="150"/>
      <c r="CVK42" s="150"/>
      <c r="CVL42" s="150"/>
      <c r="CVM42" s="150"/>
      <c r="CVN42" s="150"/>
      <c r="CVO42" s="150"/>
      <c r="CVP42" s="150"/>
      <c r="CVQ42" s="150"/>
      <c r="CVR42" s="150"/>
      <c r="CVS42" s="150"/>
      <c r="CVT42" s="150"/>
      <c r="CVU42" s="150"/>
      <c r="CVV42" s="150"/>
      <c r="CVW42" s="150"/>
      <c r="CVX42" s="150"/>
      <c r="CVY42" s="150"/>
      <c r="CVZ42" s="150"/>
      <c r="CWA42" s="150"/>
      <c r="CWB42" s="150"/>
      <c r="CWC42" s="150"/>
      <c r="CWD42" s="150"/>
      <c r="CWE42" s="150"/>
      <c r="CWF42" s="150"/>
      <c r="CWG42" s="150"/>
      <c r="CWH42" s="150"/>
      <c r="CWI42" s="150"/>
      <c r="CWJ42" s="150"/>
      <c r="CWK42" s="150"/>
      <c r="CWL42" s="150"/>
      <c r="CWM42" s="150"/>
      <c r="CWN42" s="150"/>
      <c r="CWO42" s="150"/>
      <c r="CWP42" s="150"/>
      <c r="CWQ42" s="150"/>
      <c r="CWR42" s="150"/>
      <c r="CWS42" s="150"/>
      <c r="CWT42" s="150"/>
      <c r="CWU42" s="150"/>
      <c r="CWV42" s="150"/>
      <c r="CWW42" s="150"/>
      <c r="CWX42" s="150"/>
      <c r="CWY42" s="150"/>
      <c r="CWZ42" s="150"/>
      <c r="CXA42" s="150"/>
      <c r="CXB42" s="150"/>
      <c r="CXC42" s="150"/>
      <c r="CXD42" s="150"/>
      <c r="CXE42" s="150"/>
      <c r="CXF42" s="150"/>
      <c r="CXG42" s="150"/>
      <c r="CXH42" s="150"/>
      <c r="CXI42" s="150"/>
      <c r="CXJ42" s="150"/>
      <c r="CXK42" s="150"/>
      <c r="CXL42" s="150"/>
      <c r="CXM42" s="150"/>
      <c r="CXN42" s="150"/>
      <c r="CXO42" s="150"/>
      <c r="CXP42" s="150"/>
      <c r="CXQ42" s="150"/>
      <c r="CXR42" s="150"/>
      <c r="CXS42" s="150"/>
      <c r="CXT42" s="150"/>
      <c r="CXU42" s="150"/>
      <c r="CXV42" s="150"/>
      <c r="CXW42" s="150"/>
      <c r="CXX42" s="150"/>
      <c r="CXY42" s="150"/>
      <c r="CXZ42" s="150"/>
      <c r="CYA42" s="150"/>
      <c r="CYB42" s="150"/>
      <c r="CYC42" s="150"/>
      <c r="CYD42" s="150"/>
      <c r="CYE42" s="150"/>
      <c r="CYF42" s="150"/>
      <c r="CYG42" s="150"/>
      <c r="CYH42" s="150"/>
      <c r="CYI42" s="150"/>
      <c r="CYJ42" s="150"/>
      <c r="CYK42" s="150"/>
      <c r="CYL42" s="150"/>
      <c r="CYM42" s="150"/>
      <c r="CYN42" s="150"/>
      <c r="CYO42" s="150"/>
      <c r="CYP42" s="150"/>
      <c r="CYQ42" s="150"/>
      <c r="CYR42" s="150"/>
      <c r="CYS42" s="150"/>
      <c r="CYT42" s="150"/>
      <c r="CYU42" s="150"/>
      <c r="CYV42" s="150"/>
      <c r="CYW42" s="150"/>
      <c r="CYX42" s="150"/>
      <c r="CYY42" s="150"/>
      <c r="CYZ42" s="150"/>
      <c r="CZA42" s="150"/>
      <c r="CZB42" s="150"/>
      <c r="CZC42" s="150"/>
      <c r="CZD42" s="150"/>
      <c r="CZE42" s="150"/>
      <c r="CZF42" s="150"/>
      <c r="CZG42" s="150"/>
      <c r="CZH42" s="150"/>
      <c r="CZI42" s="150"/>
      <c r="CZJ42" s="150"/>
      <c r="CZK42" s="150"/>
      <c r="CZL42" s="150"/>
      <c r="CZM42" s="150"/>
      <c r="CZN42" s="150"/>
      <c r="CZO42" s="150"/>
      <c r="CZP42" s="150"/>
      <c r="CZQ42" s="150"/>
      <c r="CZR42" s="150"/>
      <c r="CZS42" s="150"/>
      <c r="CZT42" s="150"/>
      <c r="CZU42" s="150"/>
      <c r="CZV42" s="150"/>
      <c r="CZW42" s="150"/>
      <c r="CZX42" s="150"/>
      <c r="CZY42" s="150"/>
      <c r="CZZ42" s="150"/>
      <c r="DAA42" s="150"/>
      <c r="DAB42" s="150"/>
      <c r="DAC42" s="150"/>
      <c r="DAD42" s="150"/>
      <c r="DAE42" s="150"/>
      <c r="DAF42" s="150"/>
      <c r="DAG42" s="150"/>
      <c r="DAH42" s="150"/>
      <c r="DAI42" s="150"/>
      <c r="DAJ42" s="150"/>
      <c r="DAK42" s="150"/>
      <c r="DAL42" s="150"/>
      <c r="DAM42" s="150"/>
      <c r="DAN42" s="150"/>
      <c r="DAO42" s="150"/>
      <c r="DAP42" s="150"/>
      <c r="DAQ42" s="150"/>
      <c r="DAR42" s="150"/>
      <c r="DAS42" s="150"/>
      <c r="DAT42" s="150"/>
      <c r="DAU42" s="150"/>
      <c r="DAV42" s="150"/>
      <c r="DAW42" s="150"/>
      <c r="DAX42" s="150"/>
      <c r="DAY42" s="150"/>
      <c r="DAZ42" s="150"/>
      <c r="DBA42" s="150"/>
      <c r="DBB42" s="150"/>
      <c r="DBC42" s="150"/>
      <c r="DBD42" s="150"/>
      <c r="DBE42" s="150"/>
      <c r="DBF42" s="150"/>
      <c r="DBG42" s="150"/>
      <c r="DBH42" s="150"/>
      <c r="DBI42" s="150"/>
      <c r="DBJ42" s="150"/>
      <c r="DBK42" s="150"/>
      <c r="DBL42" s="150"/>
      <c r="DBM42" s="150"/>
      <c r="DBN42" s="150"/>
      <c r="DBO42" s="150"/>
      <c r="DBP42" s="150"/>
      <c r="DBQ42" s="150"/>
      <c r="DBR42" s="150"/>
      <c r="DBS42" s="150"/>
      <c r="DBT42" s="150"/>
      <c r="DBU42" s="150"/>
      <c r="DBV42" s="150"/>
      <c r="DBW42" s="150"/>
      <c r="DBX42" s="150"/>
      <c r="DBY42" s="150"/>
      <c r="DBZ42" s="150"/>
      <c r="DCA42" s="150"/>
      <c r="DCB42" s="150"/>
      <c r="DCC42" s="150"/>
      <c r="DCD42" s="150"/>
      <c r="DCE42" s="150"/>
      <c r="DCF42" s="150"/>
      <c r="DCG42" s="150"/>
      <c r="DCH42" s="150"/>
      <c r="DCI42" s="150"/>
      <c r="DCJ42" s="150"/>
      <c r="DCK42" s="150"/>
      <c r="DCL42" s="150"/>
      <c r="DCM42" s="150"/>
      <c r="DCN42" s="150"/>
      <c r="DCO42" s="150"/>
      <c r="DCP42" s="150"/>
      <c r="DCQ42" s="150"/>
      <c r="DCR42" s="150"/>
      <c r="DCS42" s="150"/>
      <c r="DCT42" s="150"/>
      <c r="DCU42" s="150"/>
      <c r="DCV42" s="150"/>
      <c r="DCW42" s="150"/>
      <c r="DCX42" s="150"/>
      <c r="DCY42" s="150"/>
      <c r="DCZ42" s="150"/>
      <c r="DDA42" s="150"/>
      <c r="DDB42" s="150"/>
      <c r="DDC42" s="150"/>
      <c r="DDD42" s="150"/>
      <c r="DDE42" s="150"/>
      <c r="DDF42" s="150"/>
      <c r="DDG42" s="150"/>
      <c r="DDH42" s="150"/>
      <c r="DDI42" s="150"/>
      <c r="DDJ42" s="150"/>
      <c r="DDK42" s="150"/>
      <c r="DDL42" s="150"/>
      <c r="DDM42" s="150"/>
      <c r="DDN42" s="150"/>
      <c r="DDO42" s="150"/>
      <c r="DDP42" s="150"/>
      <c r="DDQ42" s="150"/>
      <c r="DDR42" s="150"/>
      <c r="DDS42" s="150"/>
      <c r="DDT42" s="150"/>
      <c r="DDU42" s="150"/>
      <c r="DDV42" s="150"/>
      <c r="DDW42" s="150"/>
      <c r="DDX42" s="150"/>
      <c r="DDY42" s="150"/>
      <c r="DDZ42" s="150"/>
      <c r="DEA42" s="150"/>
      <c r="DEB42" s="150"/>
      <c r="DEC42" s="150"/>
      <c r="DED42" s="150"/>
      <c r="DEE42" s="150"/>
      <c r="DEF42" s="150"/>
      <c r="DEG42" s="150"/>
      <c r="DEH42" s="150"/>
      <c r="DEI42" s="150"/>
      <c r="DEJ42" s="150"/>
      <c r="DEK42" s="150"/>
      <c r="DEL42" s="150"/>
      <c r="DEM42" s="150"/>
      <c r="DEN42" s="150"/>
      <c r="DEO42" s="150"/>
      <c r="DEP42" s="150"/>
      <c r="DEQ42" s="150"/>
      <c r="DER42" s="150"/>
      <c r="DES42" s="150"/>
      <c r="DET42" s="150"/>
      <c r="DEU42" s="150"/>
      <c r="DEV42" s="150"/>
      <c r="DEW42" s="150"/>
      <c r="DEX42" s="150"/>
      <c r="DEY42" s="150"/>
      <c r="DEZ42" s="150"/>
      <c r="DFA42" s="150"/>
      <c r="DFB42" s="150"/>
      <c r="DFC42" s="150"/>
      <c r="DFD42" s="150"/>
      <c r="DFE42" s="150"/>
      <c r="DFF42" s="150"/>
      <c r="DFG42" s="150"/>
      <c r="DFH42" s="150"/>
      <c r="DFI42" s="150"/>
      <c r="DFJ42" s="150"/>
      <c r="DFK42" s="150"/>
      <c r="DFL42" s="150"/>
      <c r="DFM42" s="150"/>
      <c r="DFN42" s="150"/>
      <c r="DFO42" s="150"/>
      <c r="DFP42" s="150"/>
      <c r="DFQ42" s="150"/>
      <c r="DFR42" s="150"/>
      <c r="DFS42" s="150"/>
      <c r="DFT42" s="150"/>
      <c r="DFU42" s="150"/>
      <c r="DFV42" s="150"/>
      <c r="DFW42" s="150"/>
      <c r="DFX42" s="150"/>
      <c r="DFY42" s="150"/>
      <c r="DFZ42" s="150"/>
      <c r="DGA42" s="150"/>
      <c r="DGB42" s="150"/>
      <c r="DGC42" s="150"/>
      <c r="DGD42" s="150"/>
      <c r="DGE42" s="150"/>
      <c r="DGF42" s="150"/>
      <c r="DGG42" s="150"/>
      <c r="DGH42" s="150"/>
      <c r="DGI42" s="150"/>
      <c r="DGJ42" s="150"/>
      <c r="DGK42" s="150"/>
      <c r="DGL42" s="150"/>
      <c r="DGM42" s="150"/>
      <c r="DGN42" s="150"/>
      <c r="DGO42" s="150"/>
      <c r="DGP42" s="150"/>
      <c r="DGQ42" s="150"/>
      <c r="DGR42" s="150"/>
      <c r="DGS42" s="150"/>
      <c r="DGT42" s="150"/>
      <c r="DGU42" s="150"/>
      <c r="DGV42" s="150"/>
      <c r="DGW42" s="150"/>
      <c r="DGX42" s="150"/>
      <c r="DGY42" s="150"/>
      <c r="DGZ42" s="150"/>
      <c r="DHA42" s="150"/>
      <c r="DHB42" s="150"/>
      <c r="DHC42" s="150"/>
      <c r="DHD42" s="150"/>
      <c r="DHE42" s="150"/>
      <c r="DHF42" s="150"/>
      <c r="DHG42" s="150"/>
      <c r="DHH42" s="150"/>
      <c r="DHI42" s="150"/>
      <c r="DHJ42" s="150"/>
      <c r="DHK42" s="150"/>
      <c r="DHL42" s="150"/>
      <c r="DHM42" s="150"/>
      <c r="DHN42" s="150"/>
      <c r="DHO42" s="150"/>
      <c r="DHP42" s="150"/>
      <c r="DHQ42" s="150"/>
      <c r="DHR42" s="150"/>
      <c r="DHS42" s="150"/>
      <c r="DHT42" s="150"/>
      <c r="DHU42" s="150"/>
      <c r="DHV42" s="150"/>
      <c r="DHW42" s="150"/>
      <c r="DHX42" s="150"/>
      <c r="DHY42" s="150"/>
      <c r="DHZ42" s="150"/>
      <c r="DIA42" s="150"/>
      <c r="DIB42" s="150"/>
      <c r="DIC42" s="150"/>
      <c r="DID42" s="150"/>
      <c r="DIE42" s="150"/>
      <c r="DIF42" s="150"/>
      <c r="DIG42" s="150"/>
      <c r="DIH42" s="150"/>
      <c r="DII42" s="150"/>
      <c r="DIJ42" s="150"/>
      <c r="DIK42" s="150"/>
      <c r="DIL42" s="150"/>
      <c r="DIM42" s="150"/>
      <c r="DIN42" s="150"/>
      <c r="DIO42" s="150"/>
      <c r="DIP42" s="150"/>
      <c r="DIQ42" s="150"/>
      <c r="DIR42" s="150"/>
      <c r="DIS42" s="150"/>
      <c r="DIT42" s="150"/>
      <c r="DIU42" s="150"/>
      <c r="DIV42" s="150"/>
      <c r="DIW42" s="150"/>
      <c r="DIX42" s="150"/>
      <c r="DIY42" s="150"/>
      <c r="DIZ42" s="150"/>
      <c r="DJA42" s="150"/>
      <c r="DJB42" s="150"/>
      <c r="DJC42" s="150"/>
      <c r="DJD42" s="150"/>
      <c r="DJE42" s="150"/>
      <c r="DJF42" s="150"/>
      <c r="DJG42" s="150"/>
      <c r="DJH42" s="150"/>
      <c r="DJI42" s="150"/>
      <c r="DJJ42" s="150"/>
      <c r="DJK42" s="150"/>
      <c r="DJL42" s="150"/>
      <c r="DJM42" s="150"/>
      <c r="DJN42" s="150"/>
      <c r="DJO42" s="150"/>
      <c r="DJP42" s="150"/>
      <c r="DJQ42" s="150"/>
      <c r="DJR42" s="150"/>
      <c r="DJS42" s="150"/>
      <c r="DJT42" s="150"/>
      <c r="DJU42" s="150"/>
      <c r="DJV42" s="150"/>
      <c r="DJW42" s="150"/>
      <c r="DJX42" s="150"/>
      <c r="DJY42" s="150"/>
      <c r="DJZ42" s="150"/>
      <c r="DKA42" s="150"/>
      <c r="DKB42" s="150"/>
      <c r="DKC42" s="150"/>
      <c r="DKD42" s="150"/>
      <c r="DKE42" s="150"/>
      <c r="DKF42" s="150"/>
      <c r="DKG42" s="150"/>
      <c r="DKH42" s="150"/>
      <c r="DKI42" s="150"/>
      <c r="DKJ42" s="150"/>
      <c r="DKK42" s="150"/>
      <c r="DKL42" s="150"/>
      <c r="DKM42" s="150"/>
      <c r="DKN42" s="150"/>
      <c r="DKO42" s="150"/>
      <c r="DKP42" s="150"/>
      <c r="DKQ42" s="150"/>
      <c r="DKR42" s="150"/>
      <c r="DKS42" s="150"/>
      <c r="DKT42" s="150"/>
      <c r="DKU42" s="150"/>
      <c r="DKV42" s="150"/>
      <c r="DKW42" s="150"/>
      <c r="DKX42" s="150"/>
      <c r="DKY42" s="150"/>
      <c r="DKZ42" s="150"/>
      <c r="DLA42" s="150"/>
      <c r="DLB42" s="150"/>
      <c r="DLC42" s="150"/>
      <c r="DLD42" s="150"/>
      <c r="DLE42" s="150"/>
      <c r="DLF42" s="150"/>
      <c r="DLG42" s="150"/>
      <c r="DLH42" s="150"/>
      <c r="DLI42" s="150"/>
      <c r="DLJ42" s="150"/>
      <c r="DLK42" s="150"/>
      <c r="DLL42" s="150"/>
      <c r="DLM42" s="150"/>
      <c r="DLN42" s="150"/>
      <c r="DLO42" s="150"/>
      <c r="DLP42" s="150"/>
      <c r="DLQ42" s="150"/>
      <c r="DLR42" s="150"/>
      <c r="DLS42" s="150"/>
      <c r="DLT42" s="150"/>
      <c r="DLU42" s="150"/>
      <c r="DLV42" s="150"/>
      <c r="DLW42" s="150"/>
      <c r="DLX42" s="150"/>
      <c r="DLY42" s="150"/>
      <c r="DLZ42" s="150"/>
      <c r="DMA42" s="150"/>
      <c r="DMB42" s="150"/>
      <c r="DMC42" s="150"/>
      <c r="DMD42" s="150"/>
      <c r="DME42" s="150"/>
      <c r="DMF42" s="150"/>
      <c r="DMG42" s="150"/>
      <c r="DMH42" s="150"/>
      <c r="DMI42" s="150"/>
      <c r="DMJ42" s="150"/>
      <c r="DMK42" s="150"/>
      <c r="DML42" s="150"/>
      <c r="DMM42" s="150"/>
      <c r="DMN42" s="150"/>
      <c r="DMO42" s="150"/>
      <c r="DMP42" s="150"/>
      <c r="DMQ42" s="150"/>
      <c r="DMR42" s="150"/>
      <c r="DMS42" s="150"/>
      <c r="DMT42" s="150"/>
      <c r="DMU42" s="150"/>
      <c r="DMV42" s="150"/>
      <c r="DMW42" s="150"/>
      <c r="DMX42" s="150"/>
      <c r="DMY42" s="150"/>
      <c r="DMZ42" s="150"/>
      <c r="DNA42" s="150"/>
      <c r="DNB42" s="150"/>
      <c r="DNC42" s="150"/>
      <c r="DND42" s="150"/>
      <c r="DNE42" s="150"/>
      <c r="DNF42" s="150"/>
      <c r="DNG42" s="150"/>
      <c r="DNH42" s="150"/>
      <c r="DNI42" s="150"/>
      <c r="DNJ42" s="150"/>
      <c r="DNK42" s="150"/>
      <c r="DNL42" s="150"/>
      <c r="DNM42" s="150"/>
      <c r="DNN42" s="150"/>
      <c r="DNO42" s="150"/>
      <c r="DNP42" s="150"/>
      <c r="DNQ42" s="150"/>
      <c r="DNR42" s="150"/>
      <c r="DNS42" s="150"/>
      <c r="DNT42" s="150"/>
      <c r="DNU42" s="150"/>
      <c r="DNV42" s="150"/>
      <c r="DNW42" s="150"/>
      <c r="DNX42" s="150"/>
      <c r="DNY42" s="150"/>
      <c r="DNZ42" s="150"/>
      <c r="DOA42" s="150"/>
      <c r="DOB42" s="150"/>
      <c r="DOC42" s="150"/>
      <c r="DOD42" s="150"/>
      <c r="DOE42" s="150"/>
      <c r="DOF42" s="150"/>
      <c r="DOG42" s="150"/>
      <c r="DOH42" s="150"/>
      <c r="DOI42" s="150"/>
      <c r="DOJ42" s="150"/>
      <c r="DOK42" s="150"/>
      <c r="DOL42" s="150"/>
      <c r="DOM42" s="150"/>
      <c r="DON42" s="150"/>
      <c r="DOO42" s="150"/>
      <c r="DOP42" s="150"/>
      <c r="DOQ42" s="150"/>
      <c r="DOR42" s="150"/>
      <c r="DOS42" s="150"/>
      <c r="DOT42" s="150"/>
      <c r="DOU42" s="150"/>
      <c r="DOV42" s="150"/>
      <c r="DOW42" s="150"/>
      <c r="DOX42" s="150"/>
      <c r="DOY42" s="150"/>
      <c r="DOZ42" s="150"/>
      <c r="DPA42" s="150"/>
      <c r="DPB42" s="150"/>
      <c r="DPC42" s="150"/>
      <c r="DPD42" s="150"/>
      <c r="DPE42" s="150"/>
      <c r="DPF42" s="150"/>
      <c r="DPG42" s="150"/>
      <c r="DPH42" s="150"/>
      <c r="DPI42" s="150"/>
      <c r="DPJ42" s="150"/>
      <c r="DPK42" s="150"/>
      <c r="DPL42" s="150"/>
      <c r="DPM42" s="150"/>
      <c r="DPN42" s="150"/>
      <c r="DPO42" s="150"/>
      <c r="DPP42" s="150"/>
      <c r="DPQ42" s="150"/>
      <c r="DPR42" s="150"/>
      <c r="DPS42" s="150"/>
      <c r="DPT42" s="150"/>
      <c r="DPU42" s="150"/>
      <c r="DPV42" s="150"/>
      <c r="DPW42" s="150"/>
      <c r="DPX42" s="150"/>
      <c r="DPY42" s="150"/>
      <c r="DPZ42" s="150"/>
      <c r="DQA42" s="150"/>
      <c r="DQB42" s="150"/>
      <c r="DQC42" s="150"/>
      <c r="DQD42" s="150"/>
      <c r="DQE42" s="150"/>
      <c r="DQF42" s="150"/>
      <c r="DQG42" s="150"/>
      <c r="DQH42" s="150"/>
      <c r="DQI42" s="150"/>
      <c r="DQJ42" s="150"/>
      <c r="DQK42" s="150"/>
      <c r="DQL42" s="150"/>
      <c r="DQM42" s="150"/>
      <c r="DQN42" s="150"/>
      <c r="DQO42" s="150"/>
      <c r="DQP42" s="150"/>
      <c r="DQQ42" s="150"/>
      <c r="DQR42" s="150"/>
      <c r="DQS42" s="150"/>
      <c r="DQT42" s="150"/>
      <c r="DQU42" s="150"/>
      <c r="DQV42" s="150"/>
      <c r="DQW42" s="150"/>
      <c r="DQX42" s="150"/>
      <c r="DQY42" s="150"/>
      <c r="DQZ42" s="150"/>
      <c r="DRA42" s="150"/>
      <c r="DRB42" s="150"/>
      <c r="DRC42" s="150"/>
      <c r="DRD42" s="150"/>
      <c r="DRE42" s="150"/>
      <c r="DRF42" s="150"/>
      <c r="DRG42" s="150"/>
      <c r="DRH42" s="150"/>
      <c r="DRI42" s="150"/>
      <c r="DRJ42" s="150"/>
      <c r="DRK42" s="150"/>
      <c r="DRL42" s="150"/>
      <c r="DRM42" s="150"/>
      <c r="DRN42" s="150"/>
      <c r="DRO42" s="150"/>
      <c r="DRP42" s="150"/>
      <c r="DRQ42" s="150"/>
      <c r="DRR42" s="150"/>
      <c r="DRS42" s="150"/>
      <c r="DRT42" s="150"/>
      <c r="DRU42" s="150"/>
      <c r="DRV42" s="150"/>
      <c r="DRW42" s="150"/>
      <c r="DRX42" s="150"/>
      <c r="DRY42" s="150"/>
      <c r="DRZ42" s="150"/>
      <c r="DSA42" s="150"/>
      <c r="DSB42" s="150"/>
      <c r="DSC42" s="150"/>
      <c r="DSD42" s="150"/>
      <c r="DSE42" s="150"/>
      <c r="DSF42" s="150"/>
      <c r="DSG42" s="150"/>
      <c r="DSH42" s="150"/>
      <c r="DSI42" s="150"/>
      <c r="DSJ42" s="150"/>
      <c r="DSK42" s="150"/>
      <c r="DSL42" s="150"/>
      <c r="DSM42" s="150"/>
      <c r="DSN42" s="150"/>
      <c r="DSO42" s="150"/>
      <c r="DSP42" s="150"/>
      <c r="DSQ42" s="150"/>
      <c r="DSR42" s="150"/>
      <c r="DSS42" s="150"/>
      <c r="DST42" s="150"/>
      <c r="DSU42" s="150"/>
      <c r="DSV42" s="150"/>
      <c r="DSW42" s="150"/>
      <c r="DSX42" s="150"/>
      <c r="DSY42" s="150"/>
      <c r="DSZ42" s="150"/>
      <c r="DTA42" s="150"/>
      <c r="DTB42" s="150"/>
      <c r="DTC42" s="150"/>
      <c r="DTD42" s="150"/>
      <c r="DTE42" s="150"/>
      <c r="DTF42" s="150"/>
      <c r="DTG42" s="150"/>
      <c r="DTH42" s="150"/>
      <c r="DTI42" s="150"/>
      <c r="DTJ42" s="150"/>
      <c r="DTK42" s="150"/>
      <c r="DTL42" s="150"/>
      <c r="DTM42" s="150"/>
      <c r="DTN42" s="150"/>
      <c r="DTO42" s="150"/>
      <c r="DTP42" s="150"/>
      <c r="DTQ42" s="150"/>
      <c r="DTR42" s="150"/>
      <c r="DTS42" s="150"/>
      <c r="DTT42" s="150"/>
      <c r="DTU42" s="150"/>
      <c r="DTV42" s="150"/>
      <c r="DTW42" s="150"/>
      <c r="DTX42" s="150"/>
      <c r="DTY42" s="150"/>
      <c r="DTZ42" s="150"/>
      <c r="DUA42" s="150"/>
      <c r="DUB42" s="150"/>
      <c r="DUC42" s="150"/>
      <c r="DUD42" s="150"/>
      <c r="DUE42" s="150"/>
      <c r="DUF42" s="150"/>
      <c r="DUG42" s="150"/>
      <c r="DUH42" s="150"/>
      <c r="DUI42" s="150"/>
      <c r="DUJ42" s="150"/>
      <c r="DUK42" s="150"/>
      <c r="DUL42" s="150"/>
      <c r="DUM42" s="150"/>
      <c r="DUN42" s="150"/>
      <c r="DUO42" s="150"/>
      <c r="DUP42" s="150"/>
      <c r="DUQ42" s="150"/>
      <c r="DUR42" s="150"/>
      <c r="DUS42" s="150"/>
      <c r="DUT42" s="150"/>
      <c r="DUU42" s="150"/>
      <c r="DUV42" s="150"/>
      <c r="DUW42" s="150"/>
      <c r="DUX42" s="150"/>
      <c r="DUY42" s="150"/>
      <c r="DUZ42" s="150"/>
      <c r="DVA42" s="150"/>
      <c r="DVB42" s="150"/>
      <c r="DVC42" s="150"/>
      <c r="DVD42" s="150"/>
      <c r="DVE42" s="150"/>
      <c r="DVF42" s="150"/>
      <c r="DVG42" s="150"/>
      <c r="DVH42" s="150"/>
      <c r="DVI42" s="150"/>
      <c r="DVJ42" s="150"/>
      <c r="DVK42" s="150"/>
      <c r="DVL42" s="150"/>
      <c r="DVM42" s="150"/>
      <c r="DVN42" s="150"/>
      <c r="DVO42" s="150"/>
      <c r="DVP42" s="150"/>
      <c r="DVQ42" s="150"/>
      <c r="DVR42" s="150"/>
      <c r="DVS42" s="150"/>
      <c r="DVT42" s="150"/>
      <c r="DVU42" s="150"/>
      <c r="DVV42" s="150"/>
      <c r="DVW42" s="150"/>
      <c r="DVX42" s="150"/>
      <c r="DVY42" s="150"/>
      <c r="DVZ42" s="150"/>
      <c r="DWA42" s="150"/>
      <c r="DWB42" s="150"/>
      <c r="DWC42" s="150"/>
      <c r="DWD42" s="150"/>
      <c r="DWE42" s="150"/>
      <c r="DWF42" s="150"/>
      <c r="DWG42" s="150"/>
      <c r="DWH42" s="150"/>
      <c r="DWI42" s="150"/>
      <c r="DWJ42" s="150"/>
      <c r="DWK42" s="150"/>
      <c r="DWL42" s="150"/>
      <c r="DWM42" s="150"/>
      <c r="DWN42" s="150"/>
      <c r="DWO42" s="150"/>
      <c r="DWP42" s="150"/>
      <c r="DWQ42" s="150"/>
      <c r="DWR42" s="150"/>
      <c r="DWS42" s="150"/>
      <c r="DWT42" s="150"/>
      <c r="DWU42" s="150"/>
      <c r="DWV42" s="150"/>
      <c r="DWW42" s="150"/>
      <c r="DWX42" s="150"/>
      <c r="DWY42" s="150"/>
      <c r="DWZ42" s="150"/>
      <c r="DXA42" s="150"/>
      <c r="DXB42" s="150"/>
      <c r="DXC42" s="150"/>
      <c r="DXD42" s="150"/>
      <c r="DXE42" s="150"/>
      <c r="DXF42" s="150"/>
      <c r="DXG42" s="150"/>
      <c r="DXH42" s="150"/>
      <c r="DXI42" s="150"/>
      <c r="DXJ42" s="150"/>
      <c r="DXK42" s="150"/>
      <c r="DXL42" s="150"/>
      <c r="DXM42" s="150"/>
      <c r="DXN42" s="150"/>
      <c r="DXO42" s="150"/>
      <c r="DXP42" s="150"/>
      <c r="DXQ42" s="150"/>
      <c r="DXR42" s="150"/>
      <c r="DXS42" s="150"/>
      <c r="DXT42" s="150"/>
      <c r="DXU42" s="150"/>
      <c r="DXV42" s="150"/>
      <c r="DXW42" s="150"/>
      <c r="DXX42" s="150"/>
      <c r="DXY42" s="150"/>
      <c r="DXZ42" s="150"/>
      <c r="DYA42" s="150"/>
      <c r="DYB42" s="150"/>
      <c r="DYC42" s="150"/>
      <c r="DYD42" s="150"/>
      <c r="DYE42" s="150"/>
      <c r="DYF42" s="150"/>
      <c r="DYG42" s="150"/>
      <c r="DYH42" s="150"/>
      <c r="DYI42" s="150"/>
      <c r="DYJ42" s="150"/>
      <c r="DYK42" s="150"/>
      <c r="DYL42" s="150"/>
      <c r="DYM42" s="150"/>
      <c r="DYN42" s="150"/>
      <c r="DYO42" s="150"/>
      <c r="DYP42" s="150"/>
      <c r="DYQ42" s="150"/>
      <c r="DYR42" s="150"/>
      <c r="DYS42" s="150"/>
      <c r="DYT42" s="150"/>
      <c r="DYU42" s="150"/>
      <c r="DYV42" s="150"/>
      <c r="DYW42" s="150"/>
      <c r="DYX42" s="150"/>
      <c r="DYY42" s="150"/>
      <c r="DYZ42" s="150"/>
      <c r="DZA42" s="150"/>
      <c r="DZB42" s="150"/>
      <c r="DZC42" s="150"/>
      <c r="DZD42" s="150"/>
      <c r="DZE42" s="150"/>
      <c r="DZF42" s="150"/>
      <c r="DZG42" s="150"/>
      <c r="DZH42" s="150"/>
      <c r="DZI42" s="150"/>
      <c r="DZJ42" s="150"/>
      <c r="DZK42" s="150"/>
      <c r="DZL42" s="150"/>
      <c r="DZM42" s="150"/>
      <c r="DZN42" s="150"/>
      <c r="DZO42" s="150"/>
      <c r="DZP42" s="150"/>
      <c r="DZQ42" s="150"/>
      <c r="DZR42" s="150"/>
      <c r="DZS42" s="150"/>
      <c r="DZT42" s="150"/>
      <c r="DZU42" s="150"/>
      <c r="DZV42" s="150"/>
      <c r="DZW42" s="150"/>
      <c r="DZX42" s="150"/>
      <c r="DZY42" s="150"/>
      <c r="DZZ42" s="150"/>
      <c r="EAA42" s="150"/>
      <c r="EAB42" s="150"/>
      <c r="EAC42" s="150"/>
      <c r="EAD42" s="150"/>
      <c r="EAE42" s="150"/>
      <c r="EAF42" s="150"/>
      <c r="EAG42" s="150"/>
      <c r="EAH42" s="150"/>
      <c r="EAI42" s="150"/>
      <c r="EAJ42" s="150"/>
      <c r="EAK42" s="150"/>
      <c r="EAL42" s="150"/>
      <c r="EAM42" s="150"/>
      <c r="EAN42" s="150"/>
      <c r="EAO42" s="150"/>
      <c r="EAP42" s="150"/>
      <c r="EAQ42" s="150"/>
      <c r="EAR42" s="150"/>
      <c r="EAS42" s="150"/>
      <c r="EAT42" s="150"/>
      <c r="EAU42" s="150"/>
      <c r="EAV42" s="150"/>
      <c r="EAW42" s="150"/>
      <c r="EAX42" s="150"/>
      <c r="EAY42" s="150"/>
      <c r="EAZ42" s="150"/>
      <c r="EBA42" s="150"/>
      <c r="EBB42" s="150"/>
      <c r="EBC42" s="150"/>
      <c r="EBD42" s="150"/>
      <c r="EBE42" s="150"/>
      <c r="EBF42" s="150"/>
      <c r="EBG42" s="150"/>
      <c r="EBH42" s="150"/>
      <c r="EBI42" s="150"/>
      <c r="EBJ42" s="150"/>
      <c r="EBK42" s="150"/>
      <c r="EBL42" s="150"/>
      <c r="EBM42" s="150"/>
      <c r="EBN42" s="150"/>
      <c r="EBO42" s="150"/>
      <c r="EBP42" s="150"/>
      <c r="EBQ42" s="150"/>
      <c r="EBR42" s="150"/>
      <c r="EBS42" s="150"/>
      <c r="EBT42" s="150"/>
      <c r="EBU42" s="150"/>
      <c r="EBV42" s="150"/>
      <c r="EBW42" s="150"/>
      <c r="EBX42" s="150"/>
      <c r="EBY42" s="150"/>
      <c r="EBZ42" s="150"/>
      <c r="ECA42" s="150"/>
      <c r="ECB42" s="150"/>
      <c r="ECC42" s="150"/>
      <c r="ECD42" s="150"/>
      <c r="ECE42" s="150"/>
      <c r="ECF42" s="150"/>
      <c r="ECG42" s="150"/>
      <c r="ECH42" s="150"/>
      <c r="ECI42" s="150"/>
      <c r="ECJ42" s="150"/>
      <c r="ECK42" s="150"/>
      <c r="ECL42" s="150"/>
      <c r="ECM42" s="150"/>
      <c r="ECN42" s="150"/>
      <c r="ECO42" s="150"/>
      <c r="ECP42" s="150"/>
      <c r="ECQ42" s="150"/>
      <c r="ECR42" s="150"/>
      <c r="ECS42" s="150"/>
      <c r="ECT42" s="150"/>
      <c r="ECU42" s="150"/>
      <c r="ECV42" s="150"/>
      <c r="ECW42" s="150"/>
      <c r="ECX42" s="150"/>
      <c r="ECY42" s="150"/>
      <c r="ECZ42" s="150"/>
      <c r="EDA42" s="150"/>
      <c r="EDB42" s="150"/>
      <c r="EDC42" s="150"/>
      <c r="EDD42" s="150"/>
      <c r="EDE42" s="150"/>
      <c r="EDF42" s="150"/>
      <c r="EDG42" s="150"/>
      <c r="EDH42" s="150"/>
      <c r="EDI42" s="150"/>
      <c r="EDJ42" s="150"/>
      <c r="EDK42" s="150"/>
      <c r="EDL42" s="150"/>
      <c r="EDM42" s="150"/>
      <c r="EDN42" s="150"/>
      <c r="EDO42" s="150"/>
      <c r="EDP42" s="150"/>
      <c r="EDQ42" s="150"/>
      <c r="EDR42" s="150"/>
      <c r="EDS42" s="150"/>
      <c r="EDT42" s="150"/>
      <c r="EDU42" s="150"/>
      <c r="EDV42" s="150"/>
      <c r="EDW42" s="150"/>
      <c r="EDX42" s="150"/>
      <c r="EDY42" s="150"/>
      <c r="EDZ42" s="150"/>
      <c r="EEA42" s="150"/>
      <c r="EEB42" s="150"/>
      <c r="EEC42" s="150"/>
      <c r="EED42" s="150"/>
      <c r="EEE42" s="150"/>
      <c r="EEF42" s="150"/>
      <c r="EEG42" s="150"/>
      <c r="EEH42" s="150"/>
      <c r="EEI42" s="150"/>
      <c r="EEJ42" s="150"/>
      <c r="EEK42" s="150"/>
      <c r="EEL42" s="150"/>
      <c r="EEM42" s="150"/>
      <c r="EEN42" s="150"/>
      <c r="EEO42" s="150"/>
      <c r="EEP42" s="150"/>
      <c r="EEQ42" s="150"/>
      <c r="EER42" s="150"/>
      <c r="EES42" s="150"/>
      <c r="EET42" s="150"/>
      <c r="EEU42" s="150"/>
      <c r="EEV42" s="150"/>
      <c r="EEW42" s="150"/>
      <c r="EEX42" s="150"/>
      <c r="EEY42" s="150"/>
      <c r="EEZ42" s="150"/>
      <c r="EFA42" s="150"/>
      <c r="EFB42" s="150"/>
      <c r="EFC42" s="150"/>
      <c r="EFD42" s="150"/>
      <c r="EFE42" s="150"/>
      <c r="EFF42" s="150"/>
      <c r="EFG42" s="150"/>
      <c r="EFH42" s="150"/>
      <c r="EFI42" s="150"/>
      <c r="EFJ42" s="150"/>
      <c r="EFK42" s="150"/>
      <c r="EFL42" s="150"/>
      <c r="EFM42" s="150"/>
      <c r="EFN42" s="150"/>
      <c r="EFO42" s="150"/>
      <c r="EFP42" s="150"/>
      <c r="EFQ42" s="150"/>
      <c r="EFR42" s="150"/>
      <c r="EFS42" s="150"/>
      <c r="EFT42" s="150"/>
      <c r="EFU42" s="150"/>
      <c r="EFV42" s="150"/>
      <c r="EFW42" s="150"/>
      <c r="EFX42" s="150"/>
      <c r="EFY42" s="150"/>
      <c r="EFZ42" s="150"/>
      <c r="EGA42" s="150"/>
      <c r="EGB42" s="150"/>
      <c r="EGC42" s="150"/>
      <c r="EGD42" s="150"/>
      <c r="EGE42" s="150"/>
      <c r="EGF42" s="150"/>
      <c r="EGG42" s="150"/>
      <c r="EGH42" s="150"/>
      <c r="EGI42" s="150"/>
      <c r="EGJ42" s="150"/>
      <c r="EGK42" s="150"/>
      <c r="EGL42" s="150"/>
      <c r="EGM42" s="150"/>
      <c r="EGN42" s="150"/>
      <c r="EGO42" s="150"/>
      <c r="EGP42" s="150"/>
      <c r="EGQ42" s="150"/>
      <c r="EGR42" s="150"/>
      <c r="EGS42" s="150"/>
      <c r="EGT42" s="150"/>
      <c r="EGU42" s="150"/>
      <c r="EGV42" s="150"/>
      <c r="EGW42" s="150"/>
      <c r="EGX42" s="150"/>
      <c r="EGY42" s="150"/>
      <c r="EGZ42" s="150"/>
      <c r="EHA42" s="150"/>
      <c r="EHB42" s="150"/>
      <c r="EHC42" s="150"/>
      <c r="EHD42" s="150"/>
      <c r="EHE42" s="150"/>
      <c r="EHF42" s="150"/>
      <c r="EHG42" s="150"/>
      <c r="EHH42" s="150"/>
      <c r="EHI42" s="150"/>
      <c r="EHJ42" s="150"/>
      <c r="EHK42" s="150"/>
      <c r="EHL42" s="150"/>
      <c r="EHM42" s="150"/>
      <c r="EHN42" s="150"/>
      <c r="EHO42" s="150"/>
      <c r="EHP42" s="150"/>
      <c r="EHQ42" s="150"/>
      <c r="EHR42" s="150"/>
      <c r="EHS42" s="150"/>
      <c r="EHT42" s="150"/>
      <c r="EHU42" s="150"/>
      <c r="EHV42" s="150"/>
      <c r="EHW42" s="150"/>
      <c r="EHX42" s="150"/>
      <c r="EHY42" s="150"/>
      <c r="EHZ42" s="150"/>
      <c r="EIA42" s="150"/>
      <c r="EIB42" s="150"/>
      <c r="EIC42" s="150"/>
      <c r="EID42" s="150"/>
      <c r="EIE42" s="150"/>
      <c r="EIF42" s="150"/>
      <c r="EIG42" s="150"/>
      <c r="EIH42" s="150"/>
      <c r="EII42" s="150"/>
      <c r="EIJ42" s="150"/>
      <c r="EIK42" s="150"/>
      <c r="EIL42" s="150"/>
      <c r="EIM42" s="150"/>
      <c r="EIN42" s="150"/>
      <c r="EIO42" s="150"/>
      <c r="EIP42" s="150"/>
      <c r="EIQ42" s="150"/>
      <c r="EIR42" s="150"/>
      <c r="EIS42" s="150"/>
      <c r="EIT42" s="150"/>
      <c r="EIU42" s="150"/>
      <c r="EIV42" s="150"/>
      <c r="EIW42" s="150"/>
      <c r="EIX42" s="150"/>
      <c r="EIY42" s="150"/>
      <c r="EIZ42" s="150"/>
      <c r="EJA42" s="150"/>
      <c r="EJB42" s="150"/>
      <c r="EJC42" s="150"/>
      <c r="EJD42" s="150"/>
      <c r="EJE42" s="150"/>
      <c r="EJF42" s="150"/>
      <c r="EJG42" s="150"/>
      <c r="EJH42" s="150"/>
      <c r="EJI42" s="150"/>
      <c r="EJJ42" s="150"/>
      <c r="EJK42" s="150"/>
      <c r="EJL42" s="150"/>
      <c r="EJM42" s="150"/>
      <c r="EJN42" s="150"/>
      <c r="EJO42" s="150"/>
      <c r="EJP42" s="150"/>
      <c r="EJQ42" s="150"/>
      <c r="EJR42" s="150"/>
      <c r="EJS42" s="150"/>
      <c r="EJT42" s="150"/>
      <c r="EJU42" s="150"/>
      <c r="EJV42" s="150"/>
      <c r="EJW42" s="150"/>
      <c r="EJX42" s="150"/>
      <c r="EJY42" s="150"/>
      <c r="EJZ42" s="150"/>
      <c r="EKA42" s="150"/>
      <c r="EKB42" s="150"/>
      <c r="EKC42" s="150"/>
      <c r="EKD42" s="150"/>
      <c r="EKE42" s="150"/>
      <c r="EKF42" s="150"/>
      <c r="EKG42" s="150"/>
      <c r="EKH42" s="150"/>
      <c r="EKI42" s="150"/>
      <c r="EKJ42" s="150"/>
      <c r="EKK42" s="150"/>
      <c r="EKL42" s="150"/>
      <c r="EKM42" s="150"/>
      <c r="EKN42" s="150"/>
      <c r="EKO42" s="150"/>
      <c r="EKP42" s="150"/>
      <c r="EKQ42" s="150"/>
      <c r="EKR42" s="150"/>
      <c r="EKS42" s="150"/>
      <c r="EKT42" s="150"/>
      <c r="EKU42" s="150"/>
      <c r="EKV42" s="150"/>
      <c r="EKW42" s="150"/>
      <c r="EKX42" s="150"/>
      <c r="EKY42" s="150"/>
      <c r="EKZ42" s="150"/>
      <c r="ELA42" s="150"/>
      <c r="ELB42" s="150"/>
      <c r="ELC42" s="150"/>
      <c r="ELD42" s="150"/>
      <c r="ELE42" s="150"/>
      <c r="ELF42" s="150"/>
      <c r="ELG42" s="150"/>
      <c r="ELH42" s="150"/>
      <c r="ELI42" s="150"/>
      <c r="ELJ42" s="150"/>
      <c r="ELK42" s="150"/>
      <c r="ELL42" s="150"/>
      <c r="ELM42" s="150"/>
      <c r="ELN42" s="150"/>
      <c r="ELO42" s="150"/>
      <c r="ELP42" s="150"/>
      <c r="ELQ42" s="150"/>
      <c r="ELR42" s="150"/>
      <c r="ELS42" s="150"/>
      <c r="ELT42" s="150"/>
      <c r="ELU42" s="150"/>
      <c r="ELV42" s="150"/>
      <c r="ELW42" s="150"/>
      <c r="ELX42" s="150"/>
      <c r="ELY42" s="150"/>
      <c r="ELZ42" s="150"/>
      <c r="EMA42" s="150"/>
      <c r="EMB42" s="150"/>
      <c r="EMC42" s="150"/>
      <c r="EMD42" s="150"/>
      <c r="EME42" s="150"/>
      <c r="EMF42" s="150"/>
      <c r="EMG42" s="150"/>
      <c r="EMH42" s="150"/>
      <c r="EMI42" s="150"/>
      <c r="EMJ42" s="150"/>
      <c r="EMK42" s="150"/>
      <c r="EML42" s="150"/>
      <c r="EMM42" s="150"/>
      <c r="EMN42" s="150"/>
      <c r="EMO42" s="150"/>
      <c r="EMP42" s="150"/>
      <c r="EMQ42" s="150"/>
      <c r="EMR42" s="150"/>
      <c r="EMS42" s="150"/>
      <c r="EMT42" s="150"/>
      <c r="EMU42" s="150"/>
      <c r="EMV42" s="150"/>
      <c r="EMW42" s="150"/>
      <c r="EMX42" s="150"/>
      <c r="EMY42" s="150"/>
      <c r="EMZ42" s="150"/>
      <c r="ENA42" s="150"/>
      <c r="ENB42" s="150"/>
      <c r="ENC42" s="150"/>
      <c r="END42" s="150"/>
      <c r="ENE42" s="150"/>
      <c r="ENF42" s="150"/>
      <c r="ENG42" s="150"/>
      <c r="ENH42" s="150"/>
      <c r="ENI42" s="150"/>
      <c r="ENJ42" s="150"/>
      <c r="ENK42" s="150"/>
      <c r="ENL42" s="150"/>
      <c r="ENM42" s="150"/>
      <c r="ENN42" s="150"/>
      <c r="ENO42" s="150"/>
      <c r="ENP42" s="150"/>
      <c r="ENQ42" s="150"/>
      <c r="ENR42" s="150"/>
      <c r="ENS42" s="150"/>
      <c r="ENT42" s="150"/>
      <c r="ENU42" s="150"/>
      <c r="ENV42" s="150"/>
      <c r="ENW42" s="150"/>
      <c r="ENX42" s="150"/>
      <c r="ENY42" s="150"/>
      <c r="ENZ42" s="150"/>
      <c r="EOA42" s="150"/>
      <c r="EOB42" s="150"/>
      <c r="EOC42" s="150"/>
      <c r="EOD42" s="150"/>
      <c r="EOE42" s="150"/>
      <c r="EOF42" s="150"/>
      <c r="EOG42" s="150"/>
      <c r="EOH42" s="150"/>
      <c r="EOI42" s="150"/>
      <c r="EOJ42" s="150"/>
      <c r="EOK42" s="150"/>
      <c r="EOL42" s="150"/>
      <c r="EOM42" s="150"/>
      <c r="EON42" s="150"/>
      <c r="EOO42" s="150"/>
      <c r="EOP42" s="150"/>
      <c r="EOQ42" s="150"/>
      <c r="EOR42" s="150"/>
      <c r="EOS42" s="150"/>
      <c r="EOT42" s="150"/>
      <c r="EOU42" s="150"/>
      <c r="EOV42" s="150"/>
      <c r="EOW42" s="150"/>
      <c r="EOX42" s="150"/>
      <c r="EOY42" s="150"/>
      <c r="EOZ42" s="150"/>
      <c r="EPA42" s="150"/>
      <c r="EPB42" s="150"/>
      <c r="EPC42" s="150"/>
      <c r="EPD42" s="150"/>
      <c r="EPE42" s="150"/>
      <c r="EPF42" s="150"/>
      <c r="EPG42" s="150"/>
      <c r="EPH42" s="150"/>
      <c r="EPI42" s="150"/>
      <c r="EPJ42" s="150"/>
      <c r="EPK42" s="150"/>
      <c r="EPL42" s="150"/>
      <c r="EPM42" s="150"/>
      <c r="EPN42" s="150"/>
      <c r="EPO42" s="150"/>
      <c r="EPP42" s="150"/>
      <c r="EPQ42" s="150"/>
      <c r="EPR42" s="150"/>
      <c r="EPS42" s="150"/>
      <c r="EPT42" s="150"/>
      <c r="EPU42" s="150"/>
      <c r="EPV42" s="150"/>
      <c r="EPW42" s="150"/>
      <c r="EPX42" s="150"/>
      <c r="EPY42" s="150"/>
      <c r="EPZ42" s="150"/>
      <c r="EQA42" s="150"/>
      <c r="EQB42" s="150"/>
      <c r="EQC42" s="150"/>
      <c r="EQD42" s="150"/>
      <c r="EQE42" s="150"/>
      <c r="EQF42" s="150"/>
      <c r="EQG42" s="150"/>
      <c r="EQH42" s="150"/>
      <c r="EQI42" s="150"/>
      <c r="EQJ42" s="150"/>
      <c r="EQK42" s="150"/>
      <c r="EQL42" s="150"/>
      <c r="EQM42" s="150"/>
      <c r="EQN42" s="150"/>
      <c r="EQO42" s="150"/>
      <c r="EQP42" s="150"/>
      <c r="EQQ42" s="150"/>
      <c r="EQR42" s="150"/>
      <c r="EQS42" s="150"/>
      <c r="EQT42" s="150"/>
      <c r="EQU42" s="150"/>
      <c r="EQV42" s="150"/>
      <c r="EQW42" s="150"/>
      <c r="EQX42" s="150"/>
      <c r="EQY42" s="150"/>
      <c r="EQZ42" s="150"/>
      <c r="ERA42" s="150"/>
      <c r="ERB42" s="150"/>
      <c r="ERC42" s="150"/>
      <c r="ERD42" s="150"/>
      <c r="ERE42" s="150"/>
      <c r="ERF42" s="150"/>
      <c r="ERG42" s="150"/>
      <c r="ERH42" s="150"/>
      <c r="ERI42" s="150"/>
      <c r="ERJ42" s="150"/>
      <c r="ERK42" s="150"/>
      <c r="ERL42" s="150"/>
      <c r="ERM42" s="150"/>
      <c r="ERN42" s="150"/>
      <c r="ERO42" s="150"/>
      <c r="ERP42" s="150"/>
      <c r="ERQ42" s="150"/>
      <c r="ERR42" s="150"/>
      <c r="ERS42" s="150"/>
      <c r="ERT42" s="150"/>
      <c r="ERU42" s="150"/>
      <c r="ERV42" s="150"/>
      <c r="ERW42" s="150"/>
      <c r="ERX42" s="150"/>
      <c r="ERY42" s="150"/>
      <c r="ERZ42" s="150"/>
      <c r="ESA42" s="150"/>
      <c r="ESB42" s="150"/>
      <c r="ESC42" s="150"/>
      <c r="ESD42" s="150"/>
      <c r="ESE42" s="150"/>
      <c r="ESF42" s="150"/>
      <c r="ESG42" s="150"/>
      <c r="ESH42" s="150"/>
      <c r="ESI42" s="150"/>
      <c r="ESJ42" s="150"/>
      <c r="ESK42" s="150"/>
      <c r="ESL42" s="150"/>
      <c r="ESM42" s="150"/>
      <c r="ESN42" s="150"/>
      <c r="ESO42" s="150"/>
      <c r="ESP42" s="150"/>
      <c r="ESQ42" s="150"/>
      <c r="ESR42" s="150"/>
      <c r="ESS42" s="150"/>
      <c r="EST42" s="150"/>
      <c r="ESU42" s="150"/>
      <c r="ESV42" s="150"/>
      <c r="ESW42" s="150"/>
      <c r="ESX42" s="150"/>
      <c r="ESY42" s="150"/>
      <c r="ESZ42" s="150"/>
      <c r="ETA42" s="150"/>
      <c r="ETB42" s="150"/>
      <c r="ETC42" s="150"/>
      <c r="ETD42" s="150"/>
      <c r="ETE42" s="150"/>
      <c r="ETF42" s="150"/>
      <c r="ETG42" s="150"/>
      <c r="ETH42" s="150"/>
      <c r="ETI42" s="150"/>
      <c r="ETJ42" s="150"/>
      <c r="ETK42" s="150"/>
      <c r="ETL42" s="150"/>
      <c r="ETM42" s="150"/>
      <c r="ETN42" s="150"/>
      <c r="ETO42" s="150"/>
      <c r="ETP42" s="150"/>
      <c r="ETQ42" s="150"/>
      <c r="ETR42" s="150"/>
      <c r="ETS42" s="150"/>
      <c r="ETT42" s="150"/>
      <c r="ETU42" s="150"/>
      <c r="ETV42" s="150"/>
      <c r="ETW42" s="150"/>
      <c r="ETX42" s="150"/>
      <c r="ETY42" s="150"/>
      <c r="ETZ42" s="150"/>
      <c r="EUA42" s="150"/>
      <c r="EUB42" s="150"/>
      <c r="EUC42" s="150"/>
      <c r="EUD42" s="150"/>
      <c r="EUE42" s="150"/>
      <c r="EUF42" s="150"/>
      <c r="EUG42" s="150"/>
      <c r="EUH42" s="150"/>
      <c r="EUI42" s="150"/>
      <c r="EUJ42" s="150"/>
      <c r="EUK42" s="150"/>
      <c r="EUL42" s="150"/>
      <c r="EUM42" s="150"/>
      <c r="EUN42" s="150"/>
      <c r="EUO42" s="150"/>
      <c r="EUP42" s="150"/>
      <c r="EUQ42" s="150"/>
      <c r="EUR42" s="150"/>
      <c r="EUS42" s="150"/>
      <c r="EUT42" s="150"/>
      <c r="EUU42" s="150"/>
      <c r="EUV42" s="150"/>
      <c r="EUW42" s="150"/>
      <c r="EUX42" s="150"/>
      <c r="EUY42" s="150"/>
      <c r="EUZ42" s="150"/>
      <c r="EVA42" s="150"/>
      <c r="EVB42" s="150"/>
      <c r="EVC42" s="150"/>
      <c r="EVD42" s="150"/>
      <c r="EVE42" s="150"/>
      <c r="EVF42" s="150"/>
      <c r="EVG42" s="150"/>
      <c r="EVH42" s="150"/>
      <c r="EVI42" s="150"/>
      <c r="EVJ42" s="150"/>
      <c r="EVK42" s="150"/>
      <c r="EVL42" s="150"/>
      <c r="EVM42" s="150"/>
      <c r="EVN42" s="150"/>
      <c r="EVO42" s="150"/>
      <c r="EVP42" s="150"/>
      <c r="EVQ42" s="150"/>
      <c r="EVR42" s="150"/>
      <c r="EVS42" s="150"/>
      <c r="EVT42" s="150"/>
      <c r="EVU42" s="150"/>
      <c r="EVV42" s="150"/>
      <c r="EVW42" s="150"/>
      <c r="EVX42" s="150"/>
      <c r="EVY42" s="150"/>
      <c r="EVZ42" s="150"/>
      <c r="EWA42" s="150"/>
      <c r="EWB42" s="150"/>
      <c r="EWC42" s="150"/>
      <c r="EWD42" s="150"/>
      <c r="EWE42" s="150"/>
      <c r="EWF42" s="150"/>
      <c r="EWG42" s="150"/>
      <c r="EWH42" s="150"/>
      <c r="EWI42" s="150"/>
      <c r="EWJ42" s="150"/>
      <c r="EWK42" s="150"/>
      <c r="EWL42" s="150"/>
      <c r="EWM42" s="150"/>
      <c r="EWN42" s="150"/>
      <c r="EWO42" s="150"/>
      <c r="EWP42" s="150"/>
      <c r="EWQ42" s="150"/>
      <c r="EWR42" s="150"/>
      <c r="EWS42" s="150"/>
      <c r="EWT42" s="150"/>
      <c r="EWU42" s="150"/>
      <c r="EWV42" s="150"/>
      <c r="EWW42" s="150"/>
      <c r="EWX42" s="150"/>
      <c r="EWY42" s="150"/>
      <c r="EWZ42" s="150"/>
      <c r="EXA42" s="150"/>
      <c r="EXB42" s="150"/>
      <c r="EXC42" s="150"/>
      <c r="EXD42" s="150"/>
      <c r="EXE42" s="150"/>
      <c r="EXF42" s="150"/>
      <c r="EXG42" s="150"/>
      <c r="EXH42" s="150"/>
      <c r="EXI42" s="150"/>
      <c r="EXJ42" s="150"/>
      <c r="EXK42" s="150"/>
      <c r="EXL42" s="150"/>
      <c r="EXM42" s="150"/>
      <c r="EXN42" s="150"/>
      <c r="EXO42" s="150"/>
      <c r="EXP42" s="150"/>
      <c r="EXQ42" s="150"/>
      <c r="EXR42" s="150"/>
      <c r="EXS42" s="150"/>
      <c r="EXT42" s="150"/>
      <c r="EXU42" s="150"/>
      <c r="EXV42" s="150"/>
      <c r="EXW42" s="150"/>
      <c r="EXX42" s="150"/>
      <c r="EXY42" s="150"/>
      <c r="EXZ42" s="150"/>
      <c r="EYA42" s="150"/>
      <c r="EYB42" s="150"/>
      <c r="EYC42" s="150"/>
      <c r="EYD42" s="150"/>
      <c r="EYE42" s="150"/>
      <c r="EYF42" s="150"/>
      <c r="EYG42" s="150"/>
      <c r="EYH42" s="150"/>
      <c r="EYI42" s="150"/>
      <c r="EYJ42" s="150"/>
      <c r="EYK42" s="150"/>
      <c r="EYL42" s="150"/>
      <c r="EYM42" s="150"/>
      <c r="EYN42" s="150"/>
      <c r="EYO42" s="150"/>
      <c r="EYP42" s="150"/>
      <c r="EYQ42" s="150"/>
      <c r="EYR42" s="150"/>
      <c r="EYS42" s="150"/>
      <c r="EYT42" s="150"/>
      <c r="EYU42" s="150"/>
      <c r="EYV42" s="150"/>
      <c r="EYW42" s="150"/>
      <c r="EYX42" s="150"/>
      <c r="EYY42" s="150"/>
      <c r="EYZ42" s="150"/>
      <c r="EZA42" s="150"/>
      <c r="EZB42" s="150"/>
      <c r="EZC42" s="150"/>
      <c r="EZD42" s="150"/>
      <c r="EZE42" s="150"/>
      <c r="EZF42" s="150"/>
      <c r="EZG42" s="150"/>
      <c r="EZH42" s="150"/>
      <c r="EZI42" s="150"/>
      <c r="EZJ42" s="150"/>
      <c r="EZK42" s="150"/>
      <c r="EZL42" s="150"/>
      <c r="EZM42" s="150"/>
      <c r="EZN42" s="150"/>
      <c r="EZO42" s="150"/>
      <c r="EZP42" s="150"/>
      <c r="EZQ42" s="150"/>
      <c r="EZR42" s="150"/>
      <c r="EZS42" s="150"/>
      <c r="EZT42" s="150"/>
      <c r="EZU42" s="150"/>
      <c r="EZV42" s="150"/>
      <c r="EZW42" s="150"/>
      <c r="EZX42" s="150"/>
      <c r="EZY42" s="150"/>
      <c r="EZZ42" s="150"/>
      <c r="FAA42" s="150"/>
      <c r="FAB42" s="150"/>
      <c r="FAC42" s="150"/>
      <c r="FAD42" s="150"/>
      <c r="FAE42" s="150"/>
      <c r="FAF42" s="150"/>
      <c r="FAG42" s="150"/>
      <c r="FAH42" s="150"/>
      <c r="FAI42" s="150"/>
      <c r="FAJ42" s="150"/>
      <c r="FAK42" s="150"/>
      <c r="FAL42" s="150"/>
      <c r="FAM42" s="150"/>
      <c r="FAN42" s="150"/>
      <c r="FAO42" s="150"/>
      <c r="FAP42" s="150"/>
      <c r="FAQ42" s="150"/>
      <c r="FAR42" s="150"/>
      <c r="FAS42" s="150"/>
      <c r="FAT42" s="150"/>
      <c r="FAU42" s="150"/>
      <c r="FAV42" s="150"/>
      <c r="FAW42" s="150"/>
      <c r="FAX42" s="150"/>
      <c r="FAY42" s="150"/>
      <c r="FAZ42" s="150"/>
      <c r="FBA42" s="150"/>
      <c r="FBB42" s="150"/>
      <c r="FBC42" s="150"/>
      <c r="FBD42" s="150"/>
      <c r="FBE42" s="150"/>
      <c r="FBF42" s="150"/>
      <c r="FBG42" s="150"/>
      <c r="FBH42" s="150"/>
      <c r="FBI42" s="150"/>
      <c r="FBJ42" s="150"/>
      <c r="FBK42" s="150"/>
      <c r="FBL42" s="150"/>
      <c r="FBM42" s="150"/>
      <c r="FBN42" s="150"/>
      <c r="FBO42" s="150"/>
      <c r="FBP42" s="150"/>
      <c r="FBQ42" s="150"/>
      <c r="FBR42" s="150"/>
      <c r="FBS42" s="150"/>
      <c r="FBT42" s="150"/>
      <c r="FBU42" s="150"/>
      <c r="FBV42" s="150"/>
      <c r="FBW42" s="150"/>
      <c r="FBX42" s="150"/>
      <c r="FBY42" s="150"/>
      <c r="FBZ42" s="150"/>
      <c r="FCA42" s="150"/>
      <c r="FCB42" s="150"/>
      <c r="FCC42" s="150"/>
      <c r="FCD42" s="150"/>
      <c r="FCE42" s="150"/>
      <c r="FCF42" s="150"/>
      <c r="FCG42" s="150"/>
      <c r="FCH42" s="150"/>
      <c r="FCI42" s="150"/>
      <c r="FCJ42" s="150"/>
      <c r="FCK42" s="150"/>
      <c r="FCL42" s="150"/>
      <c r="FCM42" s="150"/>
      <c r="FCN42" s="150"/>
      <c r="FCO42" s="150"/>
      <c r="FCP42" s="150"/>
      <c r="FCQ42" s="150"/>
      <c r="FCR42" s="150"/>
      <c r="FCS42" s="150"/>
      <c r="FCT42" s="150"/>
      <c r="FCU42" s="150"/>
      <c r="FCV42" s="150"/>
      <c r="FCW42" s="150"/>
      <c r="FCX42" s="150"/>
      <c r="FCY42" s="150"/>
      <c r="FCZ42" s="150"/>
      <c r="FDA42" s="150"/>
      <c r="FDB42" s="150"/>
      <c r="FDC42" s="150"/>
      <c r="FDD42" s="150"/>
      <c r="FDE42" s="150"/>
      <c r="FDF42" s="150"/>
      <c r="FDG42" s="150"/>
      <c r="FDH42" s="150"/>
      <c r="FDI42" s="150"/>
      <c r="FDJ42" s="150"/>
      <c r="FDK42" s="150"/>
      <c r="FDL42" s="150"/>
      <c r="FDM42" s="150"/>
      <c r="FDN42" s="150"/>
      <c r="FDO42" s="150"/>
      <c r="FDP42" s="150"/>
      <c r="FDQ42" s="150"/>
      <c r="FDR42" s="150"/>
      <c r="FDS42" s="150"/>
      <c r="FDT42" s="150"/>
      <c r="FDU42" s="150"/>
      <c r="FDV42" s="150"/>
      <c r="FDW42" s="150"/>
      <c r="FDX42" s="150"/>
      <c r="FDY42" s="150"/>
      <c r="FDZ42" s="150"/>
      <c r="FEA42" s="150"/>
      <c r="FEB42" s="150"/>
      <c r="FEC42" s="150"/>
      <c r="FED42" s="150"/>
      <c r="FEE42" s="150"/>
      <c r="FEF42" s="150"/>
      <c r="FEG42" s="150"/>
      <c r="FEH42" s="150"/>
      <c r="FEI42" s="150"/>
      <c r="FEJ42" s="150"/>
      <c r="FEK42" s="150"/>
      <c r="FEL42" s="150"/>
      <c r="FEM42" s="150"/>
      <c r="FEN42" s="150"/>
      <c r="FEO42" s="150"/>
      <c r="FEP42" s="150"/>
      <c r="FEQ42" s="150"/>
      <c r="FER42" s="150"/>
      <c r="FES42" s="150"/>
      <c r="FET42" s="150"/>
      <c r="FEU42" s="150"/>
      <c r="FEV42" s="150"/>
      <c r="FEW42" s="150"/>
      <c r="FEX42" s="150"/>
      <c r="FEY42" s="150"/>
      <c r="FEZ42" s="150"/>
      <c r="FFA42" s="150"/>
      <c r="FFB42" s="150"/>
      <c r="FFC42" s="150"/>
      <c r="FFD42" s="150"/>
      <c r="FFE42" s="150"/>
      <c r="FFF42" s="150"/>
      <c r="FFG42" s="150"/>
      <c r="FFH42" s="150"/>
      <c r="FFI42" s="150"/>
      <c r="FFJ42" s="150"/>
      <c r="FFK42" s="150"/>
      <c r="FFL42" s="150"/>
      <c r="FFM42" s="150"/>
      <c r="FFN42" s="150"/>
      <c r="FFO42" s="150"/>
      <c r="FFP42" s="150"/>
      <c r="FFQ42" s="150"/>
      <c r="FFR42" s="150"/>
      <c r="FFS42" s="150"/>
      <c r="FFT42" s="150"/>
      <c r="FFU42" s="150"/>
      <c r="FFV42" s="150"/>
      <c r="FFW42" s="150"/>
      <c r="FFX42" s="150"/>
      <c r="FFY42" s="150"/>
      <c r="FFZ42" s="150"/>
      <c r="FGA42" s="150"/>
      <c r="FGB42" s="150"/>
      <c r="FGC42" s="150"/>
      <c r="FGD42" s="150"/>
      <c r="FGE42" s="150"/>
      <c r="FGF42" s="150"/>
      <c r="FGG42" s="150"/>
      <c r="FGH42" s="150"/>
      <c r="FGI42" s="150"/>
      <c r="FGJ42" s="150"/>
      <c r="FGK42" s="150"/>
      <c r="FGL42" s="150"/>
      <c r="FGM42" s="150"/>
      <c r="FGN42" s="150"/>
      <c r="FGO42" s="150"/>
      <c r="FGP42" s="150"/>
      <c r="FGQ42" s="150"/>
      <c r="FGR42" s="150"/>
      <c r="FGS42" s="150"/>
      <c r="FGT42" s="150"/>
      <c r="FGU42" s="150"/>
      <c r="FGV42" s="150"/>
      <c r="FGW42" s="150"/>
      <c r="FGX42" s="150"/>
      <c r="FGY42" s="150"/>
      <c r="FGZ42" s="150"/>
      <c r="FHA42" s="150"/>
      <c r="FHB42" s="150"/>
      <c r="FHC42" s="150"/>
      <c r="FHD42" s="150"/>
      <c r="FHE42" s="150"/>
      <c r="FHF42" s="150"/>
      <c r="FHG42" s="150"/>
      <c r="FHH42" s="150"/>
      <c r="FHI42" s="150"/>
      <c r="FHJ42" s="150"/>
      <c r="FHK42" s="150"/>
      <c r="FHL42" s="150"/>
      <c r="FHM42" s="150"/>
      <c r="FHN42" s="150"/>
      <c r="FHO42" s="150"/>
      <c r="FHP42" s="150"/>
      <c r="FHQ42" s="150"/>
      <c r="FHR42" s="150"/>
      <c r="FHS42" s="150"/>
      <c r="FHT42" s="150"/>
      <c r="FHU42" s="150"/>
      <c r="FHV42" s="150"/>
      <c r="FHW42" s="150"/>
      <c r="FHX42" s="150"/>
      <c r="FHY42" s="150"/>
      <c r="FHZ42" s="150"/>
      <c r="FIA42" s="150"/>
      <c r="FIB42" s="150"/>
      <c r="FIC42" s="150"/>
      <c r="FID42" s="150"/>
      <c r="FIE42" s="150"/>
      <c r="FIF42" s="150"/>
      <c r="FIG42" s="150"/>
      <c r="FIH42" s="150"/>
      <c r="FII42" s="150"/>
      <c r="FIJ42" s="150"/>
      <c r="FIK42" s="150"/>
      <c r="FIL42" s="150"/>
      <c r="FIM42" s="150"/>
      <c r="FIN42" s="150"/>
      <c r="FIO42" s="150"/>
      <c r="FIP42" s="150"/>
      <c r="FIQ42" s="150"/>
      <c r="FIR42" s="150"/>
      <c r="FIS42" s="150"/>
      <c r="FIT42" s="150"/>
      <c r="FIU42" s="150"/>
      <c r="FIV42" s="150"/>
      <c r="FIW42" s="150"/>
      <c r="FIX42" s="150"/>
      <c r="FIY42" s="150"/>
      <c r="FIZ42" s="150"/>
      <c r="FJA42" s="150"/>
      <c r="FJB42" s="150"/>
      <c r="FJC42" s="150"/>
      <c r="FJD42" s="150"/>
      <c r="FJE42" s="150"/>
      <c r="FJF42" s="150"/>
      <c r="FJG42" s="150"/>
      <c r="FJH42" s="150"/>
      <c r="FJI42" s="150"/>
      <c r="FJJ42" s="150"/>
      <c r="FJK42" s="150"/>
      <c r="FJL42" s="150"/>
      <c r="FJM42" s="150"/>
      <c r="FJN42" s="150"/>
      <c r="FJO42" s="150"/>
      <c r="FJP42" s="150"/>
      <c r="FJQ42" s="150"/>
      <c r="FJR42" s="150"/>
      <c r="FJS42" s="150"/>
      <c r="FJT42" s="150"/>
      <c r="FJU42" s="150"/>
      <c r="FJV42" s="150"/>
      <c r="FJW42" s="150"/>
      <c r="FJX42" s="150"/>
      <c r="FJY42" s="150"/>
      <c r="FJZ42" s="150"/>
      <c r="FKA42" s="150"/>
      <c r="FKB42" s="150"/>
      <c r="FKC42" s="150"/>
      <c r="FKD42" s="150"/>
      <c r="FKE42" s="150"/>
      <c r="FKF42" s="150"/>
      <c r="FKG42" s="150"/>
      <c r="FKH42" s="150"/>
      <c r="FKI42" s="150"/>
      <c r="FKJ42" s="150"/>
      <c r="FKK42" s="150"/>
      <c r="FKL42" s="150"/>
      <c r="FKM42" s="150"/>
      <c r="FKN42" s="150"/>
      <c r="FKO42" s="150"/>
      <c r="FKP42" s="150"/>
      <c r="FKQ42" s="150"/>
      <c r="FKR42" s="150"/>
      <c r="FKS42" s="150"/>
      <c r="FKT42" s="150"/>
      <c r="FKU42" s="150"/>
      <c r="FKV42" s="150"/>
      <c r="FKW42" s="150"/>
      <c r="FKX42" s="150"/>
      <c r="FKY42" s="150"/>
      <c r="FKZ42" s="150"/>
      <c r="FLA42" s="150"/>
      <c r="FLB42" s="150"/>
      <c r="FLC42" s="150"/>
      <c r="FLD42" s="150"/>
      <c r="FLE42" s="150"/>
      <c r="FLF42" s="150"/>
      <c r="FLG42" s="150"/>
      <c r="FLH42" s="150"/>
      <c r="FLI42" s="150"/>
      <c r="FLJ42" s="150"/>
      <c r="FLK42" s="150"/>
      <c r="FLL42" s="150"/>
      <c r="FLM42" s="150"/>
      <c r="FLN42" s="150"/>
      <c r="FLO42" s="150"/>
      <c r="FLP42" s="150"/>
      <c r="FLQ42" s="150"/>
      <c r="FLR42" s="150"/>
      <c r="FLS42" s="150"/>
      <c r="FLT42" s="150"/>
      <c r="FLU42" s="150"/>
      <c r="FLV42" s="150"/>
      <c r="FLW42" s="150"/>
      <c r="FLX42" s="150"/>
      <c r="FLY42" s="150"/>
      <c r="FLZ42" s="150"/>
      <c r="FMA42" s="150"/>
      <c r="FMB42" s="150"/>
      <c r="FMC42" s="150"/>
      <c r="FMD42" s="150"/>
      <c r="FME42" s="150"/>
      <c r="FMF42" s="150"/>
      <c r="FMG42" s="150"/>
      <c r="FMH42" s="150"/>
      <c r="FMI42" s="150"/>
      <c r="FMJ42" s="150"/>
      <c r="FMK42" s="150"/>
      <c r="FML42" s="150"/>
      <c r="FMM42" s="150"/>
      <c r="FMN42" s="150"/>
      <c r="FMO42" s="150"/>
      <c r="FMP42" s="150"/>
      <c r="FMQ42" s="150"/>
      <c r="FMR42" s="150"/>
      <c r="FMS42" s="150"/>
      <c r="FMT42" s="150"/>
      <c r="FMU42" s="150"/>
      <c r="FMV42" s="150"/>
      <c r="FMW42" s="150"/>
      <c r="FMX42" s="150"/>
      <c r="FMY42" s="150"/>
      <c r="FMZ42" s="150"/>
      <c r="FNA42" s="150"/>
      <c r="FNB42" s="150"/>
      <c r="FNC42" s="150"/>
      <c r="FND42" s="150"/>
      <c r="FNE42" s="150"/>
      <c r="FNF42" s="150"/>
      <c r="FNG42" s="150"/>
      <c r="FNH42" s="150"/>
      <c r="FNI42" s="150"/>
      <c r="FNJ42" s="150"/>
      <c r="FNK42" s="150"/>
      <c r="FNL42" s="150"/>
      <c r="FNM42" s="150"/>
      <c r="FNN42" s="150"/>
      <c r="FNO42" s="150"/>
      <c r="FNP42" s="150"/>
      <c r="FNQ42" s="150"/>
      <c r="FNR42" s="150"/>
      <c r="FNS42" s="150"/>
      <c r="FNT42" s="150"/>
      <c r="FNU42" s="150"/>
      <c r="FNV42" s="150"/>
      <c r="FNW42" s="150"/>
      <c r="FNX42" s="150"/>
      <c r="FNY42" s="150"/>
      <c r="FNZ42" s="150"/>
      <c r="FOA42" s="150"/>
      <c r="FOB42" s="150"/>
      <c r="FOC42" s="150"/>
      <c r="FOD42" s="150"/>
      <c r="FOE42" s="150"/>
      <c r="FOF42" s="150"/>
      <c r="FOG42" s="150"/>
      <c r="FOH42" s="150"/>
      <c r="FOI42" s="150"/>
      <c r="FOJ42" s="150"/>
      <c r="FOK42" s="150"/>
      <c r="FOL42" s="150"/>
      <c r="FOM42" s="150"/>
      <c r="FON42" s="150"/>
      <c r="FOO42" s="150"/>
      <c r="FOP42" s="150"/>
      <c r="FOQ42" s="150"/>
      <c r="FOR42" s="150"/>
      <c r="FOS42" s="150"/>
      <c r="FOT42" s="150"/>
      <c r="FOU42" s="150"/>
      <c r="FOV42" s="150"/>
      <c r="FOW42" s="150"/>
      <c r="FOX42" s="150"/>
      <c r="FOY42" s="150"/>
      <c r="FOZ42" s="150"/>
      <c r="FPA42" s="150"/>
      <c r="FPB42" s="150"/>
      <c r="FPC42" s="150"/>
      <c r="FPD42" s="150"/>
      <c r="FPE42" s="150"/>
      <c r="FPF42" s="150"/>
      <c r="FPG42" s="150"/>
      <c r="FPH42" s="150"/>
      <c r="FPI42" s="150"/>
      <c r="FPJ42" s="150"/>
      <c r="FPK42" s="150"/>
      <c r="FPL42" s="150"/>
      <c r="FPM42" s="150"/>
      <c r="FPN42" s="150"/>
      <c r="FPO42" s="150"/>
      <c r="FPP42" s="150"/>
      <c r="FPQ42" s="150"/>
      <c r="FPR42" s="150"/>
      <c r="FPS42" s="150"/>
      <c r="FPT42" s="150"/>
      <c r="FPU42" s="150"/>
      <c r="FPV42" s="150"/>
      <c r="FPW42" s="150"/>
      <c r="FPX42" s="150"/>
      <c r="FPY42" s="150"/>
      <c r="FPZ42" s="150"/>
      <c r="FQA42" s="150"/>
      <c r="FQB42" s="150"/>
      <c r="FQC42" s="150"/>
      <c r="FQD42" s="150"/>
      <c r="FQE42" s="150"/>
      <c r="FQF42" s="150"/>
      <c r="FQG42" s="150"/>
      <c r="FQH42" s="150"/>
      <c r="FQI42" s="150"/>
      <c r="FQJ42" s="150"/>
      <c r="FQK42" s="150"/>
      <c r="FQL42" s="150"/>
      <c r="FQM42" s="150"/>
      <c r="FQN42" s="150"/>
      <c r="FQO42" s="150"/>
      <c r="FQP42" s="150"/>
      <c r="FQQ42" s="150"/>
      <c r="FQR42" s="150"/>
      <c r="FQS42" s="150"/>
      <c r="FQT42" s="150"/>
      <c r="FQU42" s="150"/>
      <c r="FQV42" s="150"/>
      <c r="FQW42" s="150"/>
      <c r="FQX42" s="150"/>
      <c r="FQY42" s="150"/>
      <c r="FQZ42" s="150"/>
      <c r="FRA42" s="150"/>
      <c r="FRB42" s="150"/>
      <c r="FRC42" s="150"/>
      <c r="FRD42" s="150"/>
      <c r="FRE42" s="150"/>
      <c r="FRF42" s="150"/>
      <c r="FRG42" s="150"/>
      <c r="FRH42" s="150"/>
      <c r="FRI42" s="150"/>
      <c r="FRJ42" s="150"/>
      <c r="FRK42" s="150"/>
      <c r="FRL42" s="150"/>
      <c r="FRM42" s="150"/>
      <c r="FRN42" s="150"/>
      <c r="FRO42" s="150"/>
      <c r="FRP42" s="150"/>
      <c r="FRQ42" s="150"/>
      <c r="FRR42" s="150"/>
      <c r="FRS42" s="150"/>
      <c r="FRT42" s="150"/>
      <c r="FRU42" s="150"/>
      <c r="FRV42" s="150"/>
      <c r="FRW42" s="150"/>
      <c r="FRX42" s="150"/>
      <c r="FRY42" s="150"/>
      <c r="FRZ42" s="150"/>
      <c r="FSA42" s="150"/>
      <c r="FSB42" s="150"/>
      <c r="FSC42" s="150"/>
      <c r="FSD42" s="150"/>
      <c r="FSE42" s="150"/>
      <c r="FSF42" s="150"/>
      <c r="FSG42" s="150"/>
      <c r="FSH42" s="150"/>
      <c r="FSI42" s="150"/>
      <c r="FSJ42" s="150"/>
      <c r="FSK42" s="150"/>
      <c r="FSL42" s="150"/>
      <c r="FSM42" s="150"/>
      <c r="FSN42" s="150"/>
      <c r="FSO42" s="150"/>
      <c r="FSP42" s="150"/>
      <c r="FSQ42" s="150"/>
      <c r="FSR42" s="150"/>
      <c r="FSS42" s="150"/>
      <c r="FST42" s="150"/>
      <c r="FSU42" s="150"/>
      <c r="FSV42" s="150"/>
      <c r="FSW42" s="150"/>
      <c r="FSX42" s="150"/>
      <c r="FSY42" s="150"/>
      <c r="FSZ42" s="150"/>
      <c r="FTA42" s="150"/>
      <c r="FTB42" s="150"/>
      <c r="FTC42" s="150"/>
      <c r="FTD42" s="150"/>
      <c r="FTE42" s="150"/>
      <c r="FTF42" s="150"/>
      <c r="FTG42" s="150"/>
      <c r="FTH42" s="150"/>
      <c r="FTI42" s="150"/>
      <c r="FTJ42" s="150"/>
      <c r="FTK42" s="150"/>
      <c r="FTL42" s="150"/>
      <c r="FTM42" s="150"/>
      <c r="FTN42" s="150"/>
      <c r="FTO42" s="150"/>
      <c r="FTP42" s="150"/>
      <c r="FTQ42" s="150"/>
      <c r="FTR42" s="150"/>
      <c r="FTS42" s="150"/>
      <c r="FTT42" s="150"/>
      <c r="FTU42" s="150"/>
      <c r="FTV42" s="150"/>
      <c r="FTW42" s="150"/>
      <c r="FTX42" s="150"/>
      <c r="FTY42" s="150"/>
      <c r="FTZ42" s="150"/>
      <c r="FUA42" s="150"/>
      <c r="FUB42" s="150"/>
      <c r="FUC42" s="150"/>
      <c r="FUD42" s="150"/>
      <c r="FUE42" s="150"/>
      <c r="FUF42" s="150"/>
      <c r="FUG42" s="150"/>
      <c r="FUH42" s="150"/>
      <c r="FUI42" s="150"/>
      <c r="FUJ42" s="150"/>
      <c r="FUK42" s="150"/>
      <c r="FUL42" s="150"/>
      <c r="FUM42" s="150"/>
      <c r="FUN42" s="150"/>
      <c r="FUO42" s="150"/>
      <c r="FUP42" s="150"/>
      <c r="FUQ42" s="150"/>
      <c r="FUR42" s="150"/>
      <c r="FUS42" s="150"/>
      <c r="FUT42" s="150"/>
      <c r="FUU42" s="150"/>
      <c r="FUV42" s="150"/>
      <c r="FUW42" s="150"/>
      <c r="FUX42" s="150"/>
      <c r="FUY42" s="150"/>
      <c r="FUZ42" s="150"/>
      <c r="FVA42" s="150"/>
      <c r="FVB42" s="150"/>
      <c r="FVC42" s="150"/>
      <c r="FVD42" s="150"/>
      <c r="FVE42" s="150"/>
      <c r="FVF42" s="150"/>
      <c r="FVG42" s="150"/>
      <c r="FVH42" s="150"/>
      <c r="FVI42" s="150"/>
      <c r="FVJ42" s="150"/>
      <c r="FVK42" s="150"/>
      <c r="FVL42" s="150"/>
      <c r="FVM42" s="150"/>
      <c r="FVN42" s="150"/>
      <c r="FVO42" s="150"/>
      <c r="FVP42" s="150"/>
      <c r="FVQ42" s="150"/>
      <c r="FVR42" s="150"/>
      <c r="FVS42" s="150"/>
      <c r="FVT42" s="150"/>
      <c r="FVU42" s="150"/>
      <c r="FVV42" s="150"/>
      <c r="FVW42" s="150"/>
      <c r="FVX42" s="150"/>
      <c r="FVY42" s="150"/>
      <c r="FVZ42" s="150"/>
      <c r="FWA42" s="150"/>
      <c r="FWB42" s="150"/>
      <c r="FWC42" s="150"/>
      <c r="FWD42" s="150"/>
      <c r="FWE42" s="150"/>
      <c r="FWF42" s="150"/>
      <c r="FWG42" s="150"/>
      <c r="FWH42" s="150"/>
      <c r="FWI42" s="150"/>
      <c r="FWJ42" s="150"/>
      <c r="FWK42" s="150"/>
      <c r="FWL42" s="150"/>
      <c r="FWM42" s="150"/>
      <c r="FWN42" s="150"/>
      <c r="FWO42" s="150"/>
      <c r="FWP42" s="150"/>
      <c r="FWQ42" s="150"/>
      <c r="FWR42" s="150"/>
      <c r="FWS42" s="150"/>
      <c r="FWT42" s="150"/>
      <c r="FWU42" s="150"/>
      <c r="FWV42" s="150"/>
      <c r="FWW42" s="150"/>
      <c r="FWX42" s="150"/>
      <c r="FWY42" s="150"/>
      <c r="FWZ42" s="150"/>
      <c r="FXA42" s="150"/>
      <c r="FXB42" s="150"/>
      <c r="FXC42" s="150"/>
      <c r="FXD42" s="150"/>
      <c r="FXE42" s="150"/>
      <c r="FXF42" s="150"/>
      <c r="FXG42" s="150"/>
      <c r="FXH42" s="150"/>
      <c r="FXI42" s="150"/>
      <c r="FXJ42" s="150"/>
      <c r="FXK42" s="150"/>
      <c r="FXL42" s="150"/>
      <c r="FXM42" s="150"/>
      <c r="FXN42" s="150"/>
      <c r="FXO42" s="150"/>
      <c r="FXP42" s="150"/>
      <c r="FXQ42" s="150"/>
      <c r="FXR42" s="150"/>
      <c r="FXS42" s="150"/>
      <c r="FXT42" s="150"/>
      <c r="FXU42" s="150"/>
      <c r="FXV42" s="150"/>
      <c r="FXW42" s="150"/>
      <c r="FXX42" s="150"/>
      <c r="FXY42" s="150"/>
      <c r="FXZ42" s="150"/>
      <c r="FYA42" s="150"/>
      <c r="FYB42" s="150"/>
      <c r="FYC42" s="150"/>
      <c r="FYD42" s="150"/>
      <c r="FYE42" s="150"/>
      <c r="FYF42" s="150"/>
      <c r="FYG42" s="150"/>
      <c r="FYH42" s="150"/>
      <c r="FYI42" s="150"/>
      <c r="FYJ42" s="150"/>
      <c r="FYK42" s="150"/>
      <c r="FYL42" s="150"/>
      <c r="FYM42" s="150"/>
      <c r="FYN42" s="150"/>
      <c r="FYO42" s="150"/>
      <c r="FYP42" s="150"/>
      <c r="FYQ42" s="150"/>
      <c r="FYR42" s="150"/>
      <c r="FYS42" s="150"/>
      <c r="FYT42" s="150"/>
      <c r="FYU42" s="150"/>
      <c r="FYV42" s="150"/>
      <c r="FYW42" s="150"/>
      <c r="FYX42" s="150"/>
      <c r="FYY42" s="150"/>
      <c r="FYZ42" s="150"/>
      <c r="FZA42" s="150"/>
      <c r="FZB42" s="150"/>
      <c r="FZC42" s="150"/>
      <c r="FZD42" s="150"/>
      <c r="FZE42" s="150"/>
      <c r="FZF42" s="150"/>
      <c r="FZG42" s="150"/>
      <c r="FZH42" s="150"/>
      <c r="FZI42" s="150"/>
      <c r="FZJ42" s="150"/>
      <c r="FZK42" s="150"/>
      <c r="FZL42" s="150"/>
      <c r="FZM42" s="150"/>
      <c r="FZN42" s="150"/>
      <c r="FZO42" s="150"/>
      <c r="FZP42" s="150"/>
      <c r="FZQ42" s="150"/>
      <c r="FZR42" s="150"/>
      <c r="FZS42" s="150"/>
      <c r="FZT42" s="150"/>
      <c r="FZU42" s="150"/>
      <c r="FZV42" s="150"/>
      <c r="FZW42" s="150"/>
      <c r="FZX42" s="150"/>
      <c r="FZY42" s="150"/>
      <c r="FZZ42" s="150"/>
      <c r="GAA42" s="150"/>
      <c r="GAB42" s="150"/>
      <c r="GAC42" s="150"/>
      <c r="GAD42" s="150"/>
      <c r="GAE42" s="150"/>
      <c r="GAF42" s="150"/>
      <c r="GAG42" s="150"/>
      <c r="GAH42" s="150"/>
      <c r="GAI42" s="150"/>
      <c r="GAJ42" s="150"/>
      <c r="GAK42" s="150"/>
      <c r="GAL42" s="150"/>
      <c r="GAM42" s="150"/>
      <c r="GAN42" s="150"/>
      <c r="GAO42" s="150"/>
      <c r="GAP42" s="150"/>
      <c r="GAQ42" s="150"/>
      <c r="GAR42" s="150"/>
      <c r="GAS42" s="150"/>
      <c r="GAT42" s="150"/>
      <c r="GAU42" s="150"/>
      <c r="GAV42" s="150"/>
      <c r="GAW42" s="150"/>
      <c r="GAX42" s="150"/>
      <c r="GAY42" s="150"/>
      <c r="GAZ42" s="150"/>
      <c r="GBA42" s="150"/>
      <c r="GBB42" s="150"/>
      <c r="GBC42" s="150"/>
      <c r="GBD42" s="150"/>
      <c r="GBE42" s="150"/>
      <c r="GBF42" s="150"/>
      <c r="GBG42" s="150"/>
      <c r="GBH42" s="150"/>
      <c r="GBI42" s="150"/>
      <c r="GBJ42" s="150"/>
      <c r="GBK42" s="150"/>
      <c r="GBL42" s="150"/>
      <c r="GBM42" s="150"/>
      <c r="GBN42" s="150"/>
      <c r="GBO42" s="150"/>
      <c r="GBP42" s="150"/>
      <c r="GBQ42" s="150"/>
      <c r="GBR42" s="150"/>
      <c r="GBS42" s="150"/>
      <c r="GBT42" s="150"/>
      <c r="GBU42" s="150"/>
      <c r="GBV42" s="150"/>
      <c r="GBW42" s="150"/>
      <c r="GBX42" s="150"/>
      <c r="GBY42" s="150"/>
      <c r="GBZ42" s="150"/>
      <c r="GCA42" s="150"/>
      <c r="GCB42" s="150"/>
      <c r="GCC42" s="150"/>
      <c r="GCD42" s="150"/>
      <c r="GCE42" s="150"/>
      <c r="GCF42" s="150"/>
      <c r="GCG42" s="150"/>
      <c r="GCH42" s="150"/>
      <c r="GCI42" s="150"/>
      <c r="GCJ42" s="150"/>
      <c r="GCK42" s="150"/>
      <c r="GCL42" s="150"/>
      <c r="GCM42" s="150"/>
      <c r="GCN42" s="150"/>
      <c r="GCO42" s="150"/>
      <c r="GCP42" s="150"/>
      <c r="GCQ42" s="150"/>
      <c r="GCR42" s="150"/>
      <c r="GCS42" s="150"/>
      <c r="GCT42" s="150"/>
      <c r="GCU42" s="150"/>
      <c r="GCV42" s="150"/>
      <c r="GCW42" s="150"/>
      <c r="GCX42" s="150"/>
      <c r="GCY42" s="150"/>
      <c r="GCZ42" s="150"/>
      <c r="GDA42" s="150"/>
      <c r="GDB42" s="150"/>
      <c r="GDC42" s="150"/>
      <c r="GDD42" s="150"/>
      <c r="GDE42" s="150"/>
      <c r="GDF42" s="150"/>
      <c r="GDG42" s="150"/>
      <c r="GDH42" s="150"/>
      <c r="GDI42" s="150"/>
      <c r="GDJ42" s="150"/>
      <c r="GDK42" s="150"/>
      <c r="GDL42" s="150"/>
      <c r="GDM42" s="150"/>
      <c r="GDN42" s="150"/>
      <c r="GDO42" s="150"/>
      <c r="GDP42" s="150"/>
      <c r="GDQ42" s="150"/>
      <c r="GDR42" s="150"/>
      <c r="GDS42" s="150"/>
      <c r="GDT42" s="150"/>
      <c r="GDU42" s="150"/>
      <c r="GDV42" s="150"/>
      <c r="GDW42" s="150"/>
      <c r="GDX42" s="150"/>
      <c r="GDY42" s="150"/>
      <c r="GDZ42" s="150"/>
      <c r="GEA42" s="150"/>
      <c r="GEB42" s="150"/>
      <c r="GEC42" s="150"/>
      <c r="GED42" s="150"/>
      <c r="GEE42" s="150"/>
      <c r="GEF42" s="150"/>
      <c r="GEG42" s="150"/>
      <c r="GEH42" s="150"/>
      <c r="GEI42" s="150"/>
      <c r="GEJ42" s="150"/>
      <c r="GEK42" s="150"/>
      <c r="GEL42" s="150"/>
      <c r="GEM42" s="150"/>
      <c r="GEN42" s="150"/>
      <c r="GEO42" s="150"/>
      <c r="GEP42" s="150"/>
      <c r="GEQ42" s="150"/>
      <c r="GER42" s="150"/>
      <c r="GES42" s="150"/>
      <c r="GET42" s="150"/>
      <c r="GEU42" s="150"/>
      <c r="GEV42" s="150"/>
      <c r="GEW42" s="150"/>
      <c r="GEX42" s="150"/>
      <c r="GEY42" s="150"/>
      <c r="GEZ42" s="150"/>
      <c r="GFA42" s="150"/>
      <c r="GFB42" s="150"/>
      <c r="GFC42" s="150"/>
      <c r="GFD42" s="150"/>
      <c r="GFE42" s="150"/>
      <c r="GFF42" s="150"/>
      <c r="GFG42" s="150"/>
      <c r="GFH42" s="150"/>
      <c r="GFI42" s="150"/>
      <c r="GFJ42" s="150"/>
      <c r="GFK42" s="150"/>
      <c r="GFL42" s="150"/>
      <c r="GFM42" s="150"/>
      <c r="GFN42" s="150"/>
      <c r="GFO42" s="150"/>
      <c r="GFP42" s="150"/>
      <c r="GFQ42" s="150"/>
      <c r="GFR42" s="150"/>
      <c r="GFS42" s="150"/>
      <c r="GFT42" s="150"/>
      <c r="GFU42" s="150"/>
      <c r="GFV42" s="150"/>
      <c r="GFW42" s="150"/>
      <c r="GFX42" s="150"/>
      <c r="GFY42" s="150"/>
      <c r="GFZ42" s="150"/>
      <c r="GGA42" s="150"/>
      <c r="GGB42" s="150"/>
      <c r="GGC42" s="150"/>
      <c r="GGD42" s="150"/>
      <c r="GGE42" s="150"/>
      <c r="GGF42" s="150"/>
      <c r="GGG42" s="150"/>
      <c r="GGH42" s="150"/>
      <c r="GGI42" s="150"/>
      <c r="GGJ42" s="150"/>
      <c r="GGK42" s="150"/>
      <c r="GGL42" s="150"/>
      <c r="GGM42" s="150"/>
      <c r="GGN42" s="150"/>
      <c r="GGO42" s="150"/>
      <c r="GGP42" s="150"/>
      <c r="GGQ42" s="150"/>
      <c r="GGR42" s="150"/>
      <c r="GGS42" s="150"/>
      <c r="GGT42" s="150"/>
      <c r="GGU42" s="150"/>
      <c r="GGV42" s="150"/>
      <c r="GGW42" s="150"/>
      <c r="GGX42" s="150"/>
      <c r="GGY42" s="150"/>
      <c r="GGZ42" s="150"/>
      <c r="GHA42" s="150"/>
      <c r="GHB42" s="150"/>
      <c r="GHC42" s="150"/>
      <c r="GHD42" s="150"/>
      <c r="GHE42" s="150"/>
      <c r="GHF42" s="150"/>
      <c r="GHG42" s="150"/>
      <c r="GHH42" s="150"/>
      <c r="GHI42" s="150"/>
      <c r="GHJ42" s="150"/>
      <c r="GHK42" s="150"/>
      <c r="GHL42" s="150"/>
      <c r="GHM42" s="150"/>
      <c r="GHN42" s="150"/>
      <c r="GHO42" s="150"/>
      <c r="GHP42" s="150"/>
      <c r="GHQ42" s="150"/>
      <c r="GHR42" s="150"/>
      <c r="GHS42" s="150"/>
      <c r="GHT42" s="150"/>
      <c r="GHU42" s="150"/>
      <c r="GHV42" s="150"/>
      <c r="GHW42" s="150"/>
      <c r="GHX42" s="150"/>
      <c r="GHY42" s="150"/>
      <c r="GHZ42" s="150"/>
      <c r="GIA42" s="150"/>
      <c r="GIB42" s="150"/>
      <c r="GIC42" s="150"/>
      <c r="GID42" s="150"/>
      <c r="GIE42" s="150"/>
      <c r="GIF42" s="150"/>
      <c r="GIG42" s="150"/>
      <c r="GIH42" s="150"/>
      <c r="GII42" s="150"/>
      <c r="GIJ42" s="150"/>
      <c r="GIK42" s="150"/>
      <c r="GIL42" s="150"/>
      <c r="GIM42" s="150"/>
      <c r="GIN42" s="150"/>
      <c r="GIO42" s="150"/>
      <c r="GIP42" s="150"/>
      <c r="GIQ42" s="150"/>
      <c r="GIR42" s="150"/>
      <c r="GIS42" s="150"/>
      <c r="GIT42" s="150"/>
      <c r="GIU42" s="150"/>
      <c r="GIV42" s="150"/>
      <c r="GIW42" s="150"/>
      <c r="GIX42" s="150"/>
      <c r="GIY42" s="150"/>
      <c r="GIZ42" s="150"/>
      <c r="GJA42" s="150"/>
      <c r="GJB42" s="150"/>
      <c r="GJC42" s="150"/>
      <c r="GJD42" s="150"/>
      <c r="GJE42" s="150"/>
      <c r="GJF42" s="150"/>
      <c r="GJG42" s="150"/>
      <c r="GJH42" s="150"/>
      <c r="GJI42" s="150"/>
      <c r="GJJ42" s="150"/>
      <c r="GJK42" s="150"/>
      <c r="GJL42" s="150"/>
      <c r="GJM42" s="150"/>
      <c r="GJN42" s="150"/>
      <c r="GJO42" s="150"/>
      <c r="GJP42" s="150"/>
      <c r="GJQ42" s="150"/>
      <c r="GJR42" s="150"/>
      <c r="GJS42" s="150"/>
      <c r="GJT42" s="150"/>
      <c r="GJU42" s="150"/>
      <c r="GJV42" s="150"/>
      <c r="GJW42" s="150"/>
      <c r="GJX42" s="150"/>
      <c r="GJY42" s="150"/>
      <c r="GJZ42" s="150"/>
      <c r="GKA42" s="150"/>
      <c r="GKB42" s="150"/>
      <c r="GKC42" s="150"/>
      <c r="GKD42" s="150"/>
      <c r="GKE42" s="150"/>
      <c r="GKF42" s="150"/>
      <c r="GKG42" s="150"/>
      <c r="GKH42" s="150"/>
      <c r="GKI42" s="150"/>
      <c r="GKJ42" s="150"/>
      <c r="GKK42" s="150"/>
      <c r="GKL42" s="150"/>
      <c r="GKM42" s="150"/>
      <c r="GKN42" s="150"/>
      <c r="GKO42" s="150"/>
      <c r="GKP42" s="150"/>
      <c r="GKQ42" s="150"/>
      <c r="GKR42" s="150"/>
      <c r="GKS42" s="150"/>
      <c r="GKT42" s="150"/>
      <c r="GKU42" s="150"/>
      <c r="GKV42" s="150"/>
      <c r="GKW42" s="150"/>
      <c r="GKX42" s="150"/>
      <c r="GKY42" s="150"/>
      <c r="GKZ42" s="150"/>
      <c r="GLA42" s="150"/>
      <c r="GLB42" s="150"/>
      <c r="GLC42" s="150"/>
      <c r="GLD42" s="150"/>
      <c r="GLE42" s="150"/>
      <c r="GLF42" s="150"/>
      <c r="GLG42" s="150"/>
      <c r="GLH42" s="150"/>
      <c r="GLI42" s="150"/>
      <c r="GLJ42" s="150"/>
      <c r="GLK42" s="150"/>
      <c r="GLL42" s="150"/>
      <c r="GLM42" s="150"/>
      <c r="GLN42" s="150"/>
      <c r="GLO42" s="150"/>
      <c r="GLP42" s="150"/>
      <c r="GLQ42" s="150"/>
      <c r="GLR42" s="150"/>
      <c r="GLS42" s="150"/>
      <c r="GLT42" s="150"/>
      <c r="GLU42" s="150"/>
      <c r="GLV42" s="150"/>
      <c r="GLW42" s="150"/>
      <c r="GLX42" s="150"/>
      <c r="GLY42" s="150"/>
      <c r="GLZ42" s="150"/>
      <c r="GMA42" s="150"/>
      <c r="GMB42" s="150"/>
      <c r="GMC42" s="150"/>
      <c r="GMD42" s="150"/>
      <c r="GME42" s="150"/>
      <c r="GMF42" s="150"/>
      <c r="GMG42" s="150"/>
      <c r="GMH42" s="150"/>
      <c r="GMI42" s="150"/>
      <c r="GMJ42" s="150"/>
      <c r="GMK42" s="150"/>
      <c r="GML42" s="150"/>
      <c r="GMM42" s="150"/>
      <c r="GMN42" s="150"/>
      <c r="GMO42" s="150"/>
      <c r="GMP42" s="150"/>
      <c r="GMQ42" s="150"/>
      <c r="GMR42" s="150"/>
      <c r="GMS42" s="150"/>
      <c r="GMT42" s="150"/>
      <c r="GMU42" s="150"/>
      <c r="GMV42" s="150"/>
      <c r="GMW42" s="150"/>
      <c r="GMX42" s="150"/>
      <c r="GMY42" s="150"/>
      <c r="GMZ42" s="150"/>
      <c r="GNA42" s="150"/>
      <c r="GNB42" s="150"/>
      <c r="GNC42" s="150"/>
      <c r="GND42" s="150"/>
      <c r="GNE42" s="150"/>
      <c r="GNF42" s="150"/>
      <c r="GNG42" s="150"/>
      <c r="GNH42" s="150"/>
      <c r="GNI42" s="150"/>
      <c r="GNJ42" s="150"/>
      <c r="GNK42" s="150"/>
      <c r="GNL42" s="150"/>
      <c r="GNM42" s="150"/>
      <c r="GNN42" s="150"/>
      <c r="GNO42" s="150"/>
      <c r="GNP42" s="150"/>
      <c r="GNQ42" s="150"/>
      <c r="GNR42" s="150"/>
      <c r="GNS42" s="150"/>
      <c r="GNT42" s="150"/>
      <c r="GNU42" s="150"/>
      <c r="GNV42" s="150"/>
      <c r="GNW42" s="150"/>
      <c r="GNX42" s="150"/>
      <c r="GNY42" s="150"/>
      <c r="GNZ42" s="150"/>
      <c r="GOA42" s="150"/>
      <c r="GOB42" s="150"/>
      <c r="GOC42" s="150"/>
      <c r="GOD42" s="150"/>
      <c r="GOE42" s="150"/>
      <c r="GOF42" s="150"/>
      <c r="GOG42" s="150"/>
      <c r="GOH42" s="150"/>
      <c r="GOI42" s="150"/>
      <c r="GOJ42" s="150"/>
      <c r="GOK42" s="150"/>
      <c r="GOL42" s="150"/>
      <c r="GOM42" s="150"/>
      <c r="GON42" s="150"/>
      <c r="GOO42" s="150"/>
      <c r="GOP42" s="150"/>
      <c r="GOQ42" s="150"/>
      <c r="GOR42" s="150"/>
      <c r="GOS42" s="150"/>
      <c r="GOT42" s="150"/>
      <c r="GOU42" s="150"/>
      <c r="GOV42" s="150"/>
      <c r="GOW42" s="150"/>
      <c r="GOX42" s="150"/>
      <c r="GOY42" s="150"/>
      <c r="GOZ42" s="150"/>
      <c r="GPA42" s="150"/>
      <c r="GPB42" s="150"/>
      <c r="GPC42" s="150"/>
      <c r="GPD42" s="150"/>
      <c r="GPE42" s="150"/>
      <c r="GPF42" s="150"/>
      <c r="GPG42" s="150"/>
      <c r="GPH42" s="150"/>
      <c r="GPI42" s="150"/>
      <c r="GPJ42" s="150"/>
      <c r="GPK42" s="150"/>
      <c r="GPL42" s="150"/>
      <c r="GPM42" s="150"/>
      <c r="GPN42" s="150"/>
      <c r="GPO42" s="150"/>
      <c r="GPP42" s="150"/>
      <c r="GPQ42" s="150"/>
      <c r="GPR42" s="150"/>
      <c r="GPS42" s="150"/>
      <c r="GPT42" s="150"/>
      <c r="GPU42" s="150"/>
      <c r="GPV42" s="150"/>
      <c r="GPW42" s="150"/>
      <c r="GPX42" s="150"/>
      <c r="GPY42" s="150"/>
      <c r="GPZ42" s="150"/>
      <c r="GQA42" s="150"/>
      <c r="GQB42" s="150"/>
      <c r="GQC42" s="150"/>
      <c r="GQD42" s="150"/>
      <c r="GQE42" s="150"/>
      <c r="GQF42" s="150"/>
      <c r="GQG42" s="150"/>
      <c r="GQH42" s="150"/>
      <c r="GQI42" s="150"/>
      <c r="GQJ42" s="150"/>
      <c r="GQK42" s="150"/>
      <c r="GQL42" s="150"/>
      <c r="GQM42" s="150"/>
      <c r="GQN42" s="150"/>
      <c r="GQO42" s="150"/>
      <c r="GQP42" s="150"/>
      <c r="GQQ42" s="150"/>
      <c r="GQR42" s="150"/>
      <c r="GQS42" s="150"/>
      <c r="GQT42" s="150"/>
      <c r="GQU42" s="150"/>
      <c r="GQV42" s="150"/>
      <c r="GQW42" s="150"/>
      <c r="GQX42" s="150"/>
      <c r="GQY42" s="150"/>
      <c r="GQZ42" s="150"/>
      <c r="GRA42" s="150"/>
      <c r="GRB42" s="150"/>
      <c r="GRC42" s="150"/>
      <c r="GRD42" s="150"/>
      <c r="GRE42" s="150"/>
      <c r="GRF42" s="150"/>
      <c r="GRG42" s="150"/>
      <c r="GRH42" s="150"/>
      <c r="GRI42" s="150"/>
      <c r="GRJ42" s="150"/>
      <c r="GRK42" s="150"/>
      <c r="GRL42" s="150"/>
      <c r="GRM42" s="150"/>
      <c r="GRN42" s="150"/>
      <c r="GRO42" s="150"/>
      <c r="GRP42" s="150"/>
      <c r="GRQ42" s="150"/>
      <c r="GRR42" s="150"/>
      <c r="GRS42" s="150"/>
      <c r="GRT42" s="150"/>
      <c r="GRU42" s="150"/>
      <c r="GRV42" s="150"/>
      <c r="GRW42" s="150"/>
      <c r="GRX42" s="150"/>
      <c r="GRY42" s="150"/>
      <c r="GRZ42" s="150"/>
      <c r="GSA42" s="150"/>
      <c r="GSB42" s="150"/>
      <c r="GSC42" s="150"/>
      <c r="GSD42" s="150"/>
      <c r="GSE42" s="150"/>
      <c r="GSF42" s="150"/>
      <c r="GSG42" s="150"/>
      <c r="GSH42" s="150"/>
      <c r="GSI42" s="150"/>
      <c r="GSJ42" s="150"/>
      <c r="GSK42" s="150"/>
      <c r="GSL42" s="150"/>
      <c r="GSM42" s="150"/>
      <c r="GSN42" s="150"/>
      <c r="GSO42" s="150"/>
      <c r="GSP42" s="150"/>
      <c r="GSQ42" s="150"/>
      <c r="GSR42" s="150"/>
      <c r="GSS42" s="150"/>
      <c r="GST42" s="150"/>
      <c r="GSU42" s="150"/>
      <c r="GSV42" s="150"/>
      <c r="GSW42" s="150"/>
      <c r="GSX42" s="150"/>
      <c r="GSY42" s="150"/>
      <c r="GSZ42" s="150"/>
      <c r="GTA42" s="150"/>
      <c r="GTB42" s="150"/>
      <c r="GTC42" s="150"/>
      <c r="GTD42" s="150"/>
      <c r="GTE42" s="150"/>
      <c r="GTF42" s="150"/>
      <c r="GTG42" s="150"/>
      <c r="GTH42" s="150"/>
      <c r="GTI42" s="150"/>
      <c r="GTJ42" s="150"/>
      <c r="GTK42" s="150"/>
      <c r="GTL42" s="150"/>
      <c r="GTM42" s="150"/>
      <c r="GTN42" s="150"/>
      <c r="GTO42" s="150"/>
      <c r="GTP42" s="150"/>
      <c r="GTQ42" s="150"/>
      <c r="GTR42" s="150"/>
      <c r="GTS42" s="150"/>
      <c r="GTT42" s="150"/>
      <c r="GTU42" s="150"/>
      <c r="GTV42" s="150"/>
      <c r="GTW42" s="150"/>
      <c r="GTX42" s="150"/>
      <c r="GTY42" s="150"/>
      <c r="GTZ42" s="150"/>
      <c r="GUA42" s="150"/>
      <c r="GUB42" s="150"/>
      <c r="GUC42" s="150"/>
      <c r="GUD42" s="150"/>
      <c r="GUE42" s="150"/>
      <c r="GUF42" s="150"/>
      <c r="GUG42" s="150"/>
      <c r="GUH42" s="150"/>
      <c r="GUI42" s="150"/>
      <c r="GUJ42" s="150"/>
      <c r="GUK42" s="150"/>
      <c r="GUL42" s="150"/>
      <c r="GUM42" s="150"/>
      <c r="GUN42" s="150"/>
      <c r="GUO42" s="150"/>
      <c r="GUP42" s="150"/>
      <c r="GUQ42" s="150"/>
      <c r="GUR42" s="150"/>
      <c r="GUS42" s="150"/>
      <c r="GUT42" s="150"/>
      <c r="GUU42" s="150"/>
      <c r="GUV42" s="150"/>
      <c r="GUW42" s="150"/>
      <c r="GUX42" s="150"/>
      <c r="GUY42" s="150"/>
      <c r="GUZ42" s="150"/>
      <c r="GVA42" s="150"/>
      <c r="GVB42" s="150"/>
      <c r="GVC42" s="150"/>
      <c r="GVD42" s="150"/>
      <c r="GVE42" s="150"/>
      <c r="GVF42" s="150"/>
      <c r="GVG42" s="150"/>
      <c r="GVH42" s="150"/>
      <c r="GVI42" s="150"/>
      <c r="GVJ42" s="150"/>
      <c r="GVK42" s="150"/>
      <c r="GVL42" s="150"/>
      <c r="GVM42" s="150"/>
      <c r="GVN42" s="150"/>
      <c r="GVO42" s="150"/>
      <c r="GVP42" s="150"/>
      <c r="GVQ42" s="150"/>
      <c r="GVR42" s="150"/>
      <c r="GVS42" s="150"/>
      <c r="GVT42" s="150"/>
      <c r="GVU42" s="150"/>
      <c r="GVV42" s="150"/>
      <c r="GVW42" s="150"/>
      <c r="GVX42" s="150"/>
      <c r="GVY42" s="150"/>
      <c r="GVZ42" s="150"/>
      <c r="GWA42" s="150"/>
      <c r="GWB42" s="150"/>
      <c r="GWC42" s="150"/>
      <c r="GWD42" s="150"/>
      <c r="GWE42" s="150"/>
      <c r="GWF42" s="150"/>
      <c r="GWG42" s="150"/>
      <c r="GWH42" s="150"/>
      <c r="GWI42" s="150"/>
      <c r="GWJ42" s="150"/>
      <c r="GWK42" s="150"/>
      <c r="GWL42" s="150"/>
      <c r="GWM42" s="150"/>
      <c r="GWN42" s="150"/>
      <c r="GWO42" s="150"/>
      <c r="GWP42" s="150"/>
      <c r="GWQ42" s="150"/>
      <c r="GWR42" s="150"/>
      <c r="GWS42" s="150"/>
      <c r="GWT42" s="150"/>
      <c r="GWU42" s="150"/>
      <c r="GWV42" s="150"/>
      <c r="GWW42" s="150"/>
      <c r="GWX42" s="150"/>
      <c r="GWY42" s="150"/>
      <c r="GWZ42" s="150"/>
      <c r="GXA42" s="150"/>
      <c r="GXB42" s="150"/>
      <c r="GXC42" s="150"/>
      <c r="GXD42" s="150"/>
      <c r="GXE42" s="150"/>
      <c r="GXF42" s="150"/>
      <c r="GXG42" s="150"/>
      <c r="GXH42" s="150"/>
      <c r="GXI42" s="150"/>
      <c r="GXJ42" s="150"/>
      <c r="GXK42" s="150"/>
      <c r="GXL42" s="150"/>
      <c r="GXM42" s="150"/>
      <c r="GXN42" s="150"/>
      <c r="GXO42" s="150"/>
      <c r="GXP42" s="150"/>
      <c r="GXQ42" s="150"/>
      <c r="GXR42" s="150"/>
      <c r="GXS42" s="150"/>
      <c r="GXT42" s="150"/>
      <c r="GXU42" s="150"/>
      <c r="GXV42" s="150"/>
      <c r="GXW42" s="150"/>
      <c r="GXX42" s="150"/>
      <c r="GXY42" s="150"/>
      <c r="GXZ42" s="150"/>
      <c r="GYA42" s="150"/>
      <c r="GYB42" s="150"/>
      <c r="GYC42" s="150"/>
      <c r="GYD42" s="150"/>
      <c r="GYE42" s="150"/>
      <c r="GYF42" s="150"/>
      <c r="GYG42" s="150"/>
      <c r="GYH42" s="150"/>
      <c r="GYI42" s="150"/>
      <c r="GYJ42" s="150"/>
      <c r="GYK42" s="150"/>
      <c r="GYL42" s="150"/>
      <c r="GYM42" s="150"/>
      <c r="GYN42" s="150"/>
      <c r="GYO42" s="150"/>
      <c r="GYP42" s="150"/>
      <c r="GYQ42" s="150"/>
      <c r="GYR42" s="150"/>
      <c r="GYS42" s="150"/>
      <c r="GYT42" s="150"/>
      <c r="GYU42" s="150"/>
      <c r="GYV42" s="150"/>
      <c r="GYW42" s="150"/>
      <c r="GYX42" s="150"/>
      <c r="GYY42" s="150"/>
      <c r="GYZ42" s="150"/>
      <c r="GZA42" s="150"/>
      <c r="GZB42" s="150"/>
      <c r="GZC42" s="150"/>
      <c r="GZD42" s="150"/>
      <c r="GZE42" s="150"/>
      <c r="GZF42" s="150"/>
      <c r="GZG42" s="150"/>
      <c r="GZH42" s="150"/>
      <c r="GZI42" s="150"/>
      <c r="GZJ42" s="150"/>
      <c r="GZK42" s="150"/>
      <c r="GZL42" s="150"/>
      <c r="GZM42" s="150"/>
      <c r="GZN42" s="150"/>
      <c r="GZO42" s="150"/>
      <c r="GZP42" s="150"/>
      <c r="GZQ42" s="150"/>
      <c r="GZR42" s="150"/>
      <c r="GZS42" s="150"/>
      <c r="GZT42" s="150"/>
      <c r="GZU42" s="150"/>
      <c r="GZV42" s="150"/>
      <c r="GZW42" s="150"/>
      <c r="GZX42" s="150"/>
      <c r="GZY42" s="150"/>
      <c r="GZZ42" s="150"/>
      <c r="HAA42" s="150"/>
      <c r="HAB42" s="150"/>
      <c r="HAC42" s="150"/>
      <c r="HAD42" s="150"/>
      <c r="HAE42" s="150"/>
      <c r="HAF42" s="150"/>
      <c r="HAG42" s="150"/>
      <c r="HAH42" s="150"/>
      <c r="HAI42" s="150"/>
      <c r="HAJ42" s="150"/>
      <c r="HAK42" s="150"/>
      <c r="HAL42" s="150"/>
      <c r="HAM42" s="150"/>
      <c r="HAN42" s="150"/>
      <c r="HAO42" s="150"/>
      <c r="HAP42" s="150"/>
      <c r="HAQ42" s="150"/>
      <c r="HAR42" s="150"/>
      <c r="HAS42" s="150"/>
      <c r="HAT42" s="150"/>
      <c r="HAU42" s="150"/>
      <c r="HAV42" s="150"/>
      <c r="HAW42" s="150"/>
      <c r="HAX42" s="150"/>
      <c r="HAY42" s="150"/>
      <c r="HAZ42" s="150"/>
      <c r="HBA42" s="150"/>
      <c r="HBB42" s="150"/>
      <c r="HBC42" s="150"/>
      <c r="HBD42" s="150"/>
      <c r="HBE42" s="150"/>
      <c r="HBF42" s="150"/>
      <c r="HBG42" s="150"/>
      <c r="HBH42" s="150"/>
      <c r="HBI42" s="150"/>
      <c r="HBJ42" s="150"/>
      <c r="HBK42" s="150"/>
      <c r="HBL42" s="150"/>
      <c r="HBM42" s="150"/>
      <c r="HBN42" s="150"/>
      <c r="HBO42" s="150"/>
      <c r="HBP42" s="150"/>
      <c r="HBQ42" s="150"/>
      <c r="HBR42" s="150"/>
      <c r="HBS42" s="150"/>
      <c r="HBT42" s="150"/>
      <c r="HBU42" s="150"/>
      <c r="HBV42" s="150"/>
      <c r="HBW42" s="150"/>
      <c r="HBX42" s="150"/>
      <c r="HBY42" s="150"/>
      <c r="HBZ42" s="150"/>
      <c r="HCA42" s="150"/>
      <c r="HCB42" s="150"/>
      <c r="HCC42" s="150"/>
      <c r="HCD42" s="150"/>
      <c r="HCE42" s="150"/>
      <c r="HCF42" s="150"/>
      <c r="HCG42" s="150"/>
      <c r="HCH42" s="150"/>
      <c r="HCI42" s="150"/>
      <c r="HCJ42" s="150"/>
      <c r="HCK42" s="150"/>
      <c r="HCL42" s="150"/>
      <c r="HCM42" s="150"/>
      <c r="HCN42" s="150"/>
      <c r="HCO42" s="150"/>
      <c r="HCP42" s="150"/>
      <c r="HCQ42" s="150"/>
      <c r="HCR42" s="150"/>
      <c r="HCS42" s="150"/>
      <c r="HCT42" s="150"/>
      <c r="HCU42" s="150"/>
      <c r="HCV42" s="150"/>
      <c r="HCW42" s="150"/>
      <c r="HCX42" s="150"/>
      <c r="HCY42" s="150"/>
      <c r="HCZ42" s="150"/>
      <c r="HDA42" s="150"/>
      <c r="HDB42" s="150"/>
      <c r="HDC42" s="150"/>
      <c r="HDD42" s="150"/>
      <c r="HDE42" s="150"/>
      <c r="HDF42" s="150"/>
      <c r="HDG42" s="150"/>
      <c r="HDH42" s="150"/>
      <c r="HDI42" s="150"/>
      <c r="HDJ42" s="150"/>
      <c r="HDK42" s="150"/>
      <c r="HDL42" s="150"/>
      <c r="HDM42" s="150"/>
      <c r="HDN42" s="150"/>
      <c r="HDO42" s="150"/>
      <c r="HDP42" s="150"/>
      <c r="HDQ42" s="150"/>
      <c r="HDR42" s="150"/>
      <c r="HDS42" s="150"/>
      <c r="HDT42" s="150"/>
      <c r="HDU42" s="150"/>
      <c r="HDV42" s="150"/>
      <c r="HDW42" s="150"/>
      <c r="HDX42" s="150"/>
      <c r="HDY42" s="150"/>
      <c r="HDZ42" s="150"/>
      <c r="HEA42" s="150"/>
      <c r="HEB42" s="150"/>
      <c r="HEC42" s="150"/>
      <c r="HED42" s="150"/>
      <c r="HEE42" s="150"/>
      <c r="HEF42" s="150"/>
      <c r="HEG42" s="150"/>
      <c r="HEH42" s="150"/>
      <c r="HEI42" s="150"/>
      <c r="HEJ42" s="150"/>
      <c r="HEK42" s="150"/>
      <c r="HEL42" s="150"/>
      <c r="HEM42" s="150"/>
      <c r="HEN42" s="150"/>
      <c r="HEO42" s="150"/>
      <c r="HEP42" s="150"/>
      <c r="HEQ42" s="150"/>
      <c r="HER42" s="150"/>
      <c r="HES42" s="150"/>
      <c r="HET42" s="150"/>
      <c r="HEU42" s="150"/>
      <c r="HEV42" s="150"/>
      <c r="HEW42" s="150"/>
      <c r="HEX42" s="150"/>
      <c r="HEY42" s="150"/>
      <c r="HEZ42" s="150"/>
      <c r="HFA42" s="150"/>
      <c r="HFB42" s="150"/>
      <c r="HFC42" s="150"/>
      <c r="HFD42" s="150"/>
      <c r="HFE42" s="150"/>
      <c r="HFF42" s="150"/>
      <c r="HFG42" s="150"/>
      <c r="HFH42" s="150"/>
      <c r="HFI42" s="150"/>
      <c r="HFJ42" s="150"/>
      <c r="HFK42" s="150"/>
      <c r="HFL42" s="150"/>
      <c r="HFM42" s="150"/>
      <c r="HFN42" s="150"/>
      <c r="HFO42" s="150"/>
      <c r="HFP42" s="150"/>
      <c r="HFQ42" s="150"/>
      <c r="HFR42" s="150"/>
      <c r="HFS42" s="150"/>
      <c r="HFT42" s="150"/>
      <c r="HFU42" s="150"/>
      <c r="HFV42" s="150"/>
      <c r="HFW42" s="150"/>
      <c r="HFX42" s="150"/>
      <c r="HFY42" s="150"/>
      <c r="HFZ42" s="150"/>
      <c r="HGA42" s="150"/>
      <c r="HGB42" s="150"/>
      <c r="HGC42" s="150"/>
      <c r="HGD42" s="150"/>
      <c r="HGE42" s="150"/>
      <c r="HGF42" s="150"/>
      <c r="HGG42" s="150"/>
      <c r="HGH42" s="150"/>
      <c r="HGI42" s="150"/>
      <c r="HGJ42" s="150"/>
      <c r="HGK42" s="150"/>
      <c r="HGL42" s="150"/>
      <c r="HGM42" s="150"/>
      <c r="HGN42" s="150"/>
      <c r="HGO42" s="150"/>
      <c r="HGP42" s="150"/>
      <c r="HGQ42" s="150"/>
      <c r="HGR42" s="150"/>
      <c r="HGS42" s="150"/>
      <c r="HGT42" s="150"/>
      <c r="HGU42" s="150"/>
      <c r="HGV42" s="150"/>
      <c r="HGW42" s="150"/>
      <c r="HGX42" s="150"/>
      <c r="HGY42" s="150"/>
      <c r="HGZ42" s="150"/>
      <c r="HHA42" s="150"/>
      <c r="HHB42" s="150"/>
      <c r="HHC42" s="150"/>
      <c r="HHD42" s="150"/>
      <c r="HHE42" s="150"/>
      <c r="HHF42" s="150"/>
      <c r="HHG42" s="150"/>
      <c r="HHH42" s="150"/>
      <c r="HHI42" s="150"/>
      <c r="HHJ42" s="150"/>
      <c r="HHK42" s="150"/>
      <c r="HHL42" s="150"/>
      <c r="HHM42" s="150"/>
      <c r="HHN42" s="150"/>
      <c r="HHO42" s="150"/>
      <c r="HHP42" s="150"/>
      <c r="HHQ42" s="150"/>
      <c r="HHR42" s="150"/>
      <c r="HHS42" s="150"/>
      <c r="HHT42" s="150"/>
      <c r="HHU42" s="150"/>
      <c r="HHV42" s="150"/>
      <c r="HHW42" s="150"/>
      <c r="HHX42" s="150"/>
      <c r="HHY42" s="150"/>
      <c r="HHZ42" s="150"/>
      <c r="HIA42" s="150"/>
      <c r="HIB42" s="150"/>
      <c r="HIC42" s="150"/>
      <c r="HID42" s="150"/>
      <c r="HIE42" s="150"/>
      <c r="HIF42" s="150"/>
      <c r="HIG42" s="150"/>
      <c r="HIH42" s="150"/>
      <c r="HII42" s="150"/>
      <c r="HIJ42" s="150"/>
      <c r="HIK42" s="150"/>
      <c r="HIL42" s="150"/>
      <c r="HIM42" s="150"/>
      <c r="HIN42" s="150"/>
      <c r="HIO42" s="150"/>
      <c r="HIP42" s="150"/>
      <c r="HIQ42" s="150"/>
      <c r="HIR42" s="150"/>
      <c r="HIS42" s="150"/>
      <c r="HIT42" s="150"/>
      <c r="HIU42" s="150"/>
      <c r="HIV42" s="150"/>
      <c r="HIW42" s="150"/>
      <c r="HIX42" s="150"/>
      <c r="HIY42" s="150"/>
      <c r="HIZ42" s="150"/>
      <c r="HJA42" s="150"/>
      <c r="HJB42" s="150"/>
      <c r="HJC42" s="150"/>
      <c r="HJD42" s="150"/>
      <c r="HJE42" s="150"/>
      <c r="HJF42" s="150"/>
      <c r="HJG42" s="150"/>
      <c r="HJH42" s="150"/>
      <c r="HJI42" s="150"/>
      <c r="HJJ42" s="150"/>
      <c r="HJK42" s="150"/>
      <c r="HJL42" s="150"/>
      <c r="HJM42" s="150"/>
      <c r="HJN42" s="150"/>
      <c r="HJO42" s="150"/>
      <c r="HJP42" s="150"/>
      <c r="HJQ42" s="150"/>
      <c r="HJR42" s="150"/>
      <c r="HJS42" s="150"/>
      <c r="HJT42" s="150"/>
      <c r="HJU42" s="150"/>
      <c r="HJV42" s="150"/>
      <c r="HJW42" s="150"/>
      <c r="HJX42" s="150"/>
      <c r="HJY42" s="150"/>
      <c r="HJZ42" s="150"/>
      <c r="HKA42" s="150"/>
      <c r="HKB42" s="150"/>
      <c r="HKC42" s="150"/>
      <c r="HKD42" s="150"/>
      <c r="HKE42" s="150"/>
      <c r="HKF42" s="150"/>
      <c r="HKG42" s="150"/>
      <c r="HKH42" s="150"/>
      <c r="HKI42" s="150"/>
      <c r="HKJ42" s="150"/>
      <c r="HKK42" s="150"/>
      <c r="HKL42" s="150"/>
      <c r="HKM42" s="150"/>
      <c r="HKN42" s="150"/>
      <c r="HKO42" s="150"/>
      <c r="HKP42" s="150"/>
      <c r="HKQ42" s="150"/>
      <c r="HKR42" s="150"/>
      <c r="HKS42" s="150"/>
      <c r="HKT42" s="150"/>
      <c r="HKU42" s="150"/>
      <c r="HKV42" s="150"/>
      <c r="HKW42" s="150"/>
      <c r="HKX42" s="150"/>
      <c r="HKY42" s="150"/>
      <c r="HKZ42" s="150"/>
      <c r="HLA42" s="150"/>
      <c r="HLB42" s="150"/>
      <c r="HLC42" s="150"/>
      <c r="HLD42" s="150"/>
      <c r="HLE42" s="150"/>
      <c r="HLF42" s="150"/>
      <c r="HLG42" s="150"/>
      <c r="HLH42" s="150"/>
      <c r="HLI42" s="150"/>
      <c r="HLJ42" s="150"/>
      <c r="HLK42" s="150"/>
      <c r="HLL42" s="150"/>
      <c r="HLM42" s="150"/>
      <c r="HLN42" s="150"/>
      <c r="HLO42" s="150"/>
      <c r="HLP42" s="150"/>
      <c r="HLQ42" s="150"/>
      <c r="HLR42" s="150"/>
      <c r="HLS42" s="150"/>
      <c r="HLT42" s="150"/>
      <c r="HLU42" s="150"/>
      <c r="HLV42" s="150"/>
      <c r="HLW42" s="150"/>
      <c r="HLX42" s="150"/>
      <c r="HLY42" s="150"/>
      <c r="HLZ42" s="150"/>
      <c r="HMA42" s="150"/>
      <c r="HMB42" s="150"/>
      <c r="HMC42" s="150"/>
      <c r="HMD42" s="150"/>
      <c r="HME42" s="150"/>
      <c r="HMF42" s="150"/>
      <c r="HMG42" s="150"/>
      <c r="HMH42" s="150"/>
      <c r="HMI42" s="150"/>
      <c r="HMJ42" s="150"/>
      <c r="HMK42" s="150"/>
      <c r="HML42" s="150"/>
      <c r="HMM42" s="150"/>
      <c r="HMN42" s="150"/>
      <c r="HMO42" s="150"/>
      <c r="HMP42" s="150"/>
      <c r="HMQ42" s="150"/>
      <c r="HMR42" s="150"/>
      <c r="HMS42" s="150"/>
      <c r="HMT42" s="150"/>
      <c r="HMU42" s="150"/>
      <c r="HMV42" s="150"/>
      <c r="HMW42" s="150"/>
      <c r="HMX42" s="150"/>
      <c r="HMY42" s="150"/>
      <c r="HMZ42" s="150"/>
      <c r="HNA42" s="150"/>
      <c r="HNB42" s="150"/>
      <c r="HNC42" s="150"/>
      <c r="HND42" s="150"/>
      <c r="HNE42" s="150"/>
      <c r="HNF42" s="150"/>
      <c r="HNG42" s="150"/>
      <c r="HNH42" s="150"/>
      <c r="HNI42" s="150"/>
      <c r="HNJ42" s="150"/>
      <c r="HNK42" s="150"/>
      <c r="HNL42" s="150"/>
      <c r="HNM42" s="150"/>
      <c r="HNN42" s="150"/>
      <c r="HNO42" s="150"/>
      <c r="HNP42" s="150"/>
      <c r="HNQ42" s="150"/>
      <c r="HNR42" s="150"/>
      <c r="HNS42" s="150"/>
      <c r="HNT42" s="150"/>
      <c r="HNU42" s="150"/>
      <c r="HNV42" s="150"/>
      <c r="HNW42" s="150"/>
      <c r="HNX42" s="150"/>
      <c r="HNY42" s="150"/>
      <c r="HNZ42" s="150"/>
      <c r="HOA42" s="150"/>
      <c r="HOB42" s="150"/>
      <c r="HOC42" s="150"/>
      <c r="HOD42" s="150"/>
      <c r="HOE42" s="150"/>
      <c r="HOF42" s="150"/>
      <c r="HOG42" s="150"/>
      <c r="HOH42" s="150"/>
      <c r="HOI42" s="150"/>
      <c r="HOJ42" s="150"/>
      <c r="HOK42" s="150"/>
      <c r="HOL42" s="150"/>
      <c r="HOM42" s="150"/>
      <c r="HON42" s="150"/>
      <c r="HOO42" s="150"/>
      <c r="HOP42" s="150"/>
      <c r="HOQ42" s="150"/>
      <c r="HOR42" s="150"/>
      <c r="HOS42" s="150"/>
      <c r="HOT42" s="150"/>
      <c r="HOU42" s="150"/>
      <c r="HOV42" s="150"/>
      <c r="HOW42" s="150"/>
      <c r="HOX42" s="150"/>
      <c r="HOY42" s="150"/>
      <c r="HOZ42" s="150"/>
      <c r="HPA42" s="150"/>
      <c r="HPB42" s="150"/>
      <c r="HPC42" s="150"/>
      <c r="HPD42" s="150"/>
      <c r="HPE42" s="150"/>
      <c r="HPF42" s="150"/>
      <c r="HPG42" s="150"/>
      <c r="HPH42" s="150"/>
      <c r="HPI42" s="150"/>
      <c r="HPJ42" s="150"/>
      <c r="HPK42" s="150"/>
      <c r="HPL42" s="150"/>
      <c r="HPM42" s="150"/>
      <c r="HPN42" s="150"/>
      <c r="HPO42" s="150"/>
      <c r="HPP42" s="150"/>
      <c r="HPQ42" s="150"/>
      <c r="HPR42" s="150"/>
      <c r="HPS42" s="150"/>
      <c r="HPT42" s="150"/>
      <c r="HPU42" s="150"/>
      <c r="HPV42" s="150"/>
      <c r="HPW42" s="150"/>
      <c r="HPX42" s="150"/>
      <c r="HPY42" s="150"/>
      <c r="HPZ42" s="150"/>
      <c r="HQA42" s="150"/>
      <c r="HQB42" s="150"/>
      <c r="HQC42" s="150"/>
      <c r="HQD42" s="150"/>
      <c r="HQE42" s="150"/>
      <c r="HQF42" s="150"/>
      <c r="HQG42" s="150"/>
      <c r="HQH42" s="150"/>
      <c r="HQI42" s="150"/>
      <c r="HQJ42" s="150"/>
      <c r="HQK42" s="150"/>
      <c r="HQL42" s="150"/>
      <c r="HQM42" s="150"/>
      <c r="HQN42" s="150"/>
      <c r="HQO42" s="150"/>
      <c r="HQP42" s="150"/>
      <c r="HQQ42" s="150"/>
      <c r="HQR42" s="150"/>
      <c r="HQS42" s="150"/>
      <c r="HQT42" s="150"/>
      <c r="HQU42" s="150"/>
      <c r="HQV42" s="150"/>
      <c r="HQW42" s="150"/>
      <c r="HQX42" s="150"/>
      <c r="HQY42" s="150"/>
      <c r="HQZ42" s="150"/>
      <c r="HRA42" s="150"/>
      <c r="HRB42" s="150"/>
      <c r="HRC42" s="150"/>
      <c r="HRD42" s="150"/>
      <c r="HRE42" s="150"/>
      <c r="HRF42" s="150"/>
      <c r="HRG42" s="150"/>
      <c r="HRH42" s="150"/>
      <c r="HRI42" s="150"/>
      <c r="HRJ42" s="150"/>
      <c r="HRK42" s="150"/>
      <c r="HRL42" s="150"/>
      <c r="HRM42" s="150"/>
      <c r="HRN42" s="150"/>
      <c r="HRO42" s="150"/>
      <c r="HRP42" s="150"/>
      <c r="HRQ42" s="150"/>
      <c r="HRR42" s="150"/>
      <c r="HRS42" s="150"/>
      <c r="HRT42" s="150"/>
      <c r="HRU42" s="150"/>
      <c r="HRV42" s="150"/>
      <c r="HRW42" s="150"/>
      <c r="HRX42" s="150"/>
      <c r="HRY42" s="150"/>
      <c r="HRZ42" s="150"/>
      <c r="HSA42" s="150"/>
      <c r="HSB42" s="150"/>
      <c r="HSC42" s="150"/>
      <c r="HSD42" s="150"/>
      <c r="HSE42" s="150"/>
      <c r="HSF42" s="150"/>
      <c r="HSG42" s="150"/>
      <c r="HSH42" s="150"/>
      <c r="HSI42" s="150"/>
      <c r="HSJ42" s="150"/>
      <c r="HSK42" s="150"/>
      <c r="HSL42" s="150"/>
      <c r="HSM42" s="150"/>
      <c r="HSN42" s="150"/>
      <c r="HSO42" s="150"/>
      <c r="HSP42" s="150"/>
      <c r="HSQ42" s="150"/>
      <c r="HSR42" s="150"/>
      <c r="HSS42" s="150"/>
      <c r="HST42" s="150"/>
      <c r="HSU42" s="150"/>
      <c r="HSV42" s="150"/>
      <c r="HSW42" s="150"/>
      <c r="HSX42" s="150"/>
      <c r="HSY42" s="150"/>
      <c r="HSZ42" s="150"/>
      <c r="HTA42" s="150"/>
      <c r="HTB42" s="150"/>
      <c r="HTC42" s="150"/>
      <c r="HTD42" s="150"/>
      <c r="HTE42" s="150"/>
      <c r="HTF42" s="150"/>
      <c r="HTG42" s="150"/>
      <c r="HTH42" s="150"/>
      <c r="HTI42" s="150"/>
      <c r="HTJ42" s="150"/>
      <c r="HTK42" s="150"/>
      <c r="HTL42" s="150"/>
      <c r="HTM42" s="150"/>
      <c r="HTN42" s="150"/>
      <c r="HTO42" s="150"/>
      <c r="HTP42" s="150"/>
      <c r="HTQ42" s="150"/>
      <c r="HTR42" s="150"/>
      <c r="HTS42" s="150"/>
      <c r="HTT42" s="150"/>
      <c r="HTU42" s="150"/>
      <c r="HTV42" s="150"/>
      <c r="HTW42" s="150"/>
      <c r="HTX42" s="150"/>
      <c r="HTY42" s="150"/>
      <c r="HTZ42" s="150"/>
      <c r="HUA42" s="150"/>
      <c r="HUB42" s="150"/>
      <c r="HUC42" s="150"/>
      <c r="HUD42" s="150"/>
      <c r="HUE42" s="150"/>
      <c r="HUF42" s="150"/>
      <c r="HUG42" s="150"/>
      <c r="HUH42" s="150"/>
      <c r="HUI42" s="150"/>
      <c r="HUJ42" s="150"/>
      <c r="HUK42" s="150"/>
      <c r="HUL42" s="150"/>
      <c r="HUM42" s="150"/>
      <c r="HUN42" s="150"/>
      <c r="HUO42" s="150"/>
      <c r="HUP42" s="150"/>
      <c r="HUQ42" s="150"/>
      <c r="HUR42" s="150"/>
      <c r="HUS42" s="150"/>
      <c r="HUT42" s="150"/>
      <c r="HUU42" s="150"/>
      <c r="HUV42" s="150"/>
      <c r="HUW42" s="150"/>
      <c r="HUX42" s="150"/>
      <c r="HUY42" s="150"/>
      <c r="HUZ42" s="150"/>
      <c r="HVA42" s="150"/>
      <c r="HVB42" s="150"/>
      <c r="HVC42" s="150"/>
      <c r="HVD42" s="150"/>
      <c r="HVE42" s="150"/>
      <c r="HVF42" s="150"/>
      <c r="HVG42" s="150"/>
      <c r="HVH42" s="150"/>
      <c r="HVI42" s="150"/>
      <c r="HVJ42" s="150"/>
      <c r="HVK42" s="150"/>
      <c r="HVL42" s="150"/>
      <c r="HVM42" s="150"/>
      <c r="HVN42" s="150"/>
      <c r="HVO42" s="150"/>
      <c r="HVP42" s="150"/>
      <c r="HVQ42" s="150"/>
      <c r="HVR42" s="150"/>
      <c r="HVS42" s="150"/>
      <c r="HVT42" s="150"/>
      <c r="HVU42" s="150"/>
      <c r="HVV42" s="150"/>
      <c r="HVW42" s="150"/>
      <c r="HVX42" s="150"/>
      <c r="HVY42" s="150"/>
      <c r="HVZ42" s="150"/>
      <c r="HWA42" s="150"/>
      <c r="HWB42" s="150"/>
      <c r="HWC42" s="150"/>
      <c r="HWD42" s="150"/>
      <c r="HWE42" s="150"/>
      <c r="HWF42" s="150"/>
      <c r="HWG42" s="150"/>
      <c r="HWH42" s="150"/>
      <c r="HWI42" s="150"/>
      <c r="HWJ42" s="150"/>
      <c r="HWK42" s="150"/>
      <c r="HWL42" s="150"/>
      <c r="HWM42" s="150"/>
      <c r="HWN42" s="150"/>
      <c r="HWO42" s="150"/>
      <c r="HWP42" s="150"/>
      <c r="HWQ42" s="150"/>
      <c r="HWR42" s="150"/>
      <c r="HWS42" s="150"/>
      <c r="HWT42" s="150"/>
      <c r="HWU42" s="150"/>
      <c r="HWV42" s="150"/>
      <c r="HWW42" s="150"/>
      <c r="HWX42" s="150"/>
      <c r="HWY42" s="150"/>
      <c r="HWZ42" s="150"/>
      <c r="HXA42" s="150"/>
      <c r="HXB42" s="150"/>
      <c r="HXC42" s="150"/>
      <c r="HXD42" s="150"/>
      <c r="HXE42" s="150"/>
      <c r="HXF42" s="150"/>
      <c r="HXG42" s="150"/>
      <c r="HXH42" s="150"/>
      <c r="HXI42" s="150"/>
      <c r="HXJ42" s="150"/>
      <c r="HXK42" s="150"/>
      <c r="HXL42" s="150"/>
      <c r="HXM42" s="150"/>
      <c r="HXN42" s="150"/>
      <c r="HXO42" s="150"/>
      <c r="HXP42" s="150"/>
      <c r="HXQ42" s="150"/>
      <c r="HXR42" s="150"/>
      <c r="HXS42" s="150"/>
      <c r="HXT42" s="150"/>
      <c r="HXU42" s="150"/>
      <c r="HXV42" s="150"/>
      <c r="HXW42" s="150"/>
      <c r="HXX42" s="150"/>
      <c r="HXY42" s="150"/>
      <c r="HXZ42" s="150"/>
      <c r="HYA42" s="150"/>
      <c r="HYB42" s="150"/>
      <c r="HYC42" s="150"/>
      <c r="HYD42" s="150"/>
      <c r="HYE42" s="150"/>
      <c r="HYF42" s="150"/>
      <c r="HYG42" s="150"/>
      <c r="HYH42" s="150"/>
      <c r="HYI42" s="150"/>
      <c r="HYJ42" s="150"/>
      <c r="HYK42" s="150"/>
      <c r="HYL42" s="150"/>
      <c r="HYM42" s="150"/>
      <c r="HYN42" s="150"/>
      <c r="HYO42" s="150"/>
      <c r="HYP42" s="150"/>
      <c r="HYQ42" s="150"/>
      <c r="HYR42" s="150"/>
      <c r="HYS42" s="150"/>
      <c r="HYT42" s="150"/>
      <c r="HYU42" s="150"/>
      <c r="HYV42" s="150"/>
      <c r="HYW42" s="150"/>
      <c r="HYX42" s="150"/>
      <c r="HYY42" s="150"/>
      <c r="HYZ42" s="150"/>
      <c r="HZA42" s="150"/>
      <c r="HZB42" s="150"/>
      <c r="HZC42" s="150"/>
      <c r="HZD42" s="150"/>
      <c r="HZE42" s="150"/>
      <c r="HZF42" s="150"/>
      <c r="HZG42" s="150"/>
      <c r="HZH42" s="150"/>
      <c r="HZI42" s="150"/>
      <c r="HZJ42" s="150"/>
      <c r="HZK42" s="150"/>
      <c r="HZL42" s="150"/>
      <c r="HZM42" s="150"/>
      <c r="HZN42" s="150"/>
      <c r="HZO42" s="150"/>
      <c r="HZP42" s="150"/>
      <c r="HZQ42" s="150"/>
      <c r="HZR42" s="150"/>
      <c r="HZS42" s="150"/>
      <c r="HZT42" s="150"/>
      <c r="HZU42" s="150"/>
      <c r="HZV42" s="150"/>
      <c r="HZW42" s="150"/>
      <c r="HZX42" s="150"/>
      <c r="HZY42" s="150"/>
      <c r="HZZ42" s="150"/>
      <c r="IAA42" s="150"/>
      <c r="IAB42" s="150"/>
      <c r="IAC42" s="150"/>
      <c r="IAD42" s="150"/>
      <c r="IAE42" s="150"/>
      <c r="IAF42" s="150"/>
      <c r="IAG42" s="150"/>
      <c r="IAH42" s="150"/>
      <c r="IAI42" s="150"/>
      <c r="IAJ42" s="150"/>
      <c r="IAK42" s="150"/>
      <c r="IAL42" s="150"/>
      <c r="IAM42" s="150"/>
      <c r="IAN42" s="150"/>
      <c r="IAO42" s="150"/>
      <c r="IAP42" s="150"/>
      <c r="IAQ42" s="150"/>
      <c r="IAR42" s="150"/>
      <c r="IAS42" s="150"/>
      <c r="IAT42" s="150"/>
      <c r="IAU42" s="150"/>
      <c r="IAV42" s="150"/>
      <c r="IAW42" s="150"/>
      <c r="IAX42" s="150"/>
      <c r="IAY42" s="150"/>
      <c r="IAZ42" s="150"/>
      <c r="IBA42" s="150"/>
      <c r="IBB42" s="150"/>
      <c r="IBC42" s="150"/>
      <c r="IBD42" s="150"/>
      <c r="IBE42" s="150"/>
      <c r="IBF42" s="150"/>
      <c r="IBG42" s="150"/>
      <c r="IBH42" s="150"/>
      <c r="IBI42" s="150"/>
      <c r="IBJ42" s="150"/>
      <c r="IBK42" s="150"/>
      <c r="IBL42" s="150"/>
      <c r="IBM42" s="150"/>
      <c r="IBN42" s="150"/>
      <c r="IBO42" s="150"/>
      <c r="IBP42" s="150"/>
      <c r="IBQ42" s="150"/>
      <c r="IBR42" s="150"/>
      <c r="IBS42" s="150"/>
      <c r="IBT42" s="150"/>
      <c r="IBU42" s="150"/>
      <c r="IBV42" s="150"/>
      <c r="IBW42" s="150"/>
      <c r="IBX42" s="150"/>
      <c r="IBY42" s="150"/>
      <c r="IBZ42" s="150"/>
      <c r="ICA42" s="150"/>
      <c r="ICB42" s="150"/>
      <c r="ICC42" s="150"/>
      <c r="ICD42" s="150"/>
      <c r="ICE42" s="150"/>
      <c r="ICF42" s="150"/>
      <c r="ICG42" s="150"/>
      <c r="ICH42" s="150"/>
      <c r="ICI42" s="150"/>
      <c r="ICJ42" s="150"/>
      <c r="ICK42" s="150"/>
      <c r="ICL42" s="150"/>
      <c r="ICM42" s="150"/>
      <c r="ICN42" s="150"/>
      <c r="ICO42" s="150"/>
      <c r="ICP42" s="150"/>
      <c r="ICQ42" s="150"/>
      <c r="ICR42" s="150"/>
      <c r="ICS42" s="150"/>
      <c r="ICT42" s="150"/>
      <c r="ICU42" s="150"/>
      <c r="ICV42" s="150"/>
      <c r="ICW42" s="150"/>
      <c r="ICX42" s="150"/>
      <c r="ICY42" s="150"/>
      <c r="ICZ42" s="150"/>
      <c r="IDA42" s="150"/>
      <c r="IDB42" s="150"/>
      <c r="IDC42" s="150"/>
      <c r="IDD42" s="150"/>
      <c r="IDE42" s="150"/>
      <c r="IDF42" s="150"/>
      <c r="IDG42" s="150"/>
      <c r="IDH42" s="150"/>
      <c r="IDI42" s="150"/>
      <c r="IDJ42" s="150"/>
      <c r="IDK42" s="150"/>
      <c r="IDL42" s="150"/>
      <c r="IDM42" s="150"/>
      <c r="IDN42" s="150"/>
      <c r="IDO42" s="150"/>
      <c r="IDP42" s="150"/>
      <c r="IDQ42" s="150"/>
      <c r="IDR42" s="150"/>
      <c r="IDS42" s="150"/>
      <c r="IDT42" s="150"/>
      <c r="IDU42" s="150"/>
      <c r="IDV42" s="150"/>
      <c r="IDW42" s="150"/>
      <c r="IDX42" s="150"/>
      <c r="IDY42" s="150"/>
      <c r="IDZ42" s="150"/>
      <c r="IEA42" s="150"/>
      <c r="IEB42" s="150"/>
      <c r="IEC42" s="150"/>
      <c r="IED42" s="150"/>
      <c r="IEE42" s="150"/>
      <c r="IEF42" s="150"/>
      <c r="IEG42" s="150"/>
      <c r="IEH42" s="150"/>
      <c r="IEI42" s="150"/>
      <c r="IEJ42" s="150"/>
      <c r="IEK42" s="150"/>
      <c r="IEL42" s="150"/>
      <c r="IEM42" s="150"/>
      <c r="IEN42" s="150"/>
      <c r="IEO42" s="150"/>
      <c r="IEP42" s="150"/>
      <c r="IEQ42" s="150"/>
      <c r="IER42" s="150"/>
      <c r="IES42" s="150"/>
      <c r="IET42" s="150"/>
      <c r="IEU42" s="150"/>
      <c r="IEV42" s="150"/>
      <c r="IEW42" s="150"/>
      <c r="IEX42" s="150"/>
      <c r="IEY42" s="150"/>
      <c r="IEZ42" s="150"/>
      <c r="IFA42" s="150"/>
      <c r="IFB42" s="150"/>
      <c r="IFC42" s="150"/>
      <c r="IFD42" s="150"/>
      <c r="IFE42" s="150"/>
      <c r="IFF42" s="150"/>
      <c r="IFG42" s="150"/>
      <c r="IFH42" s="150"/>
      <c r="IFI42" s="150"/>
      <c r="IFJ42" s="150"/>
      <c r="IFK42" s="150"/>
      <c r="IFL42" s="150"/>
      <c r="IFM42" s="150"/>
      <c r="IFN42" s="150"/>
      <c r="IFO42" s="150"/>
      <c r="IFP42" s="150"/>
      <c r="IFQ42" s="150"/>
      <c r="IFR42" s="150"/>
      <c r="IFS42" s="150"/>
      <c r="IFT42" s="150"/>
      <c r="IFU42" s="150"/>
      <c r="IFV42" s="150"/>
      <c r="IFW42" s="150"/>
      <c r="IFX42" s="150"/>
      <c r="IFY42" s="150"/>
      <c r="IFZ42" s="150"/>
      <c r="IGA42" s="150"/>
      <c r="IGB42" s="150"/>
      <c r="IGC42" s="150"/>
      <c r="IGD42" s="150"/>
      <c r="IGE42" s="150"/>
      <c r="IGF42" s="150"/>
      <c r="IGG42" s="150"/>
      <c r="IGH42" s="150"/>
      <c r="IGI42" s="150"/>
      <c r="IGJ42" s="150"/>
      <c r="IGK42" s="150"/>
      <c r="IGL42" s="150"/>
      <c r="IGM42" s="150"/>
      <c r="IGN42" s="150"/>
      <c r="IGO42" s="150"/>
      <c r="IGP42" s="150"/>
      <c r="IGQ42" s="150"/>
      <c r="IGR42" s="150"/>
      <c r="IGS42" s="150"/>
      <c r="IGT42" s="150"/>
      <c r="IGU42" s="150"/>
      <c r="IGV42" s="150"/>
      <c r="IGW42" s="150"/>
      <c r="IGX42" s="150"/>
      <c r="IGY42" s="150"/>
      <c r="IGZ42" s="150"/>
      <c r="IHA42" s="150"/>
      <c r="IHB42" s="150"/>
      <c r="IHC42" s="150"/>
      <c r="IHD42" s="150"/>
      <c r="IHE42" s="150"/>
      <c r="IHF42" s="150"/>
      <c r="IHG42" s="150"/>
      <c r="IHH42" s="150"/>
      <c r="IHI42" s="150"/>
      <c r="IHJ42" s="150"/>
      <c r="IHK42" s="150"/>
      <c r="IHL42" s="150"/>
      <c r="IHM42" s="150"/>
      <c r="IHN42" s="150"/>
      <c r="IHO42" s="150"/>
      <c r="IHP42" s="150"/>
      <c r="IHQ42" s="150"/>
      <c r="IHR42" s="150"/>
      <c r="IHS42" s="150"/>
      <c r="IHT42" s="150"/>
      <c r="IHU42" s="150"/>
      <c r="IHV42" s="150"/>
      <c r="IHW42" s="150"/>
      <c r="IHX42" s="150"/>
      <c r="IHY42" s="150"/>
      <c r="IHZ42" s="150"/>
      <c r="IIA42" s="150"/>
      <c r="IIB42" s="150"/>
      <c r="IIC42" s="150"/>
      <c r="IID42" s="150"/>
      <c r="IIE42" s="150"/>
      <c r="IIF42" s="150"/>
      <c r="IIG42" s="150"/>
      <c r="IIH42" s="150"/>
      <c r="III42" s="150"/>
      <c r="IIJ42" s="150"/>
      <c r="IIK42" s="150"/>
      <c r="IIL42" s="150"/>
      <c r="IIM42" s="150"/>
      <c r="IIN42" s="150"/>
      <c r="IIO42" s="150"/>
      <c r="IIP42" s="150"/>
      <c r="IIQ42" s="150"/>
      <c r="IIR42" s="150"/>
      <c r="IIS42" s="150"/>
      <c r="IIT42" s="150"/>
      <c r="IIU42" s="150"/>
      <c r="IIV42" s="150"/>
      <c r="IIW42" s="150"/>
      <c r="IIX42" s="150"/>
      <c r="IIY42" s="150"/>
      <c r="IIZ42" s="150"/>
      <c r="IJA42" s="150"/>
      <c r="IJB42" s="150"/>
      <c r="IJC42" s="150"/>
      <c r="IJD42" s="150"/>
      <c r="IJE42" s="150"/>
      <c r="IJF42" s="150"/>
      <c r="IJG42" s="150"/>
      <c r="IJH42" s="150"/>
      <c r="IJI42" s="150"/>
      <c r="IJJ42" s="150"/>
      <c r="IJK42" s="150"/>
      <c r="IJL42" s="150"/>
      <c r="IJM42" s="150"/>
      <c r="IJN42" s="150"/>
      <c r="IJO42" s="150"/>
      <c r="IJP42" s="150"/>
      <c r="IJQ42" s="150"/>
      <c r="IJR42" s="150"/>
      <c r="IJS42" s="150"/>
      <c r="IJT42" s="150"/>
      <c r="IJU42" s="150"/>
      <c r="IJV42" s="150"/>
      <c r="IJW42" s="150"/>
      <c r="IJX42" s="150"/>
      <c r="IJY42" s="150"/>
      <c r="IJZ42" s="150"/>
      <c r="IKA42" s="150"/>
      <c r="IKB42" s="150"/>
      <c r="IKC42" s="150"/>
      <c r="IKD42" s="150"/>
      <c r="IKE42" s="150"/>
      <c r="IKF42" s="150"/>
      <c r="IKG42" s="150"/>
      <c r="IKH42" s="150"/>
      <c r="IKI42" s="150"/>
      <c r="IKJ42" s="150"/>
      <c r="IKK42" s="150"/>
      <c r="IKL42" s="150"/>
      <c r="IKM42" s="150"/>
      <c r="IKN42" s="150"/>
      <c r="IKO42" s="150"/>
      <c r="IKP42" s="150"/>
      <c r="IKQ42" s="150"/>
      <c r="IKR42" s="150"/>
      <c r="IKS42" s="150"/>
      <c r="IKT42" s="150"/>
      <c r="IKU42" s="150"/>
      <c r="IKV42" s="150"/>
      <c r="IKW42" s="150"/>
      <c r="IKX42" s="150"/>
      <c r="IKY42" s="150"/>
      <c r="IKZ42" s="150"/>
      <c r="ILA42" s="150"/>
      <c r="ILB42" s="150"/>
      <c r="ILC42" s="150"/>
      <c r="ILD42" s="150"/>
      <c r="ILE42" s="150"/>
      <c r="ILF42" s="150"/>
      <c r="ILG42" s="150"/>
      <c r="ILH42" s="150"/>
      <c r="ILI42" s="150"/>
      <c r="ILJ42" s="150"/>
      <c r="ILK42" s="150"/>
      <c r="ILL42" s="150"/>
      <c r="ILM42" s="150"/>
      <c r="ILN42" s="150"/>
      <c r="ILO42" s="150"/>
      <c r="ILP42" s="150"/>
      <c r="ILQ42" s="150"/>
      <c r="ILR42" s="150"/>
      <c r="ILS42" s="150"/>
      <c r="ILT42" s="150"/>
      <c r="ILU42" s="150"/>
      <c r="ILV42" s="150"/>
      <c r="ILW42" s="150"/>
      <c r="ILX42" s="150"/>
      <c r="ILY42" s="150"/>
      <c r="ILZ42" s="150"/>
      <c r="IMA42" s="150"/>
      <c r="IMB42" s="150"/>
      <c r="IMC42" s="150"/>
      <c r="IMD42" s="150"/>
      <c r="IME42" s="150"/>
      <c r="IMF42" s="150"/>
      <c r="IMG42" s="150"/>
      <c r="IMH42" s="150"/>
      <c r="IMI42" s="150"/>
      <c r="IMJ42" s="150"/>
      <c r="IMK42" s="150"/>
      <c r="IML42" s="150"/>
      <c r="IMM42" s="150"/>
      <c r="IMN42" s="150"/>
      <c r="IMO42" s="150"/>
      <c r="IMP42" s="150"/>
      <c r="IMQ42" s="150"/>
      <c r="IMR42" s="150"/>
      <c r="IMS42" s="150"/>
      <c r="IMT42" s="150"/>
      <c r="IMU42" s="150"/>
      <c r="IMV42" s="150"/>
      <c r="IMW42" s="150"/>
      <c r="IMX42" s="150"/>
      <c r="IMY42" s="150"/>
      <c r="IMZ42" s="150"/>
      <c r="INA42" s="150"/>
      <c r="INB42" s="150"/>
      <c r="INC42" s="150"/>
      <c r="IND42" s="150"/>
      <c r="INE42" s="150"/>
      <c r="INF42" s="150"/>
      <c r="ING42" s="150"/>
      <c r="INH42" s="150"/>
      <c r="INI42" s="150"/>
      <c r="INJ42" s="150"/>
      <c r="INK42" s="150"/>
      <c r="INL42" s="150"/>
      <c r="INM42" s="150"/>
      <c r="INN42" s="150"/>
      <c r="INO42" s="150"/>
      <c r="INP42" s="150"/>
      <c r="INQ42" s="150"/>
      <c r="INR42" s="150"/>
      <c r="INS42" s="150"/>
      <c r="INT42" s="150"/>
      <c r="INU42" s="150"/>
      <c r="INV42" s="150"/>
      <c r="INW42" s="150"/>
      <c r="INX42" s="150"/>
      <c r="INY42" s="150"/>
      <c r="INZ42" s="150"/>
      <c r="IOA42" s="150"/>
      <c r="IOB42" s="150"/>
      <c r="IOC42" s="150"/>
      <c r="IOD42" s="150"/>
      <c r="IOE42" s="150"/>
      <c r="IOF42" s="150"/>
      <c r="IOG42" s="150"/>
      <c r="IOH42" s="150"/>
      <c r="IOI42" s="150"/>
      <c r="IOJ42" s="150"/>
      <c r="IOK42" s="150"/>
      <c r="IOL42" s="150"/>
      <c r="IOM42" s="150"/>
      <c r="ION42" s="150"/>
      <c r="IOO42" s="150"/>
      <c r="IOP42" s="150"/>
      <c r="IOQ42" s="150"/>
      <c r="IOR42" s="150"/>
      <c r="IOS42" s="150"/>
      <c r="IOT42" s="150"/>
      <c r="IOU42" s="150"/>
      <c r="IOV42" s="150"/>
      <c r="IOW42" s="150"/>
      <c r="IOX42" s="150"/>
      <c r="IOY42" s="150"/>
      <c r="IOZ42" s="150"/>
      <c r="IPA42" s="150"/>
      <c r="IPB42" s="150"/>
      <c r="IPC42" s="150"/>
      <c r="IPD42" s="150"/>
      <c r="IPE42" s="150"/>
      <c r="IPF42" s="150"/>
      <c r="IPG42" s="150"/>
      <c r="IPH42" s="150"/>
      <c r="IPI42" s="150"/>
      <c r="IPJ42" s="150"/>
      <c r="IPK42" s="150"/>
      <c r="IPL42" s="150"/>
      <c r="IPM42" s="150"/>
      <c r="IPN42" s="150"/>
      <c r="IPO42" s="150"/>
      <c r="IPP42" s="150"/>
      <c r="IPQ42" s="150"/>
      <c r="IPR42" s="150"/>
      <c r="IPS42" s="150"/>
      <c r="IPT42" s="150"/>
      <c r="IPU42" s="150"/>
      <c r="IPV42" s="150"/>
      <c r="IPW42" s="150"/>
      <c r="IPX42" s="150"/>
      <c r="IPY42" s="150"/>
      <c r="IPZ42" s="150"/>
      <c r="IQA42" s="150"/>
      <c r="IQB42" s="150"/>
      <c r="IQC42" s="150"/>
      <c r="IQD42" s="150"/>
      <c r="IQE42" s="150"/>
      <c r="IQF42" s="150"/>
      <c r="IQG42" s="150"/>
      <c r="IQH42" s="150"/>
      <c r="IQI42" s="150"/>
      <c r="IQJ42" s="150"/>
      <c r="IQK42" s="150"/>
      <c r="IQL42" s="150"/>
      <c r="IQM42" s="150"/>
      <c r="IQN42" s="150"/>
      <c r="IQO42" s="150"/>
      <c r="IQP42" s="150"/>
      <c r="IQQ42" s="150"/>
      <c r="IQR42" s="150"/>
      <c r="IQS42" s="150"/>
      <c r="IQT42" s="150"/>
      <c r="IQU42" s="150"/>
      <c r="IQV42" s="150"/>
      <c r="IQW42" s="150"/>
      <c r="IQX42" s="150"/>
      <c r="IQY42" s="150"/>
      <c r="IQZ42" s="150"/>
      <c r="IRA42" s="150"/>
      <c r="IRB42" s="150"/>
      <c r="IRC42" s="150"/>
      <c r="IRD42" s="150"/>
      <c r="IRE42" s="150"/>
      <c r="IRF42" s="150"/>
      <c r="IRG42" s="150"/>
      <c r="IRH42" s="150"/>
      <c r="IRI42" s="150"/>
      <c r="IRJ42" s="150"/>
      <c r="IRK42" s="150"/>
      <c r="IRL42" s="150"/>
      <c r="IRM42" s="150"/>
      <c r="IRN42" s="150"/>
      <c r="IRO42" s="150"/>
      <c r="IRP42" s="150"/>
      <c r="IRQ42" s="150"/>
      <c r="IRR42" s="150"/>
      <c r="IRS42" s="150"/>
      <c r="IRT42" s="150"/>
      <c r="IRU42" s="150"/>
      <c r="IRV42" s="150"/>
      <c r="IRW42" s="150"/>
      <c r="IRX42" s="150"/>
      <c r="IRY42" s="150"/>
      <c r="IRZ42" s="150"/>
      <c r="ISA42" s="150"/>
      <c r="ISB42" s="150"/>
      <c r="ISC42" s="150"/>
      <c r="ISD42" s="150"/>
      <c r="ISE42" s="150"/>
      <c r="ISF42" s="150"/>
      <c r="ISG42" s="150"/>
      <c r="ISH42" s="150"/>
      <c r="ISI42" s="150"/>
      <c r="ISJ42" s="150"/>
      <c r="ISK42" s="150"/>
      <c r="ISL42" s="150"/>
      <c r="ISM42" s="150"/>
      <c r="ISN42" s="150"/>
      <c r="ISO42" s="150"/>
      <c r="ISP42" s="150"/>
      <c r="ISQ42" s="150"/>
      <c r="ISR42" s="150"/>
      <c r="ISS42" s="150"/>
      <c r="IST42" s="150"/>
      <c r="ISU42" s="150"/>
      <c r="ISV42" s="150"/>
      <c r="ISW42" s="150"/>
      <c r="ISX42" s="150"/>
      <c r="ISY42" s="150"/>
      <c r="ISZ42" s="150"/>
      <c r="ITA42" s="150"/>
      <c r="ITB42" s="150"/>
      <c r="ITC42" s="150"/>
      <c r="ITD42" s="150"/>
      <c r="ITE42" s="150"/>
      <c r="ITF42" s="150"/>
      <c r="ITG42" s="150"/>
      <c r="ITH42" s="150"/>
      <c r="ITI42" s="150"/>
      <c r="ITJ42" s="150"/>
      <c r="ITK42" s="150"/>
      <c r="ITL42" s="150"/>
      <c r="ITM42" s="150"/>
      <c r="ITN42" s="150"/>
      <c r="ITO42" s="150"/>
      <c r="ITP42" s="150"/>
      <c r="ITQ42" s="150"/>
      <c r="ITR42" s="150"/>
      <c r="ITS42" s="150"/>
      <c r="ITT42" s="150"/>
      <c r="ITU42" s="150"/>
      <c r="ITV42" s="150"/>
      <c r="ITW42" s="150"/>
      <c r="ITX42" s="150"/>
      <c r="ITY42" s="150"/>
      <c r="ITZ42" s="150"/>
      <c r="IUA42" s="150"/>
      <c r="IUB42" s="150"/>
      <c r="IUC42" s="150"/>
      <c r="IUD42" s="150"/>
      <c r="IUE42" s="150"/>
      <c r="IUF42" s="150"/>
      <c r="IUG42" s="150"/>
      <c r="IUH42" s="150"/>
      <c r="IUI42" s="150"/>
      <c r="IUJ42" s="150"/>
      <c r="IUK42" s="150"/>
      <c r="IUL42" s="150"/>
      <c r="IUM42" s="150"/>
      <c r="IUN42" s="150"/>
      <c r="IUO42" s="150"/>
      <c r="IUP42" s="150"/>
      <c r="IUQ42" s="150"/>
      <c r="IUR42" s="150"/>
      <c r="IUS42" s="150"/>
      <c r="IUT42" s="150"/>
      <c r="IUU42" s="150"/>
      <c r="IUV42" s="150"/>
      <c r="IUW42" s="150"/>
      <c r="IUX42" s="150"/>
      <c r="IUY42" s="150"/>
      <c r="IUZ42" s="150"/>
      <c r="IVA42" s="150"/>
      <c r="IVB42" s="150"/>
      <c r="IVC42" s="150"/>
      <c r="IVD42" s="150"/>
      <c r="IVE42" s="150"/>
      <c r="IVF42" s="150"/>
      <c r="IVG42" s="150"/>
      <c r="IVH42" s="150"/>
      <c r="IVI42" s="150"/>
      <c r="IVJ42" s="150"/>
      <c r="IVK42" s="150"/>
      <c r="IVL42" s="150"/>
      <c r="IVM42" s="150"/>
      <c r="IVN42" s="150"/>
      <c r="IVO42" s="150"/>
      <c r="IVP42" s="150"/>
      <c r="IVQ42" s="150"/>
      <c r="IVR42" s="150"/>
      <c r="IVS42" s="150"/>
      <c r="IVT42" s="150"/>
      <c r="IVU42" s="150"/>
      <c r="IVV42" s="150"/>
      <c r="IVW42" s="150"/>
      <c r="IVX42" s="150"/>
      <c r="IVY42" s="150"/>
      <c r="IVZ42" s="150"/>
      <c r="IWA42" s="150"/>
      <c r="IWB42" s="150"/>
      <c r="IWC42" s="150"/>
      <c r="IWD42" s="150"/>
      <c r="IWE42" s="150"/>
      <c r="IWF42" s="150"/>
      <c r="IWG42" s="150"/>
      <c r="IWH42" s="150"/>
      <c r="IWI42" s="150"/>
      <c r="IWJ42" s="150"/>
      <c r="IWK42" s="150"/>
      <c r="IWL42" s="150"/>
      <c r="IWM42" s="150"/>
      <c r="IWN42" s="150"/>
      <c r="IWO42" s="150"/>
      <c r="IWP42" s="150"/>
      <c r="IWQ42" s="150"/>
      <c r="IWR42" s="150"/>
      <c r="IWS42" s="150"/>
      <c r="IWT42" s="150"/>
      <c r="IWU42" s="150"/>
      <c r="IWV42" s="150"/>
      <c r="IWW42" s="150"/>
      <c r="IWX42" s="150"/>
      <c r="IWY42" s="150"/>
      <c r="IWZ42" s="150"/>
      <c r="IXA42" s="150"/>
      <c r="IXB42" s="150"/>
      <c r="IXC42" s="150"/>
      <c r="IXD42" s="150"/>
      <c r="IXE42" s="150"/>
      <c r="IXF42" s="150"/>
      <c r="IXG42" s="150"/>
      <c r="IXH42" s="150"/>
      <c r="IXI42" s="150"/>
      <c r="IXJ42" s="150"/>
      <c r="IXK42" s="150"/>
      <c r="IXL42" s="150"/>
      <c r="IXM42" s="150"/>
      <c r="IXN42" s="150"/>
      <c r="IXO42" s="150"/>
      <c r="IXP42" s="150"/>
      <c r="IXQ42" s="150"/>
      <c r="IXR42" s="150"/>
      <c r="IXS42" s="150"/>
      <c r="IXT42" s="150"/>
      <c r="IXU42" s="150"/>
      <c r="IXV42" s="150"/>
      <c r="IXW42" s="150"/>
      <c r="IXX42" s="150"/>
      <c r="IXY42" s="150"/>
      <c r="IXZ42" s="150"/>
      <c r="IYA42" s="150"/>
      <c r="IYB42" s="150"/>
      <c r="IYC42" s="150"/>
      <c r="IYD42" s="150"/>
      <c r="IYE42" s="150"/>
      <c r="IYF42" s="150"/>
      <c r="IYG42" s="150"/>
      <c r="IYH42" s="150"/>
      <c r="IYI42" s="150"/>
      <c r="IYJ42" s="150"/>
      <c r="IYK42" s="150"/>
      <c r="IYL42" s="150"/>
      <c r="IYM42" s="150"/>
      <c r="IYN42" s="150"/>
      <c r="IYO42" s="150"/>
      <c r="IYP42" s="150"/>
      <c r="IYQ42" s="150"/>
      <c r="IYR42" s="150"/>
      <c r="IYS42" s="150"/>
      <c r="IYT42" s="150"/>
      <c r="IYU42" s="150"/>
      <c r="IYV42" s="150"/>
      <c r="IYW42" s="150"/>
      <c r="IYX42" s="150"/>
      <c r="IYY42" s="150"/>
      <c r="IYZ42" s="150"/>
      <c r="IZA42" s="150"/>
      <c r="IZB42" s="150"/>
      <c r="IZC42" s="150"/>
      <c r="IZD42" s="150"/>
      <c r="IZE42" s="150"/>
      <c r="IZF42" s="150"/>
      <c r="IZG42" s="150"/>
      <c r="IZH42" s="150"/>
      <c r="IZI42" s="150"/>
      <c r="IZJ42" s="150"/>
      <c r="IZK42" s="150"/>
      <c r="IZL42" s="150"/>
      <c r="IZM42" s="150"/>
      <c r="IZN42" s="150"/>
      <c r="IZO42" s="150"/>
      <c r="IZP42" s="150"/>
      <c r="IZQ42" s="150"/>
      <c r="IZR42" s="150"/>
      <c r="IZS42" s="150"/>
      <c r="IZT42" s="150"/>
      <c r="IZU42" s="150"/>
      <c r="IZV42" s="150"/>
      <c r="IZW42" s="150"/>
      <c r="IZX42" s="150"/>
      <c r="IZY42" s="150"/>
      <c r="IZZ42" s="150"/>
      <c r="JAA42" s="150"/>
      <c r="JAB42" s="150"/>
      <c r="JAC42" s="150"/>
      <c r="JAD42" s="150"/>
      <c r="JAE42" s="150"/>
      <c r="JAF42" s="150"/>
      <c r="JAG42" s="150"/>
      <c r="JAH42" s="150"/>
      <c r="JAI42" s="150"/>
      <c r="JAJ42" s="150"/>
      <c r="JAK42" s="150"/>
      <c r="JAL42" s="150"/>
      <c r="JAM42" s="150"/>
      <c r="JAN42" s="150"/>
      <c r="JAO42" s="150"/>
      <c r="JAP42" s="150"/>
      <c r="JAQ42" s="150"/>
      <c r="JAR42" s="150"/>
      <c r="JAS42" s="150"/>
      <c r="JAT42" s="150"/>
      <c r="JAU42" s="150"/>
      <c r="JAV42" s="150"/>
      <c r="JAW42" s="150"/>
      <c r="JAX42" s="150"/>
      <c r="JAY42" s="150"/>
      <c r="JAZ42" s="150"/>
      <c r="JBA42" s="150"/>
      <c r="JBB42" s="150"/>
      <c r="JBC42" s="150"/>
      <c r="JBD42" s="150"/>
      <c r="JBE42" s="150"/>
      <c r="JBF42" s="150"/>
      <c r="JBG42" s="150"/>
      <c r="JBH42" s="150"/>
      <c r="JBI42" s="150"/>
      <c r="JBJ42" s="150"/>
      <c r="JBK42" s="150"/>
      <c r="JBL42" s="150"/>
      <c r="JBM42" s="150"/>
      <c r="JBN42" s="150"/>
      <c r="JBO42" s="150"/>
      <c r="JBP42" s="150"/>
      <c r="JBQ42" s="150"/>
      <c r="JBR42" s="150"/>
      <c r="JBS42" s="150"/>
      <c r="JBT42" s="150"/>
      <c r="JBU42" s="150"/>
      <c r="JBV42" s="150"/>
      <c r="JBW42" s="150"/>
      <c r="JBX42" s="150"/>
      <c r="JBY42" s="150"/>
      <c r="JBZ42" s="150"/>
      <c r="JCA42" s="150"/>
      <c r="JCB42" s="150"/>
      <c r="JCC42" s="150"/>
      <c r="JCD42" s="150"/>
      <c r="JCE42" s="150"/>
      <c r="JCF42" s="150"/>
      <c r="JCG42" s="150"/>
      <c r="JCH42" s="150"/>
      <c r="JCI42" s="150"/>
      <c r="JCJ42" s="150"/>
      <c r="JCK42" s="150"/>
      <c r="JCL42" s="150"/>
      <c r="JCM42" s="150"/>
      <c r="JCN42" s="150"/>
      <c r="JCO42" s="150"/>
      <c r="JCP42" s="150"/>
      <c r="JCQ42" s="150"/>
      <c r="JCR42" s="150"/>
      <c r="JCS42" s="150"/>
      <c r="JCT42" s="150"/>
      <c r="JCU42" s="150"/>
      <c r="JCV42" s="150"/>
      <c r="JCW42" s="150"/>
      <c r="JCX42" s="150"/>
      <c r="JCY42" s="150"/>
      <c r="JCZ42" s="150"/>
      <c r="JDA42" s="150"/>
      <c r="JDB42" s="150"/>
      <c r="JDC42" s="150"/>
      <c r="JDD42" s="150"/>
      <c r="JDE42" s="150"/>
      <c r="JDF42" s="150"/>
      <c r="JDG42" s="150"/>
      <c r="JDH42" s="150"/>
      <c r="JDI42" s="150"/>
      <c r="JDJ42" s="150"/>
      <c r="JDK42" s="150"/>
      <c r="JDL42" s="150"/>
      <c r="JDM42" s="150"/>
      <c r="JDN42" s="150"/>
      <c r="JDO42" s="150"/>
      <c r="JDP42" s="150"/>
      <c r="JDQ42" s="150"/>
      <c r="JDR42" s="150"/>
      <c r="JDS42" s="150"/>
      <c r="JDT42" s="150"/>
      <c r="JDU42" s="150"/>
      <c r="JDV42" s="150"/>
      <c r="JDW42" s="150"/>
      <c r="JDX42" s="150"/>
      <c r="JDY42" s="150"/>
      <c r="JDZ42" s="150"/>
      <c r="JEA42" s="150"/>
      <c r="JEB42" s="150"/>
      <c r="JEC42" s="150"/>
      <c r="JED42" s="150"/>
      <c r="JEE42" s="150"/>
      <c r="JEF42" s="150"/>
      <c r="JEG42" s="150"/>
      <c r="JEH42" s="150"/>
      <c r="JEI42" s="150"/>
      <c r="JEJ42" s="150"/>
      <c r="JEK42" s="150"/>
      <c r="JEL42" s="150"/>
      <c r="JEM42" s="150"/>
      <c r="JEN42" s="150"/>
      <c r="JEO42" s="150"/>
      <c r="JEP42" s="150"/>
      <c r="JEQ42" s="150"/>
      <c r="JER42" s="150"/>
      <c r="JES42" s="150"/>
      <c r="JET42" s="150"/>
      <c r="JEU42" s="150"/>
      <c r="JEV42" s="150"/>
      <c r="JEW42" s="150"/>
      <c r="JEX42" s="150"/>
      <c r="JEY42" s="150"/>
      <c r="JEZ42" s="150"/>
      <c r="JFA42" s="150"/>
      <c r="JFB42" s="150"/>
      <c r="JFC42" s="150"/>
      <c r="JFD42" s="150"/>
      <c r="JFE42" s="150"/>
      <c r="JFF42" s="150"/>
      <c r="JFG42" s="150"/>
      <c r="JFH42" s="150"/>
      <c r="JFI42" s="150"/>
      <c r="JFJ42" s="150"/>
      <c r="JFK42" s="150"/>
      <c r="JFL42" s="150"/>
      <c r="JFM42" s="150"/>
      <c r="JFN42" s="150"/>
      <c r="JFO42" s="150"/>
      <c r="JFP42" s="150"/>
      <c r="JFQ42" s="150"/>
      <c r="JFR42" s="150"/>
      <c r="JFS42" s="150"/>
      <c r="JFT42" s="150"/>
      <c r="JFU42" s="150"/>
      <c r="JFV42" s="150"/>
      <c r="JFW42" s="150"/>
      <c r="JFX42" s="150"/>
      <c r="JFY42" s="150"/>
      <c r="JFZ42" s="150"/>
      <c r="JGA42" s="150"/>
      <c r="JGB42" s="150"/>
      <c r="JGC42" s="150"/>
      <c r="JGD42" s="150"/>
      <c r="JGE42" s="150"/>
      <c r="JGF42" s="150"/>
      <c r="JGG42" s="150"/>
      <c r="JGH42" s="150"/>
      <c r="JGI42" s="150"/>
      <c r="JGJ42" s="150"/>
      <c r="JGK42" s="150"/>
      <c r="JGL42" s="150"/>
      <c r="JGM42" s="150"/>
      <c r="JGN42" s="150"/>
      <c r="JGO42" s="150"/>
      <c r="JGP42" s="150"/>
      <c r="JGQ42" s="150"/>
      <c r="JGR42" s="150"/>
      <c r="JGS42" s="150"/>
      <c r="JGT42" s="150"/>
      <c r="JGU42" s="150"/>
      <c r="JGV42" s="150"/>
      <c r="JGW42" s="150"/>
      <c r="JGX42" s="150"/>
      <c r="JGY42" s="150"/>
      <c r="JGZ42" s="150"/>
      <c r="JHA42" s="150"/>
      <c r="JHB42" s="150"/>
      <c r="JHC42" s="150"/>
      <c r="JHD42" s="150"/>
      <c r="JHE42" s="150"/>
      <c r="JHF42" s="150"/>
      <c r="JHG42" s="150"/>
      <c r="JHH42" s="150"/>
      <c r="JHI42" s="150"/>
      <c r="JHJ42" s="150"/>
      <c r="JHK42" s="150"/>
      <c r="JHL42" s="150"/>
      <c r="JHM42" s="150"/>
      <c r="JHN42" s="150"/>
      <c r="JHO42" s="150"/>
      <c r="JHP42" s="150"/>
      <c r="JHQ42" s="150"/>
      <c r="JHR42" s="150"/>
      <c r="JHS42" s="150"/>
      <c r="JHT42" s="150"/>
      <c r="JHU42" s="150"/>
      <c r="JHV42" s="150"/>
      <c r="JHW42" s="150"/>
      <c r="JHX42" s="150"/>
      <c r="JHY42" s="150"/>
      <c r="JHZ42" s="150"/>
      <c r="JIA42" s="150"/>
      <c r="JIB42" s="150"/>
      <c r="JIC42" s="150"/>
      <c r="JID42" s="150"/>
      <c r="JIE42" s="150"/>
      <c r="JIF42" s="150"/>
      <c r="JIG42" s="150"/>
      <c r="JIH42" s="150"/>
      <c r="JII42" s="150"/>
      <c r="JIJ42" s="150"/>
      <c r="JIK42" s="150"/>
      <c r="JIL42" s="150"/>
      <c r="JIM42" s="150"/>
      <c r="JIN42" s="150"/>
      <c r="JIO42" s="150"/>
      <c r="JIP42" s="150"/>
      <c r="JIQ42" s="150"/>
      <c r="JIR42" s="150"/>
      <c r="JIS42" s="150"/>
      <c r="JIT42" s="150"/>
      <c r="JIU42" s="150"/>
      <c r="JIV42" s="150"/>
      <c r="JIW42" s="150"/>
      <c r="JIX42" s="150"/>
      <c r="JIY42" s="150"/>
      <c r="JIZ42" s="150"/>
      <c r="JJA42" s="150"/>
      <c r="JJB42" s="150"/>
      <c r="JJC42" s="150"/>
      <c r="JJD42" s="150"/>
      <c r="JJE42" s="150"/>
      <c r="JJF42" s="150"/>
      <c r="JJG42" s="150"/>
      <c r="JJH42" s="150"/>
      <c r="JJI42" s="150"/>
      <c r="JJJ42" s="150"/>
      <c r="JJK42" s="150"/>
      <c r="JJL42" s="150"/>
      <c r="JJM42" s="150"/>
      <c r="JJN42" s="150"/>
      <c r="JJO42" s="150"/>
      <c r="JJP42" s="150"/>
      <c r="JJQ42" s="150"/>
      <c r="JJR42" s="150"/>
      <c r="JJS42" s="150"/>
      <c r="JJT42" s="150"/>
      <c r="JJU42" s="150"/>
      <c r="JJV42" s="150"/>
      <c r="JJW42" s="150"/>
      <c r="JJX42" s="150"/>
      <c r="JJY42" s="150"/>
      <c r="JJZ42" s="150"/>
      <c r="JKA42" s="150"/>
      <c r="JKB42" s="150"/>
      <c r="JKC42" s="150"/>
      <c r="JKD42" s="150"/>
      <c r="JKE42" s="150"/>
      <c r="JKF42" s="150"/>
      <c r="JKG42" s="150"/>
      <c r="JKH42" s="150"/>
      <c r="JKI42" s="150"/>
      <c r="JKJ42" s="150"/>
      <c r="JKK42" s="150"/>
      <c r="JKL42" s="150"/>
      <c r="JKM42" s="150"/>
      <c r="JKN42" s="150"/>
      <c r="JKO42" s="150"/>
      <c r="JKP42" s="150"/>
      <c r="JKQ42" s="150"/>
      <c r="JKR42" s="150"/>
      <c r="JKS42" s="150"/>
      <c r="JKT42" s="150"/>
      <c r="JKU42" s="150"/>
      <c r="JKV42" s="150"/>
      <c r="JKW42" s="150"/>
      <c r="JKX42" s="150"/>
      <c r="JKY42" s="150"/>
      <c r="JKZ42" s="150"/>
      <c r="JLA42" s="150"/>
      <c r="JLB42" s="150"/>
      <c r="JLC42" s="150"/>
      <c r="JLD42" s="150"/>
      <c r="JLE42" s="150"/>
      <c r="JLF42" s="150"/>
      <c r="JLG42" s="150"/>
      <c r="JLH42" s="150"/>
      <c r="JLI42" s="150"/>
      <c r="JLJ42" s="150"/>
      <c r="JLK42" s="150"/>
      <c r="JLL42" s="150"/>
      <c r="JLM42" s="150"/>
      <c r="JLN42" s="150"/>
      <c r="JLO42" s="150"/>
      <c r="JLP42" s="150"/>
      <c r="JLQ42" s="150"/>
      <c r="JLR42" s="150"/>
      <c r="JLS42" s="150"/>
      <c r="JLT42" s="150"/>
      <c r="JLU42" s="150"/>
      <c r="JLV42" s="150"/>
      <c r="JLW42" s="150"/>
      <c r="JLX42" s="150"/>
      <c r="JLY42" s="150"/>
      <c r="JLZ42" s="150"/>
      <c r="JMA42" s="150"/>
      <c r="JMB42" s="150"/>
      <c r="JMC42" s="150"/>
      <c r="JMD42" s="150"/>
      <c r="JME42" s="150"/>
      <c r="JMF42" s="150"/>
      <c r="JMG42" s="150"/>
      <c r="JMH42" s="150"/>
      <c r="JMI42" s="150"/>
      <c r="JMJ42" s="150"/>
      <c r="JMK42" s="150"/>
      <c r="JML42" s="150"/>
      <c r="JMM42" s="150"/>
      <c r="JMN42" s="150"/>
      <c r="JMO42" s="150"/>
      <c r="JMP42" s="150"/>
      <c r="JMQ42" s="150"/>
      <c r="JMR42" s="150"/>
      <c r="JMS42" s="150"/>
      <c r="JMT42" s="150"/>
      <c r="JMU42" s="150"/>
      <c r="JMV42" s="150"/>
      <c r="JMW42" s="150"/>
      <c r="JMX42" s="150"/>
      <c r="JMY42" s="150"/>
      <c r="JMZ42" s="150"/>
      <c r="JNA42" s="150"/>
      <c r="JNB42" s="150"/>
      <c r="JNC42" s="150"/>
      <c r="JND42" s="150"/>
      <c r="JNE42" s="150"/>
      <c r="JNF42" s="150"/>
      <c r="JNG42" s="150"/>
      <c r="JNH42" s="150"/>
      <c r="JNI42" s="150"/>
      <c r="JNJ42" s="150"/>
      <c r="JNK42" s="150"/>
      <c r="JNL42" s="150"/>
      <c r="JNM42" s="150"/>
      <c r="JNN42" s="150"/>
      <c r="JNO42" s="150"/>
      <c r="JNP42" s="150"/>
      <c r="JNQ42" s="150"/>
      <c r="JNR42" s="150"/>
      <c r="JNS42" s="150"/>
      <c r="JNT42" s="150"/>
      <c r="JNU42" s="150"/>
      <c r="JNV42" s="150"/>
      <c r="JNW42" s="150"/>
      <c r="JNX42" s="150"/>
      <c r="JNY42" s="150"/>
      <c r="JNZ42" s="150"/>
      <c r="JOA42" s="150"/>
      <c r="JOB42" s="150"/>
      <c r="JOC42" s="150"/>
      <c r="JOD42" s="150"/>
      <c r="JOE42" s="150"/>
      <c r="JOF42" s="150"/>
      <c r="JOG42" s="150"/>
      <c r="JOH42" s="150"/>
      <c r="JOI42" s="150"/>
      <c r="JOJ42" s="150"/>
      <c r="JOK42" s="150"/>
      <c r="JOL42" s="150"/>
      <c r="JOM42" s="150"/>
      <c r="JON42" s="150"/>
      <c r="JOO42" s="150"/>
      <c r="JOP42" s="150"/>
      <c r="JOQ42" s="150"/>
      <c r="JOR42" s="150"/>
      <c r="JOS42" s="150"/>
      <c r="JOT42" s="150"/>
      <c r="JOU42" s="150"/>
      <c r="JOV42" s="150"/>
      <c r="JOW42" s="150"/>
      <c r="JOX42" s="150"/>
      <c r="JOY42" s="150"/>
      <c r="JOZ42" s="150"/>
      <c r="JPA42" s="150"/>
      <c r="JPB42" s="150"/>
      <c r="JPC42" s="150"/>
      <c r="JPD42" s="150"/>
      <c r="JPE42" s="150"/>
      <c r="JPF42" s="150"/>
      <c r="JPG42" s="150"/>
      <c r="JPH42" s="150"/>
      <c r="JPI42" s="150"/>
      <c r="JPJ42" s="150"/>
      <c r="JPK42" s="150"/>
      <c r="JPL42" s="150"/>
      <c r="JPM42" s="150"/>
      <c r="JPN42" s="150"/>
      <c r="JPO42" s="150"/>
      <c r="JPP42" s="150"/>
      <c r="JPQ42" s="150"/>
      <c r="JPR42" s="150"/>
      <c r="JPS42" s="150"/>
      <c r="JPT42" s="150"/>
      <c r="JPU42" s="150"/>
      <c r="JPV42" s="150"/>
      <c r="JPW42" s="150"/>
      <c r="JPX42" s="150"/>
      <c r="JPY42" s="150"/>
      <c r="JPZ42" s="150"/>
      <c r="JQA42" s="150"/>
      <c r="JQB42" s="150"/>
      <c r="JQC42" s="150"/>
      <c r="JQD42" s="150"/>
      <c r="JQE42" s="150"/>
      <c r="JQF42" s="150"/>
      <c r="JQG42" s="150"/>
      <c r="JQH42" s="150"/>
      <c r="JQI42" s="150"/>
      <c r="JQJ42" s="150"/>
      <c r="JQK42" s="150"/>
      <c r="JQL42" s="150"/>
      <c r="JQM42" s="150"/>
      <c r="JQN42" s="150"/>
      <c r="JQO42" s="150"/>
      <c r="JQP42" s="150"/>
      <c r="JQQ42" s="150"/>
      <c r="JQR42" s="150"/>
      <c r="JQS42" s="150"/>
      <c r="JQT42" s="150"/>
      <c r="JQU42" s="150"/>
      <c r="JQV42" s="150"/>
      <c r="JQW42" s="150"/>
      <c r="JQX42" s="150"/>
      <c r="JQY42" s="150"/>
      <c r="JQZ42" s="150"/>
      <c r="JRA42" s="150"/>
      <c r="JRB42" s="150"/>
      <c r="JRC42" s="150"/>
      <c r="JRD42" s="150"/>
      <c r="JRE42" s="150"/>
      <c r="JRF42" s="150"/>
      <c r="JRG42" s="150"/>
      <c r="JRH42" s="150"/>
      <c r="JRI42" s="150"/>
      <c r="JRJ42" s="150"/>
      <c r="JRK42" s="150"/>
      <c r="JRL42" s="150"/>
      <c r="JRM42" s="150"/>
      <c r="JRN42" s="150"/>
      <c r="JRO42" s="150"/>
      <c r="JRP42" s="150"/>
      <c r="JRQ42" s="150"/>
      <c r="JRR42" s="150"/>
      <c r="JRS42" s="150"/>
      <c r="JRT42" s="150"/>
      <c r="JRU42" s="150"/>
      <c r="JRV42" s="150"/>
      <c r="JRW42" s="150"/>
      <c r="JRX42" s="150"/>
      <c r="JRY42" s="150"/>
      <c r="JRZ42" s="150"/>
      <c r="JSA42" s="150"/>
      <c r="JSB42" s="150"/>
      <c r="JSC42" s="150"/>
      <c r="JSD42" s="150"/>
      <c r="JSE42" s="150"/>
      <c r="JSF42" s="150"/>
      <c r="JSG42" s="150"/>
      <c r="JSH42" s="150"/>
      <c r="JSI42" s="150"/>
      <c r="JSJ42" s="150"/>
      <c r="JSK42" s="150"/>
      <c r="JSL42" s="150"/>
      <c r="JSM42" s="150"/>
      <c r="JSN42" s="150"/>
      <c r="JSO42" s="150"/>
      <c r="JSP42" s="150"/>
      <c r="JSQ42" s="150"/>
      <c r="JSR42" s="150"/>
      <c r="JSS42" s="150"/>
      <c r="JST42" s="150"/>
      <c r="JSU42" s="150"/>
      <c r="JSV42" s="150"/>
      <c r="JSW42" s="150"/>
      <c r="JSX42" s="150"/>
      <c r="JSY42" s="150"/>
      <c r="JSZ42" s="150"/>
      <c r="JTA42" s="150"/>
      <c r="JTB42" s="150"/>
      <c r="JTC42" s="150"/>
      <c r="JTD42" s="150"/>
      <c r="JTE42" s="150"/>
      <c r="JTF42" s="150"/>
      <c r="JTG42" s="150"/>
      <c r="JTH42" s="150"/>
      <c r="JTI42" s="150"/>
      <c r="JTJ42" s="150"/>
      <c r="JTK42" s="150"/>
      <c r="JTL42" s="150"/>
      <c r="JTM42" s="150"/>
      <c r="JTN42" s="150"/>
      <c r="JTO42" s="150"/>
      <c r="JTP42" s="150"/>
      <c r="JTQ42" s="150"/>
      <c r="JTR42" s="150"/>
      <c r="JTS42" s="150"/>
      <c r="JTT42" s="150"/>
      <c r="JTU42" s="150"/>
      <c r="JTV42" s="150"/>
      <c r="JTW42" s="150"/>
      <c r="JTX42" s="150"/>
      <c r="JTY42" s="150"/>
      <c r="JTZ42" s="150"/>
      <c r="JUA42" s="150"/>
      <c r="JUB42" s="150"/>
      <c r="JUC42" s="150"/>
      <c r="JUD42" s="150"/>
      <c r="JUE42" s="150"/>
      <c r="JUF42" s="150"/>
      <c r="JUG42" s="150"/>
      <c r="JUH42" s="150"/>
      <c r="JUI42" s="150"/>
      <c r="JUJ42" s="150"/>
      <c r="JUK42" s="150"/>
      <c r="JUL42" s="150"/>
      <c r="JUM42" s="150"/>
      <c r="JUN42" s="150"/>
      <c r="JUO42" s="150"/>
      <c r="JUP42" s="150"/>
      <c r="JUQ42" s="150"/>
      <c r="JUR42" s="150"/>
      <c r="JUS42" s="150"/>
      <c r="JUT42" s="150"/>
      <c r="JUU42" s="150"/>
      <c r="JUV42" s="150"/>
      <c r="JUW42" s="150"/>
      <c r="JUX42" s="150"/>
      <c r="JUY42" s="150"/>
      <c r="JUZ42" s="150"/>
      <c r="JVA42" s="150"/>
      <c r="JVB42" s="150"/>
      <c r="JVC42" s="150"/>
      <c r="JVD42" s="150"/>
      <c r="JVE42" s="150"/>
      <c r="JVF42" s="150"/>
      <c r="JVG42" s="150"/>
      <c r="JVH42" s="150"/>
      <c r="JVI42" s="150"/>
      <c r="JVJ42" s="150"/>
      <c r="JVK42" s="150"/>
      <c r="JVL42" s="150"/>
      <c r="JVM42" s="150"/>
      <c r="JVN42" s="150"/>
      <c r="JVO42" s="150"/>
      <c r="JVP42" s="150"/>
      <c r="JVQ42" s="150"/>
      <c r="JVR42" s="150"/>
      <c r="JVS42" s="150"/>
      <c r="JVT42" s="150"/>
      <c r="JVU42" s="150"/>
      <c r="JVV42" s="150"/>
      <c r="JVW42" s="150"/>
      <c r="JVX42" s="150"/>
      <c r="JVY42" s="150"/>
      <c r="JVZ42" s="150"/>
      <c r="JWA42" s="150"/>
      <c r="JWB42" s="150"/>
      <c r="JWC42" s="150"/>
      <c r="JWD42" s="150"/>
      <c r="JWE42" s="150"/>
      <c r="JWF42" s="150"/>
      <c r="JWG42" s="150"/>
      <c r="JWH42" s="150"/>
      <c r="JWI42" s="150"/>
      <c r="JWJ42" s="150"/>
      <c r="JWK42" s="150"/>
      <c r="JWL42" s="150"/>
      <c r="JWM42" s="150"/>
      <c r="JWN42" s="150"/>
      <c r="JWO42" s="150"/>
      <c r="JWP42" s="150"/>
      <c r="JWQ42" s="150"/>
      <c r="JWR42" s="150"/>
      <c r="JWS42" s="150"/>
      <c r="JWT42" s="150"/>
      <c r="JWU42" s="150"/>
      <c r="JWV42" s="150"/>
      <c r="JWW42" s="150"/>
      <c r="JWX42" s="150"/>
      <c r="JWY42" s="150"/>
      <c r="JWZ42" s="150"/>
      <c r="JXA42" s="150"/>
      <c r="JXB42" s="150"/>
      <c r="JXC42" s="150"/>
      <c r="JXD42" s="150"/>
      <c r="JXE42" s="150"/>
      <c r="JXF42" s="150"/>
      <c r="JXG42" s="150"/>
      <c r="JXH42" s="150"/>
      <c r="JXI42" s="150"/>
      <c r="JXJ42" s="150"/>
      <c r="JXK42" s="150"/>
      <c r="JXL42" s="150"/>
      <c r="JXM42" s="150"/>
      <c r="JXN42" s="150"/>
      <c r="JXO42" s="150"/>
      <c r="JXP42" s="150"/>
      <c r="JXQ42" s="150"/>
      <c r="JXR42" s="150"/>
      <c r="JXS42" s="150"/>
      <c r="JXT42" s="150"/>
      <c r="JXU42" s="150"/>
      <c r="JXV42" s="150"/>
      <c r="JXW42" s="150"/>
      <c r="JXX42" s="150"/>
      <c r="JXY42" s="150"/>
      <c r="JXZ42" s="150"/>
      <c r="JYA42" s="150"/>
      <c r="JYB42" s="150"/>
      <c r="JYC42" s="150"/>
      <c r="JYD42" s="150"/>
      <c r="JYE42" s="150"/>
      <c r="JYF42" s="150"/>
      <c r="JYG42" s="150"/>
      <c r="JYH42" s="150"/>
      <c r="JYI42" s="150"/>
      <c r="JYJ42" s="150"/>
      <c r="JYK42" s="150"/>
      <c r="JYL42" s="150"/>
      <c r="JYM42" s="150"/>
      <c r="JYN42" s="150"/>
      <c r="JYO42" s="150"/>
      <c r="JYP42" s="150"/>
      <c r="JYQ42" s="150"/>
      <c r="JYR42" s="150"/>
      <c r="JYS42" s="150"/>
      <c r="JYT42" s="150"/>
      <c r="JYU42" s="150"/>
      <c r="JYV42" s="150"/>
      <c r="JYW42" s="150"/>
      <c r="JYX42" s="150"/>
      <c r="JYY42" s="150"/>
      <c r="JYZ42" s="150"/>
      <c r="JZA42" s="150"/>
      <c r="JZB42" s="150"/>
      <c r="JZC42" s="150"/>
      <c r="JZD42" s="150"/>
      <c r="JZE42" s="150"/>
      <c r="JZF42" s="150"/>
      <c r="JZG42" s="150"/>
      <c r="JZH42" s="150"/>
      <c r="JZI42" s="150"/>
      <c r="JZJ42" s="150"/>
      <c r="JZK42" s="150"/>
      <c r="JZL42" s="150"/>
      <c r="JZM42" s="150"/>
      <c r="JZN42" s="150"/>
      <c r="JZO42" s="150"/>
      <c r="JZP42" s="150"/>
      <c r="JZQ42" s="150"/>
      <c r="JZR42" s="150"/>
      <c r="JZS42" s="150"/>
      <c r="JZT42" s="150"/>
      <c r="JZU42" s="150"/>
      <c r="JZV42" s="150"/>
      <c r="JZW42" s="150"/>
      <c r="JZX42" s="150"/>
      <c r="JZY42" s="150"/>
      <c r="JZZ42" s="150"/>
      <c r="KAA42" s="150"/>
      <c r="KAB42" s="150"/>
      <c r="KAC42" s="150"/>
      <c r="KAD42" s="150"/>
      <c r="KAE42" s="150"/>
      <c r="KAF42" s="150"/>
      <c r="KAG42" s="150"/>
      <c r="KAH42" s="150"/>
      <c r="KAI42" s="150"/>
      <c r="KAJ42" s="150"/>
      <c r="KAK42" s="150"/>
      <c r="KAL42" s="150"/>
      <c r="KAM42" s="150"/>
      <c r="KAN42" s="150"/>
      <c r="KAO42" s="150"/>
      <c r="KAP42" s="150"/>
      <c r="KAQ42" s="150"/>
      <c r="KAR42" s="150"/>
      <c r="KAS42" s="150"/>
      <c r="KAT42" s="150"/>
      <c r="KAU42" s="150"/>
      <c r="KAV42" s="150"/>
      <c r="KAW42" s="150"/>
      <c r="KAX42" s="150"/>
      <c r="KAY42" s="150"/>
      <c r="KAZ42" s="150"/>
      <c r="KBA42" s="150"/>
      <c r="KBB42" s="150"/>
      <c r="KBC42" s="150"/>
      <c r="KBD42" s="150"/>
      <c r="KBE42" s="150"/>
      <c r="KBF42" s="150"/>
      <c r="KBG42" s="150"/>
      <c r="KBH42" s="150"/>
      <c r="KBI42" s="150"/>
      <c r="KBJ42" s="150"/>
      <c r="KBK42" s="150"/>
      <c r="KBL42" s="150"/>
      <c r="KBM42" s="150"/>
      <c r="KBN42" s="150"/>
      <c r="KBO42" s="150"/>
      <c r="KBP42" s="150"/>
      <c r="KBQ42" s="150"/>
      <c r="KBR42" s="150"/>
      <c r="KBS42" s="150"/>
      <c r="KBT42" s="150"/>
      <c r="KBU42" s="150"/>
      <c r="KBV42" s="150"/>
      <c r="KBW42" s="150"/>
      <c r="KBX42" s="150"/>
      <c r="KBY42" s="150"/>
      <c r="KBZ42" s="150"/>
      <c r="KCA42" s="150"/>
      <c r="KCB42" s="150"/>
      <c r="KCC42" s="150"/>
      <c r="KCD42" s="150"/>
      <c r="KCE42" s="150"/>
      <c r="KCF42" s="150"/>
      <c r="KCG42" s="150"/>
      <c r="KCH42" s="150"/>
      <c r="KCI42" s="150"/>
      <c r="KCJ42" s="150"/>
      <c r="KCK42" s="150"/>
      <c r="KCL42" s="150"/>
      <c r="KCM42" s="150"/>
      <c r="KCN42" s="150"/>
      <c r="KCO42" s="150"/>
      <c r="KCP42" s="150"/>
      <c r="KCQ42" s="150"/>
      <c r="KCR42" s="150"/>
      <c r="KCS42" s="150"/>
      <c r="KCT42" s="150"/>
      <c r="KCU42" s="150"/>
      <c r="KCV42" s="150"/>
      <c r="KCW42" s="150"/>
      <c r="KCX42" s="150"/>
      <c r="KCY42" s="150"/>
      <c r="KCZ42" s="150"/>
      <c r="KDA42" s="150"/>
      <c r="KDB42" s="150"/>
      <c r="KDC42" s="150"/>
      <c r="KDD42" s="150"/>
      <c r="KDE42" s="150"/>
      <c r="KDF42" s="150"/>
      <c r="KDG42" s="150"/>
      <c r="KDH42" s="150"/>
      <c r="KDI42" s="150"/>
      <c r="KDJ42" s="150"/>
      <c r="KDK42" s="150"/>
      <c r="KDL42" s="150"/>
      <c r="KDM42" s="150"/>
      <c r="KDN42" s="150"/>
      <c r="KDO42" s="150"/>
      <c r="KDP42" s="150"/>
      <c r="KDQ42" s="150"/>
      <c r="KDR42" s="150"/>
      <c r="KDS42" s="150"/>
      <c r="KDT42" s="150"/>
      <c r="KDU42" s="150"/>
      <c r="KDV42" s="150"/>
      <c r="KDW42" s="150"/>
      <c r="KDX42" s="150"/>
      <c r="KDY42" s="150"/>
      <c r="KDZ42" s="150"/>
      <c r="KEA42" s="150"/>
      <c r="KEB42" s="150"/>
      <c r="KEC42" s="150"/>
      <c r="KED42" s="150"/>
      <c r="KEE42" s="150"/>
      <c r="KEF42" s="150"/>
      <c r="KEG42" s="150"/>
      <c r="KEH42" s="150"/>
      <c r="KEI42" s="150"/>
      <c r="KEJ42" s="150"/>
      <c r="KEK42" s="150"/>
      <c r="KEL42" s="150"/>
      <c r="KEM42" s="150"/>
      <c r="KEN42" s="150"/>
      <c r="KEO42" s="150"/>
      <c r="KEP42" s="150"/>
      <c r="KEQ42" s="150"/>
      <c r="KER42" s="150"/>
      <c r="KES42" s="150"/>
      <c r="KET42" s="150"/>
      <c r="KEU42" s="150"/>
      <c r="KEV42" s="150"/>
      <c r="KEW42" s="150"/>
      <c r="KEX42" s="150"/>
      <c r="KEY42" s="150"/>
      <c r="KEZ42" s="150"/>
      <c r="KFA42" s="150"/>
      <c r="KFB42" s="150"/>
      <c r="KFC42" s="150"/>
      <c r="KFD42" s="150"/>
      <c r="KFE42" s="150"/>
      <c r="KFF42" s="150"/>
      <c r="KFG42" s="150"/>
      <c r="KFH42" s="150"/>
      <c r="KFI42" s="150"/>
      <c r="KFJ42" s="150"/>
      <c r="KFK42" s="150"/>
      <c r="KFL42" s="150"/>
      <c r="KFM42" s="150"/>
      <c r="KFN42" s="150"/>
      <c r="KFO42" s="150"/>
      <c r="KFP42" s="150"/>
      <c r="KFQ42" s="150"/>
      <c r="KFR42" s="150"/>
      <c r="KFS42" s="150"/>
      <c r="KFT42" s="150"/>
      <c r="KFU42" s="150"/>
      <c r="KFV42" s="150"/>
      <c r="KFW42" s="150"/>
      <c r="KFX42" s="150"/>
      <c r="KFY42" s="150"/>
      <c r="KFZ42" s="150"/>
      <c r="KGA42" s="150"/>
      <c r="KGB42" s="150"/>
      <c r="KGC42" s="150"/>
      <c r="KGD42" s="150"/>
      <c r="KGE42" s="150"/>
      <c r="KGF42" s="150"/>
      <c r="KGG42" s="150"/>
      <c r="KGH42" s="150"/>
      <c r="KGI42" s="150"/>
      <c r="KGJ42" s="150"/>
      <c r="KGK42" s="150"/>
      <c r="KGL42" s="150"/>
      <c r="KGM42" s="150"/>
      <c r="KGN42" s="150"/>
      <c r="KGO42" s="150"/>
      <c r="KGP42" s="150"/>
      <c r="KGQ42" s="150"/>
      <c r="KGR42" s="150"/>
      <c r="KGS42" s="150"/>
      <c r="KGT42" s="150"/>
      <c r="KGU42" s="150"/>
      <c r="KGV42" s="150"/>
      <c r="KGW42" s="150"/>
      <c r="KGX42" s="150"/>
      <c r="KGY42" s="150"/>
      <c r="KGZ42" s="150"/>
      <c r="KHA42" s="150"/>
      <c r="KHB42" s="150"/>
      <c r="KHC42" s="150"/>
      <c r="KHD42" s="150"/>
      <c r="KHE42" s="150"/>
      <c r="KHF42" s="150"/>
      <c r="KHG42" s="150"/>
      <c r="KHH42" s="150"/>
      <c r="KHI42" s="150"/>
      <c r="KHJ42" s="150"/>
      <c r="KHK42" s="150"/>
      <c r="KHL42" s="150"/>
      <c r="KHM42" s="150"/>
      <c r="KHN42" s="150"/>
      <c r="KHO42" s="150"/>
      <c r="KHP42" s="150"/>
      <c r="KHQ42" s="150"/>
      <c r="KHR42" s="150"/>
      <c r="KHS42" s="150"/>
      <c r="KHT42" s="150"/>
      <c r="KHU42" s="150"/>
      <c r="KHV42" s="150"/>
      <c r="KHW42" s="150"/>
      <c r="KHX42" s="150"/>
      <c r="KHY42" s="150"/>
      <c r="KHZ42" s="150"/>
      <c r="KIA42" s="150"/>
      <c r="KIB42" s="150"/>
      <c r="KIC42" s="150"/>
      <c r="KID42" s="150"/>
      <c r="KIE42" s="150"/>
      <c r="KIF42" s="150"/>
      <c r="KIG42" s="150"/>
      <c r="KIH42" s="150"/>
      <c r="KII42" s="150"/>
      <c r="KIJ42" s="150"/>
      <c r="KIK42" s="150"/>
      <c r="KIL42" s="150"/>
      <c r="KIM42" s="150"/>
      <c r="KIN42" s="150"/>
      <c r="KIO42" s="150"/>
      <c r="KIP42" s="150"/>
      <c r="KIQ42" s="150"/>
      <c r="KIR42" s="150"/>
      <c r="KIS42" s="150"/>
      <c r="KIT42" s="150"/>
      <c r="KIU42" s="150"/>
      <c r="KIV42" s="150"/>
      <c r="KIW42" s="150"/>
      <c r="KIX42" s="150"/>
      <c r="KIY42" s="150"/>
      <c r="KIZ42" s="150"/>
      <c r="KJA42" s="150"/>
      <c r="KJB42" s="150"/>
      <c r="KJC42" s="150"/>
      <c r="KJD42" s="150"/>
      <c r="KJE42" s="150"/>
      <c r="KJF42" s="150"/>
      <c r="KJG42" s="150"/>
      <c r="KJH42" s="150"/>
      <c r="KJI42" s="150"/>
      <c r="KJJ42" s="150"/>
      <c r="KJK42" s="150"/>
      <c r="KJL42" s="150"/>
      <c r="KJM42" s="150"/>
      <c r="KJN42" s="150"/>
      <c r="KJO42" s="150"/>
      <c r="KJP42" s="150"/>
      <c r="KJQ42" s="150"/>
      <c r="KJR42" s="150"/>
      <c r="KJS42" s="150"/>
      <c r="KJT42" s="150"/>
      <c r="KJU42" s="150"/>
      <c r="KJV42" s="150"/>
      <c r="KJW42" s="150"/>
      <c r="KJX42" s="150"/>
      <c r="KJY42" s="150"/>
      <c r="KJZ42" s="150"/>
      <c r="KKA42" s="150"/>
      <c r="KKB42" s="150"/>
      <c r="KKC42" s="150"/>
      <c r="KKD42" s="150"/>
      <c r="KKE42" s="150"/>
      <c r="KKF42" s="150"/>
      <c r="KKG42" s="150"/>
      <c r="KKH42" s="150"/>
      <c r="KKI42" s="150"/>
      <c r="KKJ42" s="150"/>
      <c r="KKK42" s="150"/>
      <c r="KKL42" s="150"/>
      <c r="KKM42" s="150"/>
      <c r="KKN42" s="150"/>
      <c r="KKO42" s="150"/>
      <c r="KKP42" s="150"/>
      <c r="KKQ42" s="150"/>
      <c r="KKR42" s="150"/>
      <c r="KKS42" s="150"/>
      <c r="KKT42" s="150"/>
      <c r="KKU42" s="150"/>
      <c r="KKV42" s="150"/>
      <c r="KKW42" s="150"/>
      <c r="KKX42" s="150"/>
      <c r="KKY42" s="150"/>
      <c r="KKZ42" s="150"/>
      <c r="KLA42" s="150"/>
      <c r="KLB42" s="150"/>
      <c r="KLC42" s="150"/>
      <c r="KLD42" s="150"/>
      <c r="KLE42" s="150"/>
      <c r="KLF42" s="150"/>
      <c r="KLG42" s="150"/>
      <c r="KLH42" s="150"/>
      <c r="KLI42" s="150"/>
      <c r="KLJ42" s="150"/>
      <c r="KLK42" s="150"/>
      <c r="KLL42" s="150"/>
      <c r="KLM42" s="150"/>
      <c r="KLN42" s="150"/>
      <c r="KLO42" s="150"/>
      <c r="KLP42" s="150"/>
      <c r="KLQ42" s="150"/>
      <c r="KLR42" s="150"/>
      <c r="KLS42" s="150"/>
      <c r="KLT42" s="150"/>
      <c r="KLU42" s="150"/>
      <c r="KLV42" s="150"/>
      <c r="KLW42" s="150"/>
      <c r="KLX42" s="150"/>
      <c r="KLY42" s="150"/>
      <c r="KLZ42" s="150"/>
      <c r="KMA42" s="150"/>
      <c r="KMB42" s="150"/>
      <c r="KMC42" s="150"/>
      <c r="KMD42" s="150"/>
      <c r="KME42" s="150"/>
      <c r="KMF42" s="150"/>
      <c r="KMG42" s="150"/>
      <c r="KMH42" s="150"/>
      <c r="KMI42" s="150"/>
      <c r="KMJ42" s="150"/>
      <c r="KMK42" s="150"/>
      <c r="KML42" s="150"/>
      <c r="KMM42" s="150"/>
      <c r="KMN42" s="150"/>
      <c r="KMO42" s="150"/>
      <c r="KMP42" s="150"/>
      <c r="KMQ42" s="150"/>
      <c r="KMR42" s="150"/>
      <c r="KMS42" s="150"/>
      <c r="KMT42" s="150"/>
      <c r="KMU42" s="150"/>
      <c r="KMV42" s="150"/>
      <c r="KMW42" s="150"/>
      <c r="KMX42" s="150"/>
      <c r="KMY42" s="150"/>
      <c r="KMZ42" s="150"/>
      <c r="KNA42" s="150"/>
      <c r="KNB42" s="150"/>
      <c r="KNC42" s="150"/>
      <c r="KND42" s="150"/>
      <c r="KNE42" s="150"/>
      <c r="KNF42" s="150"/>
      <c r="KNG42" s="150"/>
      <c r="KNH42" s="150"/>
      <c r="KNI42" s="150"/>
      <c r="KNJ42" s="150"/>
      <c r="KNK42" s="150"/>
      <c r="KNL42" s="150"/>
      <c r="KNM42" s="150"/>
      <c r="KNN42" s="150"/>
      <c r="KNO42" s="150"/>
      <c r="KNP42" s="150"/>
      <c r="KNQ42" s="150"/>
      <c r="KNR42" s="150"/>
      <c r="KNS42" s="150"/>
      <c r="KNT42" s="150"/>
      <c r="KNU42" s="150"/>
      <c r="KNV42" s="150"/>
      <c r="KNW42" s="150"/>
      <c r="KNX42" s="150"/>
      <c r="KNY42" s="150"/>
      <c r="KNZ42" s="150"/>
      <c r="KOA42" s="150"/>
      <c r="KOB42" s="150"/>
      <c r="KOC42" s="150"/>
      <c r="KOD42" s="150"/>
      <c r="KOE42" s="150"/>
      <c r="KOF42" s="150"/>
      <c r="KOG42" s="150"/>
      <c r="KOH42" s="150"/>
      <c r="KOI42" s="150"/>
      <c r="KOJ42" s="150"/>
      <c r="KOK42" s="150"/>
      <c r="KOL42" s="150"/>
      <c r="KOM42" s="150"/>
      <c r="KON42" s="150"/>
      <c r="KOO42" s="150"/>
      <c r="KOP42" s="150"/>
      <c r="KOQ42" s="150"/>
      <c r="KOR42" s="150"/>
      <c r="KOS42" s="150"/>
      <c r="KOT42" s="150"/>
      <c r="KOU42" s="150"/>
      <c r="KOV42" s="150"/>
      <c r="KOW42" s="150"/>
      <c r="KOX42" s="150"/>
      <c r="KOY42" s="150"/>
      <c r="KOZ42" s="150"/>
      <c r="KPA42" s="150"/>
      <c r="KPB42" s="150"/>
      <c r="KPC42" s="150"/>
      <c r="KPD42" s="150"/>
      <c r="KPE42" s="150"/>
      <c r="KPF42" s="150"/>
      <c r="KPG42" s="150"/>
      <c r="KPH42" s="150"/>
      <c r="KPI42" s="150"/>
      <c r="KPJ42" s="150"/>
      <c r="KPK42" s="150"/>
      <c r="KPL42" s="150"/>
      <c r="KPM42" s="150"/>
      <c r="KPN42" s="150"/>
      <c r="KPO42" s="150"/>
      <c r="KPP42" s="150"/>
      <c r="KPQ42" s="150"/>
      <c r="KPR42" s="150"/>
      <c r="KPS42" s="150"/>
      <c r="KPT42" s="150"/>
      <c r="KPU42" s="150"/>
      <c r="KPV42" s="150"/>
      <c r="KPW42" s="150"/>
      <c r="KPX42" s="150"/>
      <c r="KPY42" s="150"/>
      <c r="KPZ42" s="150"/>
      <c r="KQA42" s="150"/>
      <c r="KQB42" s="150"/>
      <c r="KQC42" s="150"/>
      <c r="KQD42" s="150"/>
      <c r="KQE42" s="150"/>
      <c r="KQF42" s="150"/>
      <c r="KQG42" s="150"/>
      <c r="KQH42" s="150"/>
      <c r="KQI42" s="150"/>
      <c r="KQJ42" s="150"/>
      <c r="KQK42" s="150"/>
      <c r="KQL42" s="150"/>
      <c r="KQM42" s="150"/>
      <c r="KQN42" s="150"/>
      <c r="KQO42" s="150"/>
      <c r="KQP42" s="150"/>
      <c r="KQQ42" s="150"/>
      <c r="KQR42" s="150"/>
      <c r="KQS42" s="150"/>
      <c r="KQT42" s="150"/>
      <c r="KQU42" s="150"/>
      <c r="KQV42" s="150"/>
      <c r="KQW42" s="150"/>
      <c r="KQX42" s="150"/>
      <c r="KQY42" s="150"/>
      <c r="KQZ42" s="150"/>
      <c r="KRA42" s="150"/>
      <c r="KRB42" s="150"/>
      <c r="KRC42" s="150"/>
      <c r="KRD42" s="150"/>
      <c r="KRE42" s="150"/>
      <c r="KRF42" s="150"/>
      <c r="KRG42" s="150"/>
      <c r="KRH42" s="150"/>
      <c r="KRI42" s="150"/>
      <c r="KRJ42" s="150"/>
      <c r="KRK42" s="150"/>
      <c r="KRL42" s="150"/>
      <c r="KRM42" s="150"/>
      <c r="KRN42" s="150"/>
      <c r="KRO42" s="150"/>
      <c r="KRP42" s="150"/>
      <c r="KRQ42" s="150"/>
      <c r="KRR42" s="150"/>
      <c r="KRS42" s="150"/>
      <c r="KRT42" s="150"/>
      <c r="KRU42" s="150"/>
      <c r="KRV42" s="150"/>
      <c r="KRW42" s="150"/>
      <c r="KRX42" s="150"/>
      <c r="KRY42" s="150"/>
      <c r="KRZ42" s="150"/>
      <c r="KSA42" s="150"/>
      <c r="KSB42" s="150"/>
      <c r="KSC42" s="150"/>
      <c r="KSD42" s="150"/>
      <c r="KSE42" s="150"/>
      <c r="KSF42" s="150"/>
      <c r="KSG42" s="150"/>
      <c r="KSH42" s="150"/>
      <c r="KSI42" s="150"/>
      <c r="KSJ42" s="150"/>
      <c r="KSK42" s="150"/>
      <c r="KSL42" s="150"/>
      <c r="KSM42" s="150"/>
      <c r="KSN42" s="150"/>
      <c r="KSO42" s="150"/>
      <c r="KSP42" s="150"/>
      <c r="KSQ42" s="150"/>
      <c r="KSR42" s="150"/>
      <c r="KSS42" s="150"/>
      <c r="KST42" s="150"/>
      <c r="KSU42" s="150"/>
      <c r="KSV42" s="150"/>
      <c r="KSW42" s="150"/>
      <c r="KSX42" s="150"/>
      <c r="KSY42" s="150"/>
      <c r="KSZ42" s="150"/>
      <c r="KTA42" s="150"/>
      <c r="KTB42" s="150"/>
      <c r="KTC42" s="150"/>
      <c r="KTD42" s="150"/>
      <c r="KTE42" s="150"/>
      <c r="KTF42" s="150"/>
      <c r="KTG42" s="150"/>
      <c r="KTH42" s="150"/>
      <c r="KTI42" s="150"/>
      <c r="KTJ42" s="150"/>
      <c r="KTK42" s="150"/>
      <c r="KTL42" s="150"/>
      <c r="KTM42" s="150"/>
      <c r="KTN42" s="150"/>
      <c r="KTO42" s="150"/>
      <c r="KTP42" s="150"/>
      <c r="KTQ42" s="150"/>
      <c r="KTR42" s="150"/>
      <c r="KTS42" s="150"/>
      <c r="KTT42" s="150"/>
      <c r="KTU42" s="150"/>
      <c r="KTV42" s="150"/>
      <c r="KTW42" s="150"/>
      <c r="KTX42" s="150"/>
      <c r="KTY42" s="150"/>
      <c r="KTZ42" s="150"/>
      <c r="KUA42" s="150"/>
      <c r="KUB42" s="150"/>
      <c r="KUC42" s="150"/>
      <c r="KUD42" s="150"/>
      <c r="KUE42" s="150"/>
      <c r="KUF42" s="150"/>
      <c r="KUG42" s="150"/>
      <c r="KUH42" s="150"/>
      <c r="KUI42" s="150"/>
      <c r="KUJ42" s="150"/>
      <c r="KUK42" s="150"/>
      <c r="KUL42" s="150"/>
      <c r="KUM42" s="150"/>
      <c r="KUN42" s="150"/>
      <c r="KUO42" s="150"/>
      <c r="KUP42" s="150"/>
      <c r="KUQ42" s="150"/>
      <c r="KUR42" s="150"/>
      <c r="KUS42" s="150"/>
      <c r="KUT42" s="150"/>
      <c r="KUU42" s="150"/>
      <c r="KUV42" s="150"/>
      <c r="KUW42" s="150"/>
      <c r="KUX42" s="150"/>
      <c r="KUY42" s="150"/>
      <c r="KUZ42" s="150"/>
      <c r="KVA42" s="150"/>
      <c r="KVB42" s="150"/>
      <c r="KVC42" s="150"/>
      <c r="KVD42" s="150"/>
      <c r="KVE42" s="150"/>
      <c r="KVF42" s="150"/>
      <c r="KVG42" s="150"/>
      <c r="KVH42" s="150"/>
      <c r="KVI42" s="150"/>
      <c r="KVJ42" s="150"/>
      <c r="KVK42" s="150"/>
      <c r="KVL42" s="150"/>
      <c r="KVM42" s="150"/>
      <c r="KVN42" s="150"/>
      <c r="KVO42" s="150"/>
      <c r="KVP42" s="150"/>
      <c r="KVQ42" s="150"/>
      <c r="KVR42" s="150"/>
      <c r="KVS42" s="150"/>
      <c r="KVT42" s="150"/>
      <c r="KVU42" s="150"/>
      <c r="KVV42" s="150"/>
      <c r="KVW42" s="150"/>
      <c r="KVX42" s="150"/>
      <c r="KVY42" s="150"/>
      <c r="KVZ42" s="150"/>
      <c r="KWA42" s="150"/>
      <c r="KWB42" s="150"/>
      <c r="KWC42" s="150"/>
      <c r="KWD42" s="150"/>
      <c r="KWE42" s="150"/>
      <c r="KWF42" s="150"/>
      <c r="KWG42" s="150"/>
      <c r="KWH42" s="150"/>
      <c r="KWI42" s="150"/>
      <c r="KWJ42" s="150"/>
      <c r="KWK42" s="150"/>
      <c r="KWL42" s="150"/>
      <c r="KWM42" s="150"/>
      <c r="KWN42" s="150"/>
      <c r="KWO42" s="150"/>
      <c r="KWP42" s="150"/>
      <c r="KWQ42" s="150"/>
      <c r="KWR42" s="150"/>
      <c r="KWS42" s="150"/>
      <c r="KWT42" s="150"/>
      <c r="KWU42" s="150"/>
      <c r="KWV42" s="150"/>
      <c r="KWW42" s="150"/>
      <c r="KWX42" s="150"/>
      <c r="KWY42" s="150"/>
      <c r="KWZ42" s="150"/>
      <c r="KXA42" s="150"/>
      <c r="KXB42" s="150"/>
      <c r="KXC42" s="150"/>
      <c r="KXD42" s="150"/>
      <c r="KXE42" s="150"/>
      <c r="KXF42" s="150"/>
      <c r="KXG42" s="150"/>
      <c r="KXH42" s="150"/>
      <c r="KXI42" s="150"/>
      <c r="KXJ42" s="150"/>
      <c r="KXK42" s="150"/>
      <c r="KXL42" s="150"/>
      <c r="KXM42" s="150"/>
      <c r="KXN42" s="150"/>
      <c r="KXO42" s="150"/>
      <c r="KXP42" s="150"/>
      <c r="KXQ42" s="150"/>
      <c r="KXR42" s="150"/>
      <c r="KXS42" s="150"/>
      <c r="KXT42" s="150"/>
      <c r="KXU42" s="150"/>
      <c r="KXV42" s="150"/>
      <c r="KXW42" s="150"/>
      <c r="KXX42" s="150"/>
      <c r="KXY42" s="150"/>
      <c r="KXZ42" s="150"/>
      <c r="KYA42" s="150"/>
      <c r="KYB42" s="150"/>
      <c r="KYC42" s="150"/>
      <c r="KYD42" s="150"/>
      <c r="KYE42" s="150"/>
      <c r="KYF42" s="150"/>
      <c r="KYG42" s="150"/>
      <c r="KYH42" s="150"/>
      <c r="KYI42" s="150"/>
      <c r="KYJ42" s="150"/>
      <c r="KYK42" s="150"/>
      <c r="KYL42" s="150"/>
      <c r="KYM42" s="150"/>
      <c r="KYN42" s="150"/>
      <c r="KYO42" s="150"/>
      <c r="KYP42" s="150"/>
      <c r="KYQ42" s="150"/>
      <c r="KYR42" s="150"/>
      <c r="KYS42" s="150"/>
      <c r="KYT42" s="150"/>
      <c r="KYU42" s="150"/>
      <c r="KYV42" s="150"/>
      <c r="KYW42" s="150"/>
      <c r="KYX42" s="150"/>
      <c r="KYY42" s="150"/>
      <c r="KYZ42" s="150"/>
      <c r="KZA42" s="150"/>
      <c r="KZB42" s="150"/>
      <c r="KZC42" s="150"/>
      <c r="KZD42" s="150"/>
      <c r="KZE42" s="150"/>
      <c r="KZF42" s="150"/>
      <c r="KZG42" s="150"/>
      <c r="KZH42" s="150"/>
      <c r="KZI42" s="150"/>
      <c r="KZJ42" s="150"/>
      <c r="KZK42" s="150"/>
      <c r="KZL42" s="150"/>
      <c r="KZM42" s="150"/>
      <c r="KZN42" s="150"/>
      <c r="KZO42" s="150"/>
      <c r="KZP42" s="150"/>
      <c r="KZQ42" s="150"/>
      <c r="KZR42" s="150"/>
      <c r="KZS42" s="150"/>
      <c r="KZT42" s="150"/>
      <c r="KZU42" s="150"/>
      <c r="KZV42" s="150"/>
      <c r="KZW42" s="150"/>
      <c r="KZX42" s="150"/>
      <c r="KZY42" s="150"/>
      <c r="KZZ42" s="150"/>
      <c r="LAA42" s="150"/>
      <c r="LAB42" s="150"/>
      <c r="LAC42" s="150"/>
      <c r="LAD42" s="150"/>
      <c r="LAE42" s="150"/>
      <c r="LAF42" s="150"/>
      <c r="LAG42" s="150"/>
      <c r="LAH42" s="150"/>
      <c r="LAI42" s="150"/>
      <c r="LAJ42" s="150"/>
      <c r="LAK42" s="150"/>
      <c r="LAL42" s="150"/>
      <c r="LAM42" s="150"/>
      <c r="LAN42" s="150"/>
      <c r="LAO42" s="150"/>
      <c r="LAP42" s="150"/>
      <c r="LAQ42" s="150"/>
      <c r="LAR42" s="150"/>
      <c r="LAS42" s="150"/>
      <c r="LAT42" s="150"/>
      <c r="LAU42" s="150"/>
      <c r="LAV42" s="150"/>
      <c r="LAW42" s="150"/>
      <c r="LAX42" s="150"/>
      <c r="LAY42" s="150"/>
      <c r="LAZ42" s="150"/>
      <c r="LBA42" s="150"/>
      <c r="LBB42" s="150"/>
      <c r="LBC42" s="150"/>
      <c r="LBD42" s="150"/>
      <c r="LBE42" s="150"/>
      <c r="LBF42" s="150"/>
      <c r="LBG42" s="150"/>
      <c r="LBH42" s="150"/>
      <c r="LBI42" s="150"/>
      <c r="LBJ42" s="150"/>
      <c r="LBK42" s="150"/>
      <c r="LBL42" s="150"/>
      <c r="LBM42" s="150"/>
      <c r="LBN42" s="150"/>
      <c r="LBO42" s="150"/>
      <c r="LBP42" s="150"/>
      <c r="LBQ42" s="150"/>
      <c r="LBR42" s="150"/>
      <c r="LBS42" s="150"/>
      <c r="LBT42" s="150"/>
      <c r="LBU42" s="150"/>
      <c r="LBV42" s="150"/>
      <c r="LBW42" s="150"/>
      <c r="LBX42" s="150"/>
      <c r="LBY42" s="150"/>
      <c r="LBZ42" s="150"/>
      <c r="LCA42" s="150"/>
      <c r="LCB42" s="150"/>
      <c r="LCC42" s="150"/>
      <c r="LCD42" s="150"/>
      <c r="LCE42" s="150"/>
      <c r="LCF42" s="150"/>
      <c r="LCG42" s="150"/>
      <c r="LCH42" s="150"/>
      <c r="LCI42" s="150"/>
      <c r="LCJ42" s="150"/>
      <c r="LCK42" s="150"/>
      <c r="LCL42" s="150"/>
      <c r="LCM42" s="150"/>
      <c r="LCN42" s="150"/>
      <c r="LCO42" s="150"/>
      <c r="LCP42" s="150"/>
      <c r="LCQ42" s="150"/>
      <c r="LCR42" s="150"/>
      <c r="LCS42" s="150"/>
      <c r="LCT42" s="150"/>
      <c r="LCU42" s="150"/>
      <c r="LCV42" s="150"/>
      <c r="LCW42" s="150"/>
      <c r="LCX42" s="150"/>
      <c r="LCY42" s="150"/>
      <c r="LCZ42" s="150"/>
      <c r="LDA42" s="150"/>
      <c r="LDB42" s="150"/>
      <c r="LDC42" s="150"/>
      <c r="LDD42" s="150"/>
      <c r="LDE42" s="150"/>
      <c r="LDF42" s="150"/>
      <c r="LDG42" s="150"/>
      <c r="LDH42" s="150"/>
      <c r="LDI42" s="150"/>
      <c r="LDJ42" s="150"/>
      <c r="LDK42" s="150"/>
      <c r="LDL42" s="150"/>
      <c r="LDM42" s="150"/>
      <c r="LDN42" s="150"/>
      <c r="LDO42" s="150"/>
      <c r="LDP42" s="150"/>
      <c r="LDQ42" s="150"/>
      <c r="LDR42" s="150"/>
      <c r="LDS42" s="150"/>
      <c r="LDT42" s="150"/>
      <c r="LDU42" s="150"/>
      <c r="LDV42" s="150"/>
      <c r="LDW42" s="150"/>
      <c r="LDX42" s="150"/>
      <c r="LDY42" s="150"/>
      <c r="LDZ42" s="150"/>
      <c r="LEA42" s="150"/>
      <c r="LEB42" s="150"/>
      <c r="LEC42" s="150"/>
      <c r="LED42" s="150"/>
      <c r="LEE42" s="150"/>
      <c r="LEF42" s="150"/>
      <c r="LEG42" s="150"/>
      <c r="LEH42" s="150"/>
      <c r="LEI42" s="150"/>
      <c r="LEJ42" s="150"/>
      <c r="LEK42" s="150"/>
      <c r="LEL42" s="150"/>
      <c r="LEM42" s="150"/>
      <c r="LEN42" s="150"/>
      <c r="LEO42" s="150"/>
      <c r="LEP42" s="150"/>
      <c r="LEQ42" s="150"/>
      <c r="LER42" s="150"/>
      <c r="LES42" s="150"/>
      <c r="LET42" s="150"/>
      <c r="LEU42" s="150"/>
      <c r="LEV42" s="150"/>
      <c r="LEW42" s="150"/>
      <c r="LEX42" s="150"/>
      <c r="LEY42" s="150"/>
      <c r="LEZ42" s="150"/>
      <c r="LFA42" s="150"/>
      <c r="LFB42" s="150"/>
      <c r="LFC42" s="150"/>
      <c r="LFD42" s="150"/>
      <c r="LFE42" s="150"/>
      <c r="LFF42" s="150"/>
      <c r="LFG42" s="150"/>
      <c r="LFH42" s="150"/>
      <c r="LFI42" s="150"/>
      <c r="LFJ42" s="150"/>
      <c r="LFK42" s="150"/>
      <c r="LFL42" s="150"/>
      <c r="LFM42" s="150"/>
      <c r="LFN42" s="150"/>
      <c r="LFO42" s="150"/>
      <c r="LFP42" s="150"/>
      <c r="LFQ42" s="150"/>
      <c r="LFR42" s="150"/>
      <c r="LFS42" s="150"/>
      <c r="LFT42" s="150"/>
      <c r="LFU42" s="150"/>
      <c r="LFV42" s="150"/>
      <c r="LFW42" s="150"/>
      <c r="LFX42" s="150"/>
      <c r="LFY42" s="150"/>
      <c r="LFZ42" s="150"/>
      <c r="LGA42" s="150"/>
      <c r="LGB42" s="150"/>
      <c r="LGC42" s="150"/>
      <c r="LGD42" s="150"/>
      <c r="LGE42" s="150"/>
      <c r="LGF42" s="150"/>
      <c r="LGG42" s="150"/>
      <c r="LGH42" s="150"/>
      <c r="LGI42" s="150"/>
      <c r="LGJ42" s="150"/>
      <c r="LGK42" s="150"/>
      <c r="LGL42" s="150"/>
      <c r="LGM42" s="150"/>
      <c r="LGN42" s="150"/>
      <c r="LGO42" s="150"/>
      <c r="LGP42" s="150"/>
      <c r="LGQ42" s="150"/>
      <c r="LGR42" s="150"/>
      <c r="LGS42" s="150"/>
      <c r="LGT42" s="150"/>
      <c r="LGU42" s="150"/>
      <c r="LGV42" s="150"/>
      <c r="LGW42" s="150"/>
      <c r="LGX42" s="150"/>
      <c r="LGY42" s="150"/>
      <c r="LGZ42" s="150"/>
      <c r="LHA42" s="150"/>
      <c r="LHB42" s="150"/>
      <c r="LHC42" s="150"/>
      <c r="LHD42" s="150"/>
      <c r="LHE42" s="150"/>
      <c r="LHF42" s="150"/>
      <c r="LHG42" s="150"/>
      <c r="LHH42" s="150"/>
      <c r="LHI42" s="150"/>
      <c r="LHJ42" s="150"/>
      <c r="LHK42" s="150"/>
      <c r="LHL42" s="150"/>
      <c r="LHM42" s="150"/>
      <c r="LHN42" s="150"/>
      <c r="LHO42" s="150"/>
      <c r="LHP42" s="150"/>
      <c r="LHQ42" s="150"/>
      <c r="LHR42" s="150"/>
      <c r="LHS42" s="150"/>
      <c r="LHT42" s="150"/>
      <c r="LHU42" s="150"/>
      <c r="LHV42" s="150"/>
      <c r="LHW42" s="150"/>
      <c r="LHX42" s="150"/>
      <c r="LHY42" s="150"/>
      <c r="LHZ42" s="150"/>
      <c r="LIA42" s="150"/>
      <c r="LIB42" s="150"/>
      <c r="LIC42" s="150"/>
      <c r="LID42" s="150"/>
      <c r="LIE42" s="150"/>
      <c r="LIF42" s="150"/>
      <c r="LIG42" s="150"/>
      <c r="LIH42" s="150"/>
      <c r="LII42" s="150"/>
      <c r="LIJ42" s="150"/>
      <c r="LIK42" s="150"/>
      <c r="LIL42" s="150"/>
      <c r="LIM42" s="150"/>
      <c r="LIN42" s="150"/>
      <c r="LIO42" s="150"/>
      <c r="LIP42" s="150"/>
      <c r="LIQ42" s="150"/>
      <c r="LIR42" s="150"/>
      <c r="LIS42" s="150"/>
      <c r="LIT42" s="150"/>
      <c r="LIU42" s="150"/>
      <c r="LIV42" s="150"/>
      <c r="LIW42" s="150"/>
      <c r="LIX42" s="150"/>
      <c r="LIY42" s="150"/>
      <c r="LIZ42" s="150"/>
      <c r="LJA42" s="150"/>
      <c r="LJB42" s="150"/>
      <c r="LJC42" s="150"/>
      <c r="LJD42" s="150"/>
      <c r="LJE42" s="150"/>
      <c r="LJF42" s="150"/>
      <c r="LJG42" s="150"/>
      <c r="LJH42" s="150"/>
      <c r="LJI42" s="150"/>
      <c r="LJJ42" s="150"/>
      <c r="LJK42" s="150"/>
      <c r="LJL42" s="150"/>
      <c r="LJM42" s="150"/>
      <c r="LJN42" s="150"/>
      <c r="LJO42" s="150"/>
      <c r="LJP42" s="150"/>
      <c r="LJQ42" s="150"/>
      <c r="LJR42" s="150"/>
      <c r="LJS42" s="150"/>
      <c r="LJT42" s="150"/>
      <c r="LJU42" s="150"/>
      <c r="LJV42" s="150"/>
      <c r="LJW42" s="150"/>
      <c r="LJX42" s="150"/>
      <c r="LJY42" s="150"/>
      <c r="LJZ42" s="150"/>
      <c r="LKA42" s="150"/>
      <c r="LKB42" s="150"/>
      <c r="LKC42" s="150"/>
      <c r="LKD42" s="150"/>
      <c r="LKE42" s="150"/>
      <c r="LKF42" s="150"/>
      <c r="LKG42" s="150"/>
      <c r="LKH42" s="150"/>
      <c r="LKI42" s="150"/>
      <c r="LKJ42" s="150"/>
      <c r="LKK42" s="150"/>
      <c r="LKL42" s="150"/>
      <c r="LKM42" s="150"/>
      <c r="LKN42" s="150"/>
      <c r="LKO42" s="150"/>
      <c r="LKP42" s="150"/>
      <c r="LKQ42" s="150"/>
      <c r="LKR42" s="150"/>
      <c r="LKS42" s="150"/>
      <c r="LKT42" s="150"/>
      <c r="LKU42" s="150"/>
      <c r="LKV42" s="150"/>
      <c r="LKW42" s="150"/>
      <c r="LKX42" s="150"/>
      <c r="LKY42" s="150"/>
      <c r="LKZ42" s="150"/>
      <c r="LLA42" s="150"/>
      <c r="LLB42" s="150"/>
      <c r="LLC42" s="150"/>
      <c r="LLD42" s="150"/>
      <c r="LLE42" s="150"/>
      <c r="LLF42" s="150"/>
      <c r="LLG42" s="150"/>
      <c r="LLH42" s="150"/>
      <c r="LLI42" s="150"/>
      <c r="LLJ42" s="150"/>
      <c r="LLK42" s="150"/>
      <c r="LLL42" s="150"/>
      <c r="LLM42" s="150"/>
      <c r="LLN42" s="150"/>
      <c r="LLO42" s="150"/>
      <c r="LLP42" s="150"/>
      <c r="LLQ42" s="150"/>
      <c r="LLR42" s="150"/>
      <c r="LLS42" s="150"/>
      <c r="LLT42" s="150"/>
      <c r="LLU42" s="150"/>
      <c r="LLV42" s="150"/>
      <c r="LLW42" s="150"/>
      <c r="LLX42" s="150"/>
      <c r="LLY42" s="150"/>
      <c r="LLZ42" s="150"/>
      <c r="LMA42" s="150"/>
      <c r="LMB42" s="150"/>
      <c r="LMC42" s="150"/>
      <c r="LMD42" s="150"/>
      <c r="LME42" s="150"/>
      <c r="LMF42" s="150"/>
      <c r="LMG42" s="150"/>
      <c r="LMH42" s="150"/>
      <c r="LMI42" s="150"/>
      <c r="LMJ42" s="150"/>
      <c r="LMK42" s="150"/>
      <c r="LML42" s="150"/>
      <c r="LMM42" s="150"/>
      <c r="LMN42" s="150"/>
      <c r="LMO42" s="150"/>
      <c r="LMP42" s="150"/>
      <c r="LMQ42" s="150"/>
      <c r="LMR42" s="150"/>
      <c r="LMS42" s="150"/>
      <c r="LMT42" s="150"/>
      <c r="LMU42" s="150"/>
      <c r="LMV42" s="150"/>
      <c r="LMW42" s="150"/>
      <c r="LMX42" s="150"/>
      <c r="LMY42" s="150"/>
      <c r="LMZ42" s="150"/>
      <c r="LNA42" s="150"/>
      <c r="LNB42" s="150"/>
      <c r="LNC42" s="150"/>
      <c r="LND42" s="150"/>
      <c r="LNE42" s="150"/>
      <c r="LNF42" s="150"/>
      <c r="LNG42" s="150"/>
      <c r="LNH42" s="150"/>
      <c r="LNI42" s="150"/>
      <c r="LNJ42" s="150"/>
      <c r="LNK42" s="150"/>
      <c r="LNL42" s="150"/>
      <c r="LNM42" s="150"/>
      <c r="LNN42" s="150"/>
      <c r="LNO42" s="150"/>
      <c r="LNP42" s="150"/>
      <c r="LNQ42" s="150"/>
      <c r="LNR42" s="150"/>
      <c r="LNS42" s="150"/>
      <c r="LNT42" s="150"/>
      <c r="LNU42" s="150"/>
      <c r="LNV42" s="150"/>
      <c r="LNW42" s="150"/>
      <c r="LNX42" s="150"/>
      <c r="LNY42" s="150"/>
      <c r="LNZ42" s="150"/>
      <c r="LOA42" s="150"/>
      <c r="LOB42" s="150"/>
      <c r="LOC42" s="150"/>
      <c r="LOD42" s="150"/>
      <c r="LOE42" s="150"/>
      <c r="LOF42" s="150"/>
      <c r="LOG42" s="150"/>
      <c r="LOH42" s="150"/>
      <c r="LOI42" s="150"/>
      <c r="LOJ42" s="150"/>
      <c r="LOK42" s="150"/>
      <c r="LOL42" s="150"/>
      <c r="LOM42" s="150"/>
      <c r="LON42" s="150"/>
      <c r="LOO42" s="150"/>
      <c r="LOP42" s="150"/>
      <c r="LOQ42" s="150"/>
      <c r="LOR42" s="150"/>
      <c r="LOS42" s="150"/>
      <c r="LOT42" s="150"/>
      <c r="LOU42" s="150"/>
      <c r="LOV42" s="150"/>
      <c r="LOW42" s="150"/>
      <c r="LOX42" s="150"/>
      <c r="LOY42" s="150"/>
      <c r="LOZ42" s="150"/>
      <c r="LPA42" s="150"/>
      <c r="LPB42" s="150"/>
      <c r="LPC42" s="150"/>
      <c r="LPD42" s="150"/>
      <c r="LPE42" s="150"/>
      <c r="LPF42" s="150"/>
      <c r="LPG42" s="150"/>
      <c r="LPH42" s="150"/>
      <c r="LPI42" s="150"/>
      <c r="LPJ42" s="150"/>
      <c r="LPK42" s="150"/>
      <c r="LPL42" s="150"/>
      <c r="LPM42" s="150"/>
      <c r="LPN42" s="150"/>
      <c r="LPO42" s="150"/>
      <c r="LPP42" s="150"/>
      <c r="LPQ42" s="150"/>
      <c r="LPR42" s="150"/>
      <c r="LPS42" s="150"/>
      <c r="LPT42" s="150"/>
      <c r="LPU42" s="150"/>
      <c r="LPV42" s="150"/>
      <c r="LPW42" s="150"/>
      <c r="LPX42" s="150"/>
      <c r="LPY42" s="150"/>
      <c r="LPZ42" s="150"/>
      <c r="LQA42" s="150"/>
      <c r="LQB42" s="150"/>
      <c r="LQC42" s="150"/>
      <c r="LQD42" s="150"/>
      <c r="LQE42" s="150"/>
      <c r="LQF42" s="150"/>
      <c r="LQG42" s="150"/>
      <c r="LQH42" s="150"/>
      <c r="LQI42" s="150"/>
      <c r="LQJ42" s="150"/>
      <c r="LQK42" s="150"/>
      <c r="LQL42" s="150"/>
      <c r="LQM42" s="150"/>
      <c r="LQN42" s="150"/>
      <c r="LQO42" s="150"/>
      <c r="LQP42" s="150"/>
      <c r="LQQ42" s="150"/>
      <c r="LQR42" s="150"/>
      <c r="LQS42" s="150"/>
      <c r="LQT42" s="150"/>
      <c r="LQU42" s="150"/>
      <c r="LQV42" s="150"/>
      <c r="LQW42" s="150"/>
      <c r="LQX42" s="150"/>
      <c r="LQY42" s="150"/>
      <c r="LQZ42" s="150"/>
      <c r="LRA42" s="150"/>
      <c r="LRB42" s="150"/>
      <c r="LRC42" s="150"/>
      <c r="LRD42" s="150"/>
      <c r="LRE42" s="150"/>
      <c r="LRF42" s="150"/>
      <c r="LRG42" s="150"/>
      <c r="LRH42" s="150"/>
      <c r="LRI42" s="150"/>
      <c r="LRJ42" s="150"/>
      <c r="LRK42" s="150"/>
      <c r="LRL42" s="150"/>
      <c r="LRM42" s="150"/>
      <c r="LRN42" s="150"/>
      <c r="LRO42" s="150"/>
      <c r="LRP42" s="150"/>
      <c r="LRQ42" s="150"/>
      <c r="LRR42" s="150"/>
      <c r="LRS42" s="150"/>
      <c r="LRT42" s="150"/>
      <c r="LRU42" s="150"/>
      <c r="LRV42" s="150"/>
      <c r="LRW42" s="150"/>
      <c r="LRX42" s="150"/>
      <c r="LRY42" s="150"/>
      <c r="LRZ42" s="150"/>
      <c r="LSA42" s="150"/>
      <c r="LSB42" s="150"/>
      <c r="LSC42" s="150"/>
      <c r="LSD42" s="150"/>
      <c r="LSE42" s="150"/>
      <c r="LSF42" s="150"/>
      <c r="LSG42" s="150"/>
      <c r="LSH42" s="150"/>
      <c r="LSI42" s="150"/>
      <c r="LSJ42" s="150"/>
      <c r="LSK42" s="150"/>
      <c r="LSL42" s="150"/>
      <c r="LSM42" s="150"/>
      <c r="LSN42" s="150"/>
      <c r="LSO42" s="150"/>
      <c r="LSP42" s="150"/>
      <c r="LSQ42" s="150"/>
      <c r="LSR42" s="150"/>
      <c r="LSS42" s="150"/>
      <c r="LST42" s="150"/>
      <c r="LSU42" s="150"/>
      <c r="LSV42" s="150"/>
      <c r="LSW42" s="150"/>
      <c r="LSX42" s="150"/>
      <c r="LSY42" s="150"/>
      <c r="LSZ42" s="150"/>
      <c r="LTA42" s="150"/>
      <c r="LTB42" s="150"/>
      <c r="LTC42" s="150"/>
      <c r="LTD42" s="150"/>
      <c r="LTE42" s="150"/>
      <c r="LTF42" s="150"/>
      <c r="LTG42" s="150"/>
      <c r="LTH42" s="150"/>
      <c r="LTI42" s="150"/>
      <c r="LTJ42" s="150"/>
      <c r="LTK42" s="150"/>
      <c r="LTL42" s="150"/>
      <c r="LTM42" s="150"/>
      <c r="LTN42" s="150"/>
      <c r="LTO42" s="150"/>
      <c r="LTP42" s="150"/>
      <c r="LTQ42" s="150"/>
      <c r="LTR42" s="150"/>
      <c r="LTS42" s="150"/>
      <c r="LTT42" s="150"/>
      <c r="LTU42" s="150"/>
      <c r="LTV42" s="150"/>
      <c r="LTW42" s="150"/>
      <c r="LTX42" s="150"/>
      <c r="LTY42" s="150"/>
      <c r="LTZ42" s="150"/>
      <c r="LUA42" s="150"/>
      <c r="LUB42" s="150"/>
      <c r="LUC42" s="150"/>
      <c r="LUD42" s="150"/>
      <c r="LUE42" s="150"/>
      <c r="LUF42" s="150"/>
      <c r="LUG42" s="150"/>
      <c r="LUH42" s="150"/>
      <c r="LUI42" s="150"/>
      <c r="LUJ42" s="150"/>
      <c r="LUK42" s="150"/>
      <c r="LUL42" s="150"/>
      <c r="LUM42" s="150"/>
      <c r="LUN42" s="150"/>
      <c r="LUO42" s="150"/>
      <c r="LUP42" s="150"/>
      <c r="LUQ42" s="150"/>
      <c r="LUR42" s="150"/>
      <c r="LUS42" s="150"/>
      <c r="LUT42" s="150"/>
      <c r="LUU42" s="150"/>
      <c r="LUV42" s="150"/>
      <c r="LUW42" s="150"/>
      <c r="LUX42" s="150"/>
      <c r="LUY42" s="150"/>
      <c r="LUZ42" s="150"/>
      <c r="LVA42" s="150"/>
      <c r="LVB42" s="150"/>
      <c r="LVC42" s="150"/>
      <c r="LVD42" s="150"/>
      <c r="LVE42" s="150"/>
      <c r="LVF42" s="150"/>
      <c r="LVG42" s="150"/>
      <c r="LVH42" s="150"/>
      <c r="LVI42" s="150"/>
      <c r="LVJ42" s="150"/>
      <c r="LVK42" s="150"/>
      <c r="LVL42" s="150"/>
      <c r="LVM42" s="150"/>
      <c r="LVN42" s="150"/>
      <c r="LVO42" s="150"/>
      <c r="LVP42" s="150"/>
      <c r="LVQ42" s="150"/>
      <c r="LVR42" s="150"/>
      <c r="LVS42" s="150"/>
      <c r="LVT42" s="150"/>
      <c r="LVU42" s="150"/>
      <c r="LVV42" s="150"/>
      <c r="LVW42" s="150"/>
      <c r="LVX42" s="150"/>
      <c r="LVY42" s="150"/>
      <c r="LVZ42" s="150"/>
      <c r="LWA42" s="150"/>
      <c r="LWB42" s="150"/>
      <c r="LWC42" s="150"/>
      <c r="LWD42" s="150"/>
      <c r="LWE42" s="150"/>
      <c r="LWF42" s="150"/>
      <c r="LWG42" s="150"/>
      <c r="LWH42" s="150"/>
      <c r="LWI42" s="150"/>
      <c r="LWJ42" s="150"/>
      <c r="LWK42" s="150"/>
      <c r="LWL42" s="150"/>
      <c r="LWM42" s="150"/>
      <c r="LWN42" s="150"/>
      <c r="LWO42" s="150"/>
      <c r="LWP42" s="150"/>
      <c r="LWQ42" s="150"/>
      <c r="LWR42" s="150"/>
      <c r="LWS42" s="150"/>
      <c r="LWT42" s="150"/>
      <c r="LWU42" s="150"/>
      <c r="LWV42" s="150"/>
      <c r="LWW42" s="150"/>
      <c r="LWX42" s="150"/>
      <c r="LWY42" s="150"/>
      <c r="LWZ42" s="150"/>
      <c r="LXA42" s="150"/>
      <c r="LXB42" s="150"/>
      <c r="LXC42" s="150"/>
      <c r="LXD42" s="150"/>
      <c r="LXE42" s="150"/>
      <c r="LXF42" s="150"/>
      <c r="LXG42" s="150"/>
      <c r="LXH42" s="150"/>
      <c r="LXI42" s="150"/>
      <c r="LXJ42" s="150"/>
      <c r="LXK42" s="150"/>
      <c r="LXL42" s="150"/>
      <c r="LXM42" s="150"/>
      <c r="LXN42" s="150"/>
      <c r="LXO42" s="150"/>
      <c r="LXP42" s="150"/>
      <c r="LXQ42" s="150"/>
      <c r="LXR42" s="150"/>
      <c r="LXS42" s="150"/>
      <c r="LXT42" s="150"/>
      <c r="LXU42" s="150"/>
      <c r="LXV42" s="150"/>
      <c r="LXW42" s="150"/>
      <c r="LXX42" s="150"/>
      <c r="LXY42" s="150"/>
      <c r="LXZ42" s="150"/>
      <c r="LYA42" s="150"/>
      <c r="LYB42" s="150"/>
      <c r="LYC42" s="150"/>
      <c r="LYD42" s="150"/>
      <c r="LYE42" s="150"/>
      <c r="LYF42" s="150"/>
      <c r="LYG42" s="150"/>
      <c r="LYH42" s="150"/>
      <c r="LYI42" s="150"/>
      <c r="LYJ42" s="150"/>
      <c r="LYK42" s="150"/>
      <c r="LYL42" s="150"/>
      <c r="LYM42" s="150"/>
      <c r="LYN42" s="150"/>
      <c r="LYO42" s="150"/>
      <c r="LYP42" s="150"/>
      <c r="LYQ42" s="150"/>
      <c r="LYR42" s="150"/>
      <c r="LYS42" s="150"/>
      <c r="LYT42" s="150"/>
      <c r="LYU42" s="150"/>
      <c r="LYV42" s="150"/>
      <c r="LYW42" s="150"/>
      <c r="LYX42" s="150"/>
      <c r="LYY42" s="150"/>
      <c r="LYZ42" s="150"/>
      <c r="LZA42" s="150"/>
      <c r="LZB42" s="150"/>
      <c r="LZC42" s="150"/>
      <c r="LZD42" s="150"/>
      <c r="LZE42" s="150"/>
      <c r="LZF42" s="150"/>
      <c r="LZG42" s="150"/>
      <c r="LZH42" s="150"/>
      <c r="LZI42" s="150"/>
      <c r="LZJ42" s="150"/>
      <c r="LZK42" s="150"/>
      <c r="LZL42" s="150"/>
      <c r="LZM42" s="150"/>
      <c r="LZN42" s="150"/>
      <c r="LZO42" s="150"/>
      <c r="LZP42" s="150"/>
      <c r="LZQ42" s="150"/>
      <c r="LZR42" s="150"/>
      <c r="LZS42" s="150"/>
      <c r="LZT42" s="150"/>
      <c r="LZU42" s="150"/>
      <c r="LZV42" s="150"/>
      <c r="LZW42" s="150"/>
      <c r="LZX42" s="150"/>
      <c r="LZY42" s="150"/>
      <c r="LZZ42" s="150"/>
      <c r="MAA42" s="150"/>
      <c r="MAB42" s="150"/>
      <c r="MAC42" s="150"/>
      <c r="MAD42" s="150"/>
      <c r="MAE42" s="150"/>
      <c r="MAF42" s="150"/>
      <c r="MAG42" s="150"/>
      <c r="MAH42" s="150"/>
      <c r="MAI42" s="150"/>
      <c r="MAJ42" s="150"/>
      <c r="MAK42" s="150"/>
      <c r="MAL42" s="150"/>
      <c r="MAM42" s="150"/>
      <c r="MAN42" s="150"/>
      <c r="MAO42" s="150"/>
      <c r="MAP42" s="150"/>
      <c r="MAQ42" s="150"/>
      <c r="MAR42" s="150"/>
      <c r="MAS42" s="150"/>
      <c r="MAT42" s="150"/>
      <c r="MAU42" s="150"/>
      <c r="MAV42" s="150"/>
      <c r="MAW42" s="150"/>
      <c r="MAX42" s="150"/>
      <c r="MAY42" s="150"/>
      <c r="MAZ42" s="150"/>
      <c r="MBA42" s="150"/>
      <c r="MBB42" s="150"/>
      <c r="MBC42" s="150"/>
      <c r="MBD42" s="150"/>
      <c r="MBE42" s="150"/>
      <c r="MBF42" s="150"/>
      <c r="MBG42" s="150"/>
      <c r="MBH42" s="150"/>
      <c r="MBI42" s="150"/>
      <c r="MBJ42" s="150"/>
      <c r="MBK42" s="150"/>
      <c r="MBL42" s="150"/>
      <c r="MBM42" s="150"/>
      <c r="MBN42" s="150"/>
      <c r="MBO42" s="150"/>
      <c r="MBP42" s="150"/>
      <c r="MBQ42" s="150"/>
      <c r="MBR42" s="150"/>
      <c r="MBS42" s="150"/>
      <c r="MBT42" s="150"/>
      <c r="MBU42" s="150"/>
      <c r="MBV42" s="150"/>
      <c r="MBW42" s="150"/>
      <c r="MBX42" s="150"/>
      <c r="MBY42" s="150"/>
      <c r="MBZ42" s="150"/>
      <c r="MCA42" s="150"/>
      <c r="MCB42" s="150"/>
      <c r="MCC42" s="150"/>
      <c r="MCD42" s="150"/>
      <c r="MCE42" s="150"/>
      <c r="MCF42" s="150"/>
      <c r="MCG42" s="150"/>
      <c r="MCH42" s="150"/>
      <c r="MCI42" s="150"/>
      <c r="MCJ42" s="150"/>
      <c r="MCK42" s="150"/>
      <c r="MCL42" s="150"/>
      <c r="MCM42" s="150"/>
      <c r="MCN42" s="150"/>
      <c r="MCO42" s="150"/>
      <c r="MCP42" s="150"/>
      <c r="MCQ42" s="150"/>
      <c r="MCR42" s="150"/>
      <c r="MCS42" s="150"/>
      <c r="MCT42" s="150"/>
      <c r="MCU42" s="150"/>
      <c r="MCV42" s="150"/>
      <c r="MCW42" s="150"/>
      <c r="MCX42" s="150"/>
      <c r="MCY42" s="150"/>
      <c r="MCZ42" s="150"/>
      <c r="MDA42" s="150"/>
      <c r="MDB42" s="150"/>
      <c r="MDC42" s="150"/>
      <c r="MDD42" s="150"/>
      <c r="MDE42" s="150"/>
      <c r="MDF42" s="150"/>
      <c r="MDG42" s="150"/>
      <c r="MDH42" s="150"/>
      <c r="MDI42" s="150"/>
      <c r="MDJ42" s="150"/>
      <c r="MDK42" s="150"/>
      <c r="MDL42" s="150"/>
      <c r="MDM42" s="150"/>
      <c r="MDN42" s="150"/>
      <c r="MDO42" s="150"/>
      <c r="MDP42" s="150"/>
      <c r="MDQ42" s="150"/>
      <c r="MDR42" s="150"/>
      <c r="MDS42" s="150"/>
      <c r="MDT42" s="150"/>
      <c r="MDU42" s="150"/>
      <c r="MDV42" s="150"/>
      <c r="MDW42" s="150"/>
      <c r="MDX42" s="150"/>
      <c r="MDY42" s="150"/>
      <c r="MDZ42" s="150"/>
      <c r="MEA42" s="150"/>
      <c r="MEB42" s="150"/>
      <c r="MEC42" s="150"/>
      <c r="MED42" s="150"/>
      <c r="MEE42" s="150"/>
      <c r="MEF42" s="150"/>
      <c r="MEG42" s="150"/>
      <c r="MEH42" s="150"/>
      <c r="MEI42" s="150"/>
      <c r="MEJ42" s="150"/>
      <c r="MEK42" s="150"/>
      <c r="MEL42" s="150"/>
      <c r="MEM42" s="150"/>
      <c r="MEN42" s="150"/>
      <c r="MEO42" s="150"/>
      <c r="MEP42" s="150"/>
      <c r="MEQ42" s="150"/>
      <c r="MER42" s="150"/>
      <c r="MES42" s="150"/>
      <c r="MET42" s="150"/>
      <c r="MEU42" s="150"/>
      <c r="MEV42" s="150"/>
      <c r="MEW42" s="150"/>
      <c r="MEX42" s="150"/>
      <c r="MEY42" s="150"/>
      <c r="MEZ42" s="150"/>
      <c r="MFA42" s="150"/>
      <c r="MFB42" s="150"/>
      <c r="MFC42" s="150"/>
      <c r="MFD42" s="150"/>
      <c r="MFE42" s="150"/>
      <c r="MFF42" s="150"/>
      <c r="MFG42" s="150"/>
      <c r="MFH42" s="150"/>
      <c r="MFI42" s="150"/>
      <c r="MFJ42" s="150"/>
      <c r="MFK42" s="150"/>
      <c r="MFL42" s="150"/>
      <c r="MFM42" s="150"/>
      <c r="MFN42" s="150"/>
      <c r="MFO42" s="150"/>
      <c r="MFP42" s="150"/>
      <c r="MFQ42" s="150"/>
      <c r="MFR42" s="150"/>
      <c r="MFS42" s="150"/>
      <c r="MFT42" s="150"/>
      <c r="MFU42" s="150"/>
      <c r="MFV42" s="150"/>
      <c r="MFW42" s="150"/>
      <c r="MFX42" s="150"/>
      <c r="MFY42" s="150"/>
      <c r="MFZ42" s="150"/>
      <c r="MGA42" s="150"/>
      <c r="MGB42" s="150"/>
      <c r="MGC42" s="150"/>
      <c r="MGD42" s="150"/>
      <c r="MGE42" s="150"/>
      <c r="MGF42" s="150"/>
      <c r="MGG42" s="150"/>
      <c r="MGH42" s="150"/>
      <c r="MGI42" s="150"/>
      <c r="MGJ42" s="150"/>
      <c r="MGK42" s="150"/>
      <c r="MGL42" s="150"/>
      <c r="MGM42" s="150"/>
      <c r="MGN42" s="150"/>
      <c r="MGO42" s="150"/>
      <c r="MGP42" s="150"/>
      <c r="MGQ42" s="150"/>
      <c r="MGR42" s="150"/>
      <c r="MGS42" s="150"/>
      <c r="MGT42" s="150"/>
      <c r="MGU42" s="150"/>
      <c r="MGV42" s="150"/>
      <c r="MGW42" s="150"/>
      <c r="MGX42" s="150"/>
      <c r="MGY42" s="150"/>
      <c r="MGZ42" s="150"/>
      <c r="MHA42" s="150"/>
      <c r="MHB42" s="150"/>
      <c r="MHC42" s="150"/>
      <c r="MHD42" s="150"/>
      <c r="MHE42" s="150"/>
      <c r="MHF42" s="150"/>
      <c r="MHG42" s="150"/>
      <c r="MHH42" s="150"/>
      <c r="MHI42" s="150"/>
      <c r="MHJ42" s="150"/>
      <c r="MHK42" s="150"/>
      <c r="MHL42" s="150"/>
      <c r="MHM42" s="150"/>
      <c r="MHN42" s="150"/>
      <c r="MHO42" s="150"/>
      <c r="MHP42" s="150"/>
      <c r="MHQ42" s="150"/>
      <c r="MHR42" s="150"/>
      <c r="MHS42" s="150"/>
      <c r="MHT42" s="150"/>
      <c r="MHU42" s="150"/>
      <c r="MHV42" s="150"/>
      <c r="MHW42" s="150"/>
      <c r="MHX42" s="150"/>
      <c r="MHY42" s="150"/>
      <c r="MHZ42" s="150"/>
      <c r="MIA42" s="150"/>
      <c r="MIB42" s="150"/>
      <c r="MIC42" s="150"/>
      <c r="MID42" s="150"/>
      <c r="MIE42" s="150"/>
      <c r="MIF42" s="150"/>
      <c r="MIG42" s="150"/>
      <c r="MIH42" s="150"/>
      <c r="MII42" s="150"/>
      <c r="MIJ42" s="150"/>
      <c r="MIK42" s="150"/>
      <c r="MIL42" s="150"/>
      <c r="MIM42" s="150"/>
      <c r="MIN42" s="150"/>
      <c r="MIO42" s="150"/>
      <c r="MIP42" s="150"/>
      <c r="MIQ42" s="150"/>
      <c r="MIR42" s="150"/>
      <c r="MIS42" s="150"/>
      <c r="MIT42" s="150"/>
      <c r="MIU42" s="150"/>
      <c r="MIV42" s="150"/>
      <c r="MIW42" s="150"/>
      <c r="MIX42" s="150"/>
      <c r="MIY42" s="150"/>
      <c r="MIZ42" s="150"/>
      <c r="MJA42" s="150"/>
      <c r="MJB42" s="150"/>
      <c r="MJC42" s="150"/>
      <c r="MJD42" s="150"/>
      <c r="MJE42" s="150"/>
      <c r="MJF42" s="150"/>
      <c r="MJG42" s="150"/>
      <c r="MJH42" s="150"/>
      <c r="MJI42" s="150"/>
      <c r="MJJ42" s="150"/>
      <c r="MJK42" s="150"/>
      <c r="MJL42" s="150"/>
      <c r="MJM42" s="150"/>
      <c r="MJN42" s="150"/>
      <c r="MJO42" s="150"/>
      <c r="MJP42" s="150"/>
      <c r="MJQ42" s="150"/>
      <c r="MJR42" s="150"/>
      <c r="MJS42" s="150"/>
      <c r="MJT42" s="150"/>
      <c r="MJU42" s="150"/>
      <c r="MJV42" s="150"/>
      <c r="MJW42" s="150"/>
      <c r="MJX42" s="150"/>
      <c r="MJY42" s="150"/>
      <c r="MJZ42" s="150"/>
      <c r="MKA42" s="150"/>
      <c r="MKB42" s="150"/>
      <c r="MKC42" s="150"/>
      <c r="MKD42" s="150"/>
      <c r="MKE42" s="150"/>
      <c r="MKF42" s="150"/>
      <c r="MKG42" s="150"/>
      <c r="MKH42" s="150"/>
      <c r="MKI42" s="150"/>
      <c r="MKJ42" s="150"/>
      <c r="MKK42" s="150"/>
      <c r="MKL42" s="150"/>
      <c r="MKM42" s="150"/>
      <c r="MKN42" s="150"/>
      <c r="MKO42" s="150"/>
      <c r="MKP42" s="150"/>
      <c r="MKQ42" s="150"/>
      <c r="MKR42" s="150"/>
      <c r="MKS42" s="150"/>
      <c r="MKT42" s="150"/>
      <c r="MKU42" s="150"/>
      <c r="MKV42" s="150"/>
      <c r="MKW42" s="150"/>
      <c r="MKX42" s="150"/>
      <c r="MKY42" s="150"/>
      <c r="MKZ42" s="150"/>
      <c r="MLA42" s="150"/>
      <c r="MLB42" s="150"/>
      <c r="MLC42" s="150"/>
      <c r="MLD42" s="150"/>
      <c r="MLE42" s="150"/>
      <c r="MLF42" s="150"/>
      <c r="MLG42" s="150"/>
      <c r="MLH42" s="150"/>
      <c r="MLI42" s="150"/>
      <c r="MLJ42" s="150"/>
      <c r="MLK42" s="150"/>
      <c r="MLL42" s="150"/>
      <c r="MLM42" s="150"/>
      <c r="MLN42" s="150"/>
      <c r="MLO42" s="150"/>
      <c r="MLP42" s="150"/>
      <c r="MLQ42" s="150"/>
      <c r="MLR42" s="150"/>
      <c r="MLS42" s="150"/>
      <c r="MLT42" s="150"/>
      <c r="MLU42" s="150"/>
      <c r="MLV42" s="150"/>
      <c r="MLW42" s="150"/>
      <c r="MLX42" s="150"/>
      <c r="MLY42" s="150"/>
      <c r="MLZ42" s="150"/>
      <c r="MMA42" s="150"/>
      <c r="MMB42" s="150"/>
      <c r="MMC42" s="150"/>
      <c r="MMD42" s="150"/>
      <c r="MME42" s="150"/>
      <c r="MMF42" s="150"/>
      <c r="MMG42" s="150"/>
      <c r="MMH42" s="150"/>
      <c r="MMI42" s="150"/>
      <c r="MMJ42" s="150"/>
      <c r="MMK42" s="150"/>
      <c r="MML42" s="150"/>
      <c r="MMM42" s="150"/>
      <c r="MMN42" s="150"/>
      <c r="MMO42" s="150"/>
      <c r="MMP42" s="150"/>
      <c r="MMQ42" s="150"/>
      <c r="MMR42" s="150"/>
      <c r="MMS42" s="150"/>
      <c r="MMT42" s="150"/>
      <c r="MMU42" s="150"/>
      <c r="MMV42" s="150"/>
      <c r="MMW42" s="150"/>
      <c r="MMX42" s="150"/>
      <c r="MMY42" s="150"/>
      <c r="MMZ42" s="150"/>
      <c r="MNA42" s="150"/>
      <c r="MNB42" s="150"/>
      <c r="MNC42" s="150"/>
      <c r="MND42" s="150"/>
      <c r="MNE42" s="150"/>
      <c r="MNF42" s="150"/>
      <c r="MNG42" s="150"/>
      <c r="MNH42" s="150"/>
      <c r="MNI42" s="150"/>
      <c r="MNJ42" s="150"/>
      <c r="MNK42" s="150"/>
      <c r="MNL42" s="150"/>
      <c r="MNM42" s="150"/>
      <c r="MNN42" s="150"/>
      <c r="MNO42" s="150"/>
      <c r="MNP42" s="150"/>
      <c r="MNQ42" s="150"/>
      <c r="MNR42" s="150"/>
      <c r="MNS42" s="150"/>
      <c r="MNT42" s="150"/>
      <c r="MNU42" s="150"/>
      <c r="MNV42" s="150"/>
      <c r="MNW42" s="150"/>
      <c r="MNX42" s="150"/>
      <c r="MNY42" s="150"/>
      <c r="MNZ42" s="150"/>
      <c r="MOA42" s="150"/>
      <c r="MOB42" s="150"/>
      <c r="MOC42" s="150"/>
      <c r="MOD42" s="150"/>
      <c r="MOE42" s="150"/>
      <c r="MOF42" s="150"/>
      <c r="MOG42" s="150"/>
      <c r="MOH42" s="150"/>
      <c r="MOI42" s="150"/>
      <c r="MOJ42" s="150"/>
      <c r="MOK42" s="150"/>
      <c r="MOL42" s="150"/>
      <c r="MOM42" s="150"/>
      <c r="MON42" s="150"/>
      <c r="MOO42" s="150"/>
      <c r="MOP42" s="150"/>
      <c r="MOQ42" s="150"/>
      <c r="MOR42" s="150"/>
      <c r="MOS42" s="150"/>
      <c r="MOT42" s="150"/>
      <c r="MOU42" s="150"/>
      <c r="MOV42" s="150"/>
      <c r="MOW42" s="150"/>
      <c r="MOX42" s="150"/>
      <c r="MOY42" s="150"/>
      <c r="MOZ42" s="150"/>
      <c r="MPA42" s="150"/>
      <c r="MPB42" s="150"/>
      <c r="MPC42" s="150"/>
      <c r="MPD42" s="150"/>
      <c r="MPE42" s="150"/>
      <c r="MPF42" s="150"/>
      <c r="MPG42" s="150"/>
      <c r="MPH42" s="150"/>
      <c r="MPI42" s="150"/>
      <c r="MPJ42" s="150"/>
      <c r="MPK42" s="150"/>
      <c r="MPL42" s="150"/>
      <c r="MPM42" s="150"/>
      <c r="MPN42" s="150"/>
      <c r="MPO42" s="150"/>
      <c r="MPP42" s="150"/>
      <c r="MPQ42" s="150"/>
      <c r="MPR42" s="150"/>
      <c r="MPS42" s="150"/>
      <c r="MPT42" s="150"/>
      <c r="MPU42" s="150"/>
      <c r="MPV42" s="150"/>
      <c r="MPW42" s="150"/>
      <c r="MPX42" s="150"/>
      <c r="MPY42" s="150"/>
      <c r="MPZ42" s="150"/>
      <c r="MQA42" s="150"/>
      <c r="MQB42" s="150"/>
      <c r="MQC42" s="150"/>
      <c r="MQD42" s="150"/>
      <c r="MQE42" s="150"/>
      <c r="MQF42" s="150"/>
      <c r="MQG42" s="150"/>
      <c r="MQH42" s="150"/>
      <c r="MQI42" s="150"/>
      <c r="MQJ42" s="150"/>
      <c r="MQK42" s="150"/>
      <c r="MQL42" s="150"/>
      <c r="MQM42" s="150"/>
      <c r="MQN42" s="150"/>
      <c r="MQO42" s="150"/>
      <c r="MQP42" s="150"/>
      <c r="MQQ42" s="150"/>
      <c r="MQR42" s="150"/>
      <c r="MQS42" s="150"/>
      <c r="MQT42" s="150"/>
      <c r="MQU42" s="150"/>
      <c r="MQV42" s="150"/>
      <c r="MQW42" s="150"/>
      <c r="MQX42" s="150"/>
      <c r="MQY42" s="150"/>
      <c r="MQZ42" s="150"/>
      <c r="MRA42" s="150"/>
      <c r="MRB42" s="150"/>
      <c r="MRC42" s="150"/>
      <c r="MRD42" s="150"/>
      <c r="MRE42" s="150"/>
      <c r="MRF42" s="150"/>
      <c r="MRG42" s="150"/>
      <c r="MRH42" s="150"/>
      <c r="MRI42" s="150"/>
      <c r="MRJ42" s="150"/>
      <c r="MRK42" s="150"/>
      <c r="MRL42" s="150"/>
      <c r="MRM42" s="150"/>
      <c r="MRN42" s="150"/>
      <c r="MRO42" s="150"/>
      <c r="MRP42" s="150"/>
      <c r="MRQ42" s="150"/>
      <c r="MRR42" s="150"/>
      <c r="MRS42" s="150"/>
      <c r="MRT42" s="150"/>
      <c r="MRU42" s="150"/>
      <c r="MRV42" s="150"/>
      <c r="MRW42" s="150"/>
      <c r="MRX42" s="150"/>
      <c r="MRY42" s="150"/>
      <c r="MRZ42" s="150"/>
      <c r="MSA42" s="150"/>
      <c r="MSB42" s="150"/>
      <c r="MSC42" s="150"/>
      <c r="MSD42" s="150"/>
      <c r="MSE42" s="150"/>
      <c r="MSF42" s="150"/>
      <c r="MSG42" s="150"/>
      <c r="MSH42" s="150"/>
      <c r="MSI42" s="150"/>
      <c r="MSJ42" s="150"/>
      <c r="MSK42" s="150"/>
      <c r="MSL42" s="150"/>
      <c r="MSM42" s="150"/>
      <c r="MSN42" s="150"/>
      <c r="MSO42" s="150"/>
      <c r="MSP42" s="150"/>
      <c r="MSQ42" s="150"/>
      <c r="MSR42" s="150"/>
      <c r="MSS42" s="150"/>
      <c r="MST42" s="150"/>
      <c r="MSU42" s="150"/>
      <c r="MSV42" s="150"/>
      <c r="MSW42" s="150"/>
      <c r="MSX42" s="150"/>
      <c r="MSY42" s="150"/>
      <c r="MSZ42" s="150"/>
      <c r="MTA42" s="150"/>
      <c r="MTB42" s="150"/>
      <c r="MTC42" s="150"/>
      <c r="MTD42" s="150"/>
      <c r="MTE42" s="150"/>
      <c r="MTF42" s="150"/>
      <c r="MTG42" s="150"/>
      <c r="MTH42" s="150"/>
      <c r="MTI42" s="150"/>
      <c r="MTJ42" s="150"/>
      <c r="MTK42" s="150"/>
      <c r="MTL42" s="150"/>
      <c r="MTM42" s="150"/>
      <c r="MTN42" s="150"/>
      <c r="MTO42" s="150"/>
      <c r="MTP42" s="150"/>
      <c r="MTQ42" s="150"/>
      <c r="MTR42" s="150"/>
      <c r="MTS42" s="150"/>
      <c r="MTT42" s="150"/>
      <c r="MTU42" s="150"/>
      <c r="MTV42" s="150"/>
      <c r="MTW42" s="150"/>
      <c r="MTX42" s="150"/>
      <c r="MTY42" s="150"/>
      <c r="MTZ42" s="150"/>
      <c r="MUA42" s="150"/>
      <c r="MUB42" s="150"/>
      <c r="MUC42" s="150"/>
      <c r="MUD42" s="150"/>
      <c r="MUE42" s="150"/>
      <c r="MUF42" s="150"/>
      <c r="MUG42" s="150"/>
      <c r="MUH42" s="150"/>
      <c r="MUI42" s="150"/>
      <c r="MUJ42" s="150"/>
      <c r="MUK42" s="150"/>
      <c r="MUL42" s="150"/>
      <c r="MUM42" s="150"/>
      <c r="MUN42" s="150"/>
      <c r="MUO42" s="150"/>
      <c r="MUP42" s="150"/>
      <c r="MUQ42" s="150"/>
      <c r="MUR42" s="150"/>
      <c r="MUS42" s="150"/>
      <c r="MUT42" s="150"/>
      <c r="MUU42" s="150"/>
      <c r="MUV42" s="150"/>
      <c r="MUW42" s="150"/>
      <c r="MUX42" s="150"/>
      <c r="MUY42" s="150"/>
      <c r="MUZ42" s="150"/>
      <c r="MVA42" s="150"/>
      <c r="MVB42" s="150"/>
      <c r="MVC42" s="150"/>
      <c r="MVD42" s="150"/>
      <c r="MVE42" s="150"/>
      <c r="MVF42" s="150"/>
      <c r="MVG42" s="150"/>
      <c r="MVH42" s="150"/>
      <c r="MVI42" s="150"/>
      <c r="MVJ42" s="150"/>
      <c r="MVK42" s="150"/>
      <c r="MVL42" s="150"/>
      <c r="MVM42" s="150"/>
      <c r="MVN42" s="150"/>
      <c r="MVO42" s="150"/>
      <c r="MVP42" s="150"/>
      <c r="MVQ42" s="150"/>
      <c r="MVR42" s="150"/>
      <c r="MVS42" s="150"/>
      <c r="MVT42" s="150"/>
      <c r="MVU42" s="150"/>
      <c r="MVV42" s="150"/>
      <c r="MVW42" s="150"/>
      <c r="MVX42" s="150"/>
      <c r="MVY42" s="150"/>
      <c r="MVZ42" s="150"/>
      <c r="MWA42" s="150"/>
      <c r="MWB42" s="150"/>
      <c r="MWC42" s="150"/>
      <c r="MWD42" s="150"/>
      <c r="MWE42" s="150"/>
      <c r="MWF42" s="150"/>
      <c r="MWG42" s="150"/>
      <c r="MWH42" s="150"/>
      <c r="MWI42" s="150"/>
      <c r="MWJ42" s="150"/>
      <c r="MWK42" s="150"/>
      <c r="MWL42" s="150"/>
      <c r="MWM42" s="150"/>
      <c r="MWN42" s="150"/>
      <c r="MWO42" s="150"/>
      <c r="MWP42" s="150"/>
      <c r="MWQ42" s="150"/>
      <c r="MWR42" s="150"/>
      <c r="MWS42" s="150"/>
      <c r="MWT42" s="150"/>
      <c r="MWU42" s="150"/>
      <c r="MWV42" s="150"/>
      <c r="MWW42" s="150"/>
      <c r="MWX42" s="150"/>
      <c r="MWY42" s="150"/>
      <c r="MWZ42" s="150"/>
      <c r="MXA42" s="150"/>
      <c r="MXB42" s="150"/>
      <c r="MXC42" s="150"/>
      <c r="MXD42" s="150"/>
      <c r="MXE42" s="150"/>
      <c r="MXF42" s="150"/>
      <c r="MXG42" s="150"/>
      <c r="MXH42" s="150"/>
      <c r="MXI42" s="150"/>
      <c r="MXJ42" s="150"/>
      <c r="MXK42" s="150"/>
      <c r="MXL42" s="150"/>
      <c r="MXM42" s="150"/>
      <c r="MXN42" s="150"/>
      <c r="MXO42" s="150"/>
      <c r="MXP42" s="150"/>
      <c r="MXQ42" s="150"/>
      <c r="MXR42" s="150"/>
      <c r="MXS42" s="150"/>
      <c r="MXT42" s="150"/>
      <c r="MXU42" s="150"/>
      <c r="MXV42" s="150"/>
      <c r="MXW42" s="150"/>
      <c r="MXX42" s="150"/>
      <c r="MXY42" s="150"/>
      <c r="MXZ42" s="150"/>
      <c r="MYA42" s="150"/>
      <c r="MYB42" s="150"/>
      <c r="MYC42" s="150"/>
      <c r="MYD42" s="150"/>
      <c r="MYE42" s="150"/>
      <c r="MYF42" s="150"/>
      <c r="MYG42" s="150"/>
      <c r="MYH42" s="150"/>
      <c r="MYI42" s="150"/>
      <c r="MYJ42" s="150"/>
      <c r="MYK42" s="150"/>
      <c r="MYL42" s="150"/>
      <c r="MYM42" s="150"/>
      <c r="MYN42" s="150"/>
      <c r="MYO42" s="150"/>
      <c r="MYP42" s="150"/>
      <c r="MYQ42" s="150"/>
      <c r="MYR42" s="150"/>
      <c r="MYS42" s="150"/>
      <c r="MYT42" s="150"/>
      <c r="MYU42" s="150"/>
      <c r="MYV42" s="150"/>
      <c r="MYW42" s="150"/>
      <c r="MYX42" s="150"/>
      <c r="MYY42" s="150"/>
      <c r="MYZ42" s="150"/>
      <c r="MZA42" s="150"/>
      <c r="MZB42" s="150"/>
      <c r="MZC42" s="150"/>
      <c r="MZD42" s="150"/>
      <c r="MZE42" s="150"/>
      <c r="MZF42" s="150"/>
      <c r="MZG42" s="150"/>
      <c r="MZH42" s="150"/>
      <c r="MZI42" s="150"/>
      <c r="MZJ42" s="150"/>
      <c r="MZK42" s="150"/>
      <c r="MZL42" s="150"/>
      <c r="MZM42" s="150"/>
      <c r="MZN42" s="150"/>
      <c r="MZO42" s="150"/>
      <c r="MZP42" s="150"/>
      <c r="MZQ42" s="150"/>
      <c r="MZR42" s="150"/>
      <c r="MZS42" s="150"/>
      <c r="MZT42" s="150"/>
      <c r="MZU42" s="150"/>
      <c r="MZV42" s="150"/>
      <c r="MZW42" s="150"/>
      <c r="MZX42" s="150"/>
      <c r="MZY42" s="150"/>
      <c r="MZZ42" s="150"/>
      <c r="NAA42" s="150"/>
      <c r="NAB42" s="150"/>
      <c r="NAC42" s="150"/>
      <c r="NAD42" s="150"/>
      <c r="NAE42" s="150"/>
      <c r="NAF42" s="150"/>
      <c r="NAG42" s="150"/>
      <c r="NAH42" s="150"/>
      <c r="NAI42" s="150"/>
      <c r="NAJ42" s="150"/>
      <c r="NAK42" s="150"/>
      <c r="NAL42" s="150"/>
      <c r="NAM42" s="150"/>
      <c r="NAN42" s="150"/>
      <c r="NAO42" s="150"/>
      <c r="NAP42" s="150"/>
      <c r="NAQ42" s="150"/>
      <c r="NAR42" s="150"/>
      <c r="NAS42" s="150"/>
      <c r="NAT42" s="150"/>
      <c r="NAU42" s="150"/>
      <c r="NAV42" s="150"/>
      <c r="NAW42" s="150"/>
      <c r="NAX42" s="150"/>
      <c r="NAY42" s="150"/>
      <c r="NAZ42" s="150"/>
      <c r="NBA42" s="150"/>
      <c r="NBB42" s="150"/>
      <c r="NBC42" s="150"/>
      <c r="NBD42" s="150"/>
      <c r="NBE42" s="150"/>
      <c r="NBF42" s="150"/>
      <c r="NBG42" s="150"/>
      <c r="NBH42" s="150"/>
      <c r="NBI42" s="150"/>
      <c r="NBJ42" s="150"/>
      <c r="NBK42" s="150"/>
      <c r="NBL42" s="150"/>
      <c r="NBM42" s="150"/>
      <c r="NBN42" s="150"/>
      <c r="NBO42" s="150"/>
      <c r="NBP42" s="150"/>
      <c r="NBQ42" s="150"/>
      <c r="NBR42" s="150"/>
      <c r="NBS42" s="150"/>
      <c r="NBT42" s="150"/>
      <c r="NBU42" s="150"/>
      <c r="NBV42" s="150"/>
      <c r="NBW42" s="150"/>
      <c r="NBX42" s="150"/>
      <c r="NBY42" s="150"/>
      <c r="NBZ42" s="150"/>
      <c r="NCA42" s="150"/>
      <c r="NCB42" s="150"/>
      <c r="NCC42" s="150"/>
      <c r="NCD42" s="150"/>
      <c r="NCE42" s="150"/>
      <c r="NCF42" s="150"/>
      <c r="NCG42" s="150"/>
      <c r="NCH42" s="150"/>
      <c r="NCI42" s="150"/>
      <c r="NCJ42" s="150"/>
      <c r="NCK42" s="150"/>
      <c r="NCL42" s="150"/>
      <c r="NCM42" s="150"/>
      <c r="NCN42" s="150"/>
      <c r="NCO42" s="150"/>
      <c r="NCP42" s="150"/>
      <c r="NCQ42" s="150"/>
      <c r="NCR42" s="150"/>
      <c r="NCS42" s="150"/>
      <c r="NCT42" s="150"/>
      <c r="NCU42" s="150"/>
      <c r="NCV42" s="150"/>
      <c r="NCW42" s="150"/>
      <c r="NCX42" s="150"/>
      <c r="NCY42" s="150"/>
      <c r="NCZ42" s="150"/>
      <c r="NDA42" s="150"/>
      <c r="NDB42" s="150"/>
      <c r="NDC42" s="150"/>
      <c r="NDD42" s="150"/>
      <c r="NDE42" s="150"/>
      <c r="NDF42" s="150"/>
      <c r="NDG42" s="150"/>
      <c r="NDH42" s="150"/>
      <c r="NDI42" s="150"/>
      <c r="NDJ42" s="150"/>
      <c r="NDK42" s="150"/>
      <c r="NDL42" s="150"/>
      <c r="NDM42" s="150"/>
      <c r="NDN42" s="150"/>
      <c r="NDO42" s="150"/>
      <c r="NDP42" s="150"/>
      <c r="NDQ42" s="150"/>
      <c r="NDR42" s="150"/>
      <c r="NDS42" s="150"/>
      <c r="NDT42" s="150"/>
      <c r="NDU42" s="150"/>
      <c r="NDV42" s="150"/>
      <c r="NDW42" s="150"/>
      <c r="NDX42" s="150"/>
      <c r="NDY42" s="150"/>
      <c r="NDZ42" s="150"/>
      <c r="NEA42" s="150"/>
      <c r="NEB42" s="150"/>
      <c r="NEC42" s="150"/>
      <c r="NED42" s="150"/>
      <c r="NEE42" s="150"/>
      <c r="NEF42" s="150"/>
      <c r="NEG42" s="150"/>
      <c r="NEH42" s="150"/>
      <c r="NEI42" s="150"/>
      <c r="NEJ42" s="150"/>
      <c r="NEK42" s="150"/>
      <c r="NEL42" s="150"/>
      <c r="NEM42" s="150"/>
      <c r="NEN42" s="150"/>
      <c r="NEO42" s="150"/>
      <c r="NEP42" s="150"/>
      <c r="NEQ42" s="150"/>
      <c r="NER42" s="150"/>
      <c r="NES42" s="150"/>
      <c r="NET42" s="150"/>
      <c r="NEU42" s="150"/>
      <c r="NEV42" s="150"/>
      <c r="NEW42" s="150"/>
      <c r="NEX42" s="150"/>
      <c r="NEY42" s="150"/>
      <c r="NEZ42" s="150"/>
      <c r="NFA42" s="150"/>
      <c r="NFB42" s="150"/>
      <c r="NFC42" s="150"/>
      <c r="NFD42" s="150"/>
      <c r="NFE42" s="150"/>
      <c r="NFF42" s="150"/>
      <c r="NFG42" s="150"/>
      <c r="NFH42" s="150"/>
      <c r="NFI42" s="150"/>
      <c r="NFJ42" s="150"/>
      <c r="NFK42" s="150"/>
      <c r="NFL42" s="150"/>
      <c r="NFM42" s="150"/>
      <c r="NFN42" s="150"/>
      <c r="NFO42" s="150"/>
      <c r="NFP42" s="150"/>
      <c r="NFQ42" s="150"/>
      <c r="NFR42" s="150"/>
      <c r="NFS42" s="150"/>
      <c r="NFT42" s="150"/>
      <c r="NFU42" s="150"/>
      <c r="NFV42" s="150"/>
      <c r="NFW42" s="150"/>
      <c r="NFX42" s="150"/>
      <c r="NFY42" s="150"/>
      <c r="NFZ42" s="150"/>
      <c r="NGA42" s="150"/>
      <c r="NGB42" s="150"/>
      <c r="NGC42" s="150"/>
      <c r="NGD42" s="150"/>
      <c r="NGE42" s="150"/>
      <c r="NGF42" s="150"/>
      <c r="NGG42" s="150"/>
      <c r="NGH42" s="150"/>
      <c r="NGI42" s="150"/>
      <c r="NGJ42" s="150"/>
      <c r="NGK42" s="150"/>
      <c r="NGL42" s="150"/>
      <c r="NGM42" s="150"/>
      <c r="NGN42" s="150"/>
      <c r="NGO42" s="150"/>
      <c r="NGP42" s="150"/>
      <c r="NGQ42" s="150"/>
      <c r="NGR42" s="150"/>
      <c r="NGS42" s="150"/>
      <c r="NGT42" s="150"/>
      <c r="NGU42" s="150"/>
      <c r="NGV42" s="150"/>
      <c r="NGW42" s="150"/>
      <c r="NGX42" s="150"/>
      <c r="NGY42" s="150"/>
      <c r="NGZ42" s="150"/>
      <c r="NHA42" s="150"/>
      <c r="NHB42" s="150"/>
      <c r="NHC42" s="150"/>
      <c r="NHD42" s="150"/>
      <c r="NHE42" s="150"/>
      <c r="NHF42" s="150"/>
      <c r="NHG42" s="150"/>
      <c r="NHH42" s="150"/>
      <c r="NHI42" s="150"/>
      <c r="NHJ42" s="150"/>
      <c r="NHK42" s="150"/>
      <c r="NHL42" s="150"/>
      <c r="NHM42" s="150"/>
      <c r="NHN42" s="150"/>
      <c r="NHO42" s="150"/>
      <c r="NHP42" s="150"/>
      <c r="NHQ42" s="150"/>
      <c r="NHR42" s="150"/>
      <c r="NHS42" s="150"/>
      <c r="NHT42" s="150"/>
      <c r="NHU42" s="150"/>
      <c r="NHV42" s="150"/>
      <c r="NHW42" s="150"/>
      <c r="NHX42" s="150"/>
      <c r="NHY42" s="150"/>
      <c r="NHZ42" s="150"/>
      <c r="NIA42" s="150"/>
      <c r="NIB42" s="150"/>
      <c r="NIC42" s="150"/>
      <c r="NID42" s="150"/>
      <c r="NIE42" s="150"/>
      <c r="NIF42" s="150"/>
      <c r="NIG42" s="150"/>
      <c r="NIH42" s="150"/>
      <c r="NII42" s="150"/>
      <c r="NIJ42" s="150"/>
      <c r="NIK42" s="150"/>
      <c r="NIL42" s="150"/>
      <c r="NIM42" s="150"/>
      <c r="NIN42" s="150"/>
      <c r="NIO42" s="150"/>
      <c r="NIP42" s="150"/>
      <c r="NIQ42" s="150"/>
      <c r="NIR42" s="150"/>
      <c r="NIS42" s="150"/>
      <c r="NIT42" s="150"/>
      <c r="NIU42" s="150"/>
      <c r="NIV42" s="150"/>
      <c r="NIW42" s="150"/>
      <c r="NIX42" s="150"/>
      <c r="NIY42" s="150"/>
      <c r="NIZ42" s="150"/>
      <c r="NJA42" s="150"/>
      <c r="NJB42" s="150"/>
      <c r="NJC42" s="150"/>
      <c r="NJD42" s="150"/>
      <c r="NJE42" s="150"/>
      <c r="NJF42" s="150"/>
      <c r="NJG42" s="150"/>
      <c r="NJH42" s="150"/>
      <c r="NJI42" s="150"/>
      <c r="NJJ42" s="150"/>
      <c r="NJK42" s="150"/>
      <c r="NJL42" s="150"/>
      <c r="NJM42" s="150"/>
      <c r="NJN42" s="150"/>
      <c r="NJO42" s="150"/>
      <c r="NJP42" s="150"/>
      <c r="NJQ42" s="150"/>
      <c r="NJR42" s="150"/>
      <c r="NJS42" s="150"/>
      <c r="NJT42" s="150"/>
      <c r="NJU42" s="150"/>
      <c r="NJV42" s="150"/>
      <c r="NJW42" s="150"/>
      <c r="NJX42" s="150"/>
      <c r="NJY42" s="150"/>
      <c r="NJZ42" s="150"/>
      <c r="NKA42" s="150"/>
      <c r="NKB42" s="150"/>
      <c r="NKC42" s="150"/>
      <c r="NKD42" s="150"/>
      <c r="NKE42" s="150"/>
      <c r="NKF42" s="150"/>
      <c r="NKG42" s="150"/>
      <c r="NKH42" s="150"/>
      <c r="NKI42" s="150"/>
      <c r="NKJ42" s="150"/>
      <c r="NKK42" s="150"/>
      <c r="NKL42" s="150"/>
      <c r="NKM42" s="150"/>
      <c r="NKN42" s="150"/>
      <c r="NKO42" s="150"/>
      <c r="NKP42" s="150"/>
      <c r="NKQ42" s="150"/>
      <c r="NKR42" s="150"/>
      <c r="NKS42" s="150"/>
      <c r="NKT42" s="150"/>
      <c r="NKU42" s="150"/>
      <c r="NKV42" s="150"/>
      <c r="NKW42" s="150"/>
      <c r="NKX42" s="150"/>
      <c r="NKY42" s="150"/>
      <c r="NKZ42" s="150"/>
      <c r="NLA42" s="150"/>
      <c r="NLB42" s="150"/>
      <c r="NLC42" s="150"/>
      <c r="NLD42" s="150"/>
      <c r="NLE42" s="150"/>
      <c r="NLF42" s="150"/>
      <c r="NLG42" s="150"/>
      <c r="NLH42" s="150"/>
      <c r="NLI42" s="150"/>
      <c r="NLJ42" s="150"/>
      <c r="NLK42" s="150"/>
      <c r="NLL42" s="150"/>
      <c r="NLM42" s="150"/>
      <c r="NLN42" s="150"/>
      <c r="NLO42" s="150"/>
      <c r="NLP42" s="150"/>
      <c r="NLQ42" s="150"/>
      <c r="NLR42" s="150"/>
      <c r="NLS42" s="150"/>
      <c r="NLT42" s="150"/>
      <c r="NLU42" s="150"/>
      <c r="NLV42" s="150"/>
      <c r="NLW42" s="150"/>
      <c r="NLX42" s="150"/>
      <c r="NLY42" s="150"/>
      <c r="NLZ42" s="150"/>
      <c r="NMA42" s="150"/>
      <c r="NMB42" s="150"/>
      <c r="NMC42" s="150"/>
      <c r="NMD42" s="150"/>
      <c r="NME42" s="150"/>
      <c r="NMF42" s="150"/>
      <c r="NMG42" s="150"/>
      <c r="NMH42" s="150"/>
      <c r="NMI42" s="150"/>
      <c r="NMJ42" s="150"/>
      <c r="NMK42" s="150"/>
      <c r="NML42" s="150"/>
      <c r="NMM42" s="150"/>
      <c r="NMN42" s="150"/>
      <c r="NMO42" s="150"/>
      <c r="NMP42" s="150"/>
      <c r="NMQ42" s="150"/>
      <c r="NMR42" s="150"/>
      <c r="NMS42" s="150"/>
      <c r="NMT42" s="150"/>
      <c r="NMU42" s="150"/>
      <c r="NMV42" s="150"/>
      <c r="NMW42" s="150"/>
      <c r="NMX42" s="150"/>
      <c r="NMY42" s="150"/>
      <c r="NMZ42" s="150"/>
      <c r="NNA42" s="150"/>
      <c r="NNB42" s="150"/>
      <c r="NNC42" s="150"/>
      <c r="NND42" s="150"/>
      <c r="NNE42" s="150"/>
      <c r="NNF42" s="150"/>
      <c r="NNG42" s="150"/>
      <c r="NNH42" s="150"/>
      <c r="NNI42" s="150"/>
      <c r="NNJ42" s="150"/>
      <c r="NNK42" s="150"/>
      <c r="NNL42" s="150"/>
      <c r="NNM42" s="150"/>
      <c r="NNN42" s="150"/>
      <c r="NNO42" s="150"/>
      <c r="NNP42" s="150"/>
      <c r="NNQ42" s="150"/>
      <c r="NNR42" s="150"/>
      <c r="NNS42" s="150"/>
      <c r="NNT42" s="150"/>
      <c r="NNU42" s="150"/>
      <c r="NNV42" s="150"/>
      <c r="NNW42" s="150"/>
      <c r="NNX42" s="150"/>
      <c r="NNY42" s="150"/>
      <c r="NNZ42" s="150"/>
      <c r="NOA42" s="150"/>
      <c r="NOB42" s="150"/>
      <c r="NOC42" s="150"/>
      <c r="NOD42" s="150"/>
      <c r="NOE42" s="150"/>
      <c r="NOF42" s="150"/>
      <c r="NOG42" s="150"/>
      <c r="NOH42" s="150"/>
      <c r="NOI42" s="150"/>
      <c r="NOJ42" s="150"/>
      <c r="NOK42" s="150"/>
      <c r="NOL42" s="150"/>
      <c r="NOM42" s="150"/>
      <c r="NON42" s="150"/>
      <c r="NOO42" s="150"/>
      <c r="NOP42" s="150"/>
      <c r="NOQ42" s="150"/>
      <c r="NOR42" s="150"/>
      <c r="NOS42" s="150"/>
      <c r="NOT42" s="150"/>
      <c r="NOU42" s="150"/>
      <c r="NOV42" s="150"/>
      <c r="NOW42" s="150"/>
      <c r="NOX42" s="150"/>
      <c r="NOY42" s="150"/>
      <c r="NOZ42" s="150"/>
      <c r="NPA42" s="150"/>
      <c r="NPB42" s="150"/>
      <c r="NPC42" s="150"/>
      <c r="NPD42" s="150"/>
      <c r="NPE42" s="150"/>
      <c r="NPF42" s="150"/>
      <c r="NPG42" s="150"/>
      <c r="NPH42" s="150"/>
      <c r="NPI42" s="150"/>
      <c r="NPJ42" s="150"/>
      <c r="NPK42" s="150"/>
      <c r="NPL42" s="150"/>
      <c r="NPM42" s="150"/>
      <c r="NPN42" s="150"/>
      <c r="NPO42" s="150"/>
      <c r="NPP42" s="150"/>
      <c r="NPQ42" s="150"/>
      <c r="NPR42" s="150"/>
      <c r="NPS42" s="150"/>
      <c r="NPT42" s="150"/>
      <c r="NPU42" s="150"/>
      <c r="NPV42" s="150"/>
      <c r="NPW42" s="150"/>
      <c r="NPX42" s="150"/>
      <c r="NPY42" s="150"/>
      <c r="NPZ42" s="150"/>
      <c r="NQA42" s="150"/>
      <c r="NQB42" s="150"/>
      <c r="NQC42" s="150"/>
      <c r="NQD42" s="150"/>
      <c r="NQE42" s="150"/>
      <c r="NQF42" s="150"/>
      <c r="NQG42" s="150"/>
      <c r="NQH42" s="150"/>
      <c r="NQI42" s="150"/>
      <c r="NQJ42" s="150"/>
      <c r="NQK42" s="150"/>
      <c r="NQL42" s="150"/>
      <c r="NQM42" s="150"/>
      <c r="NQN42" s="150"/>
      <c r="NQO42" s="150"/>
      <c r="NQP42" s="150"/>
      <c r="NQQ42" s="150"/>
      <c r="NQR42" s="150"/>
      <c r="NQS42" s="150"/>
      <c r="NQT42" s="150"/>
      <c r="NQU42" s="150"/>
      <c r="NQV42" s="150"/>
      <c r="NQW42" s="150"/>
      <c r="NQX42" s="150"/>
      <c r="NQY42" s="150"/>
      <c r="NQZ42" s="150"/>
      <c r="NRA42" s="150"/>
      <c r="NRB42" s="150"/>
      <c r="NRC42" s="150"/>
      <c r="NRD42" s="150"/>
      <c r="NRE42" s="150"/>
      <c r="NRF42" s="150"/>
      <c r="NRG42" s="150"/>
      <c r="NRH42" s="150"/>
      <c r="NRI42" s="150"/>
      <c r="NRJ42" s="150"/>
      <c r="NRK42" s="150"/>
      <c r="NRL42" s="150"/>
      <c r="NRM42" s="150"/>
      <c r="NRN42" s="150"/>
      <c r="NRO42" s="150"/>
      <c r="NRP42" s="150"/>
      <c r="NRQ42" s="150"/>
      <c r="NRR42" s="150"/>
      <c r="NRS42" s="150"/>
      <c r="NRT42" s="150"/>
      <c r="NRU42" s="150"/>
      <c r="NRV42" s="150"/>
      <c r="NRW42" s="150"/>
      <c r="NRX42" s="150"/>
      <c r="NRY42" s="150"/>
      <c r="NRZ42" s="150"/>
      <c r="NSA42" s="150"/>
      <c r="NSB42" s="150"/>
      <c r="NSC42" s="150"/>
      <c r="NSD42" s="150"/>
      <c r="NSE42" s="150"/>
      <c r="NSF42" s="150"/>
      <c r="NSG42" s="150"/>
      <c r="NSH42" s="150"/>
      <c r="NSI42" s="150"/>
      <c r="NSJ42" s="150"/>
      <c r="NSK42" s="150"/>
      <c r="NSL42" s="150"/>
      <c r="NSM42" s="150"/>
      <c r="NSN42" s="150"/>
      <c r="NSO42" s="150"/>
      <c r="NSP42" s="150"/>
      <c r="NSQ42" s="150"/>
      <c r="NSR42" s="150"/>
      <c r="NSS42" s="150"/>
      <c r="NST42" s="150"/>
      <c r="NSU42" s="150"/>
      <c r="NSV42" s="150"/>
      <c r="NSW42" s="150"/>
      <c r="NSX42" s="150"/>
      <c r="NSY42" s="150"/>
      <c r="NSZ42" s="150"/>
      <c r="NTA42" s="150"/>
      <c r="NTB42" s="150"/>
      <c r="NTC42" s="150"/>
      <c r="NTD42" s="150"/>
      <c r="NTE42" s="150"/>
      <c r="NTF42" s="150"/>
      <c r="NTG42" s="150"/>
      <c r="NTH42" s="150"/>
      <c r="NTI42" s="150"/>
      <c r="NTJ42" s="150"/>
      <c r="NTK42" s="150"/>
      <c r="NTL42" s="150"/>
      <c r="NTM42" s="150"/>
      <c r="NTN42" s="150"/>
      <c r="NTO42" s="150"/>
      <c r="NTP42" s="150"/>
      <c r="NTQ42" s="150"/>
      <c r="NTR42" s="150"/>
      <c r="NTS42" s="150"/>
      <c r="NTT42" s="150"/>
      <c r="NTU42" s="150"/>
      <c r="NTV42" s="150"/>
      <c r="NTW42" s="150"/>
      <c r="NTX42" s="150"/>
      <c r="NTY42" s="150"/>
      <c r="NTZ42" s="150"/>
      <c r="NUA42" s="150"/>
      <c r="NUB42" s="150"/>
      <c r="NUC42" s="150"/>
      <c r="NUD42" s="150"/>
      <c r="NUE42" s="150"/>
      <c r="NUF42" s="150"/>
      <c r="NUG42" s="150"/>
      <c r="NUH42" s="150"/>
      <c r="NUI42" s="150"/>
      <c r="NUJ42" s="150"/>
      <c r="NUK42" s="150"/>
      <c r="NUL42" s="150"/>
      <c r="NUM42" s="150"/>
      <c r="NUN42" s="150"/>
      <c r="NUO42" s="150"/>
      <c r="NUP42" s="150"/>
      <c r="NUQ42" s="150"/>
      <c r="NUR42" s="150"/>
      <c r="NUS42" s="150"/>
      <c r="NUT42" s="150"/>
      <c r="NUU42" s="150"/>
      <c r="NUV42" s="150"/>
      <c r="NUW42" s="150"/>
      <c r="NUX42" s="150"/>
      <c r="NUY42" s="150"/>
      <c r="NUZ42" s="150"/>
      <c r="NVA42" s="150"/>
      <c r="NVB42" s="150"/>
      <c r="NVC42" s="150"/>
      <c r="NVD42" s="150"/>
      <c r="NVE42" s="150"/>
      <c r="NVF42" s="150"/>
      <c r="NVG42" s="150"/>
      <c r="NVH42" s="150"/>
      <c r="NVI42" s="150"/>
      <c r="NVJ42" s="150"/>
      <c r="NVK42" s="150"/>
      <c r="NVL42" s="150"/>
      <c r="NVM42" s="150"/>
      <c r="NVN42" s="150"/>
      <c r="NVO42" s="150"/>
      <c r="NVP42" s="150"/>
      <c r="NVQ42" s="150"/>
      <c r="NVR42" s="150"/>
      <c r="NVS42" s="150"/>
      <c r="NVT42" s="150"/>
      <c r="NVU42" s="150"/>
      <c r="NVV42" s="150"/>
      <c r="NVW42" s="150"/>
      <c r="NVX42" s="150"/>
      <c r="NVY42" s="150"/>
      <c r="NVZ42" s="150"/>
      <c r="NWA42" s="150"/>
      <c r="NWB42" s="150"/>
      <c r="NWC42" s="150"/>
      <c r="NWD42" s="150"/>
      <c r="NWE42" s="150"/>
      <c r="NWF42" s="150"/>
      <c r="NWG42" s="150"/>
      <c r="NWH42" s="150"/>
      <c r="NWI42" s="150"/>
      <c r="NWJ42" s="150"/>
      <c r="NWK42" s="150"/>
      <c r="NWL42" s="150"/>
      <c r="NWM42" s="150"/>
      <c r="NWN42" s="150"/>
      <c r="NWO42" s="150"/>
      <c r="NWP42" s="150"/>
      <c r="NWQ42" s="150"/>
      <c r="NWR42" s="150"/>
      <c r="NWS42" s="150"/>
      <c r="NWT42" s="150"/>
      <c r="NWU42" s="150"/>
      <c r="NWV42" s="150"/>
      <c r="NWW42" s="150"/>
      <c r="NWX42" s="150"/>
      <c r="NWY42" s="150"/>
      <c r="NWZ42" s="150"/>
      <c r="NXA42" s="150"/>
      <c r="NXB42" s="150"/>
      <c r="NXC42" s="150"/>
      <c r="NXD42" s="150"/>
      <c r="NXE42" s="150"/>
      <c r="NXF42" s="150"/>
      <c r="NXG42" s="150"/>
      <c r="NXH42" s="150"/>
      <c r="NXI42" s="150"/>
      <c r="NXJ42" s="150"/>
      <c r="NXK42" s="150"/>
      <c r="NXL42" s="150"/>
      <c r="NXM42" s="150"/>
      <c r="NXN42" s="150"/>
      <c r="NXO42" s="150"/>
      <c r="NXP42" s="150"/>
      <c r="NXQ42" s="150"/>
      <c r="NXR42" s="150"/>
      <c r="NXS42" s="150"/>
      <c r="NXT42" s="150"/>
      <c r="NXU42" s="150"/>
      <c r="NXV42" s="150"/>
      <c r="NXW42" s="150"/>
      <c r="NXX42" s="150"/>
      <c r="NXY42" s="150"/>
      <c r="NXZ42" s="150"/>
      <c r="NYA42" s="150"/>
      <c r="NYB42" s="150"/>
      <c r="NYC42" s="150"/>
      <c r="NYD42" s="150"/>
      <c r="NYE42" s="150"/>
      <c r="NYF42" s="150"/>
      <c r="NYG42" s="150"/>
      <c r="NYH42" s="150"/>
      <c r="NYI42" s="150"/>
      <c r="NYJ42" s="150"/>
      <c r="NYK42" s="150"/>
      <c r="NYL42" s="150"/>
      <c r="NYM42" s="150"/>
      <c r="NYN42" s="150"/>
      <c r="NYO42" s="150"/>
      <c r="NYP42" s="150"/>
      <c r="NYQ42" s="150"/>
      <c r="NYR42" s="150"/>
      <c r="NYS42" s="150"/>
      <c r="NYT42" s="150"/>
      <c r="NYU42" s="150"/>
      <c r="NYV42" s="150"/>
      <c r="NYW42" s="150"/>
      <c r="NYX42" s="150"/>
      <c r="NYY42" s="150"/>
      <c r="NYZ42" s="150"/>
      <c r="NZA42" s="150"/>
      <c r="NZB42" s="150"/>
      <c r="NZC42" s="150"/>
      <c r="NZD42" s="150"/>
      <c r="NZE42" s="150"/>
      <c r="NZF42" s="150"/>
      <c r="NZG42" s="150"/>
      <c r="NZH42" s="150"/>
      <c r="NZI42" s="150"/>
      <c r="NZJ42" s="150"/>
      <c r="NZK42" s="150"/>
      <c r="NZL42" s="150"/>
      <c r="NZM42" s="150"/>
      <c r="NZN42" s="150"/>
      <c r="NZO42" s="150"/>
      <c r="NZP42" s="150"/>
      <c r="NZQ42" s="150"/>
      <c r="NZR42" s="150"/>
      <c r="NZS42" s="150"/>
      <c r="NZT42" s="150"/>
      <c r="NZU42" s="150"/>
      <c r="NZV42" s="150"/>
      <c r="NZW42" s="150"/>
      <c r="NZX42" s="150"/>
      <c r="NZY42" s="150"/>
      <c r="NZZ42" s="150"/>
      <c r="OAA42" s="150"/>
      <c r="OAB42" s="150"/>
      <c r="OAC42" s="150"/>
      <c r="OAD42" s="150"/>
      <c r="OAE42" s="150"/>
      <c r="OAF42" s="150"/>
      <c r="OAG42" s="150"/>
      <c r="OAH42" s="150"/>
      <c r="OAI42" s="150"/>
      <c r="OAJ42" s="150"/>
      <c r="OAK42" s="150"/>
      <c r="OAL42" s="150"/>
      <c r="OAM42" s="150"/>
      <c r="OAN42" s="150"/>
      <c r="OAO42" s="150"/>
      <c r="OAP42" s="150"/>
      <c r="OAQ42" s="150"/>
      <c r="OAR42" s="150"/>
      <c r="OAS42" s="150"/>
      <c r="OAT42" s="150"/>
      <c r="OAU42" s="150"/>
      <c r="OAV42" s="150"/>
      <c r="OAW42" s="150"/>
      <c r="OAX42" s="150"/>
      <c r="OAY42" s="150"/>
      <c r="OAZ42" s="150"/>
      <c r="OBA42" s="150"/>
      <c r="OBB42" s="150"/>
      <c r="OBC42" s="150"/>
      <c r="OBD42" s="150"/>
      <c r="OBE42" s="150"/>
      <c r="OBF42" s="150"/>
      <c r="OBG42" s="150"/>
      <c r="OBH42" s="150"/>
      <c r="OBI42" s="150"/>
      <c r="OBJ42" s="150"/>
      <c r="OBK42" s="150"/>
      <c r="OBL42" s="150"/>
      <c r="OBM42" s="150"/>
      <c r="OBN42" s="150"/>
      <c r="OBO42" s="150"/>
      <c r="OBP42" s="150"/>
      <c r="OBQ42" s="150"/>
      <c r="OBR42" s="150"/>
      <c r="OBS42" s="150"/>
      <c r="OBT42" s="150"/>
      <c r="OBU42" s="150"/>
      <c r="OBV42" s="150"/>
      <c r="OBW42" s="150"/>
      <c r="OBX42" s="150"/>
      <c r="OBY42" s="150"/>
      <c r="OBZ42" s="150"/>
      <c r="OCA42" s="150"/>
      <c r="OCB42" s="150"/>
      <c r="OCC42" s="150"/>
      <c r="OCD42" s="150"/>
      <c r="OCE42" s="150"/>
      <c r="OCF42" s="150"/>
      <c r="OCG42" s="150"/>
      <c r="OCH42" s="150"/>
      <c r="OCI42" s="150"/>
      <c r="OCJ42" s="150"/>
      <c r="OCK42" s="150"/>
      <c r="OCL42" s="150"/>
      <c r="OCM42" s="150"/>
      <c r="OCN42" s="150"/>
      <c r="OCO42" s="150"/>
      <c r="OCP42" s="150"/>
      <c r="OCQ42" s="150"/>
      <c r="OCR42" s="150"/>
      <c r="OCS42" s="150"/>
      <c r="OCT42" s="150"/>
      <c r="OCU42" s="150"/>
      <c r="OCV42" s="150"/>
      <c r="OCW42" s="150"/>
      <c r="OCX42" s="150"/>
      <c r="OCY42" s="150"/>
      <c r="OCZ42" s="150"/>
      <c r="ODA42" s="150"/>
      <c r="ODB42" s="150"/>
      <c r="ODC42" s="150"/>
      <c r="ODD42" s="150"/>
      <c r="ODE42" s="150"/>
      <c r="ODF42" s="150"/>
      <c r="ODG42" s="150"/>
      <c r="ODH42" s="150"/>
      <c r="ODI42" s="150"/>
      <c r="ODJ42" s="150"/>
      <c r="ODK42" s="150"/>
      <c r="ODL42" s="150"/>
      <c r="ODM42" s="150"/>
      <c r="ODN42" s="150"/>
      <c r="ODO42" s="150"/>
      <c r="ODP42" s="150"/>
      <c r="ODQ42" s="150"/>
      <c r="ODR42" s="150"/>
      <c r="ODS42" s="150"/>
      <c r="ODT42" s="150"/>
      <c r="ODU42" s="150"/>
      <c r="ODV42" s="150"/>
      <c r="ODW42" s="150"/>
      <c r="ODX42" s="150"/>
      <c r="ODY42" s="150"/>
      <c r="ODZ42" s="150"/>
      <c r="OEA42" s="150"/>
      <c r="OEB42" s="150"/>
      <c r="OEC42" s="150"/>
      <c r="OED42" s="150"/>
      <c r="OEE42" s="150"/>
      <c r="OEF42" s="150"/>
      <c r="OEG42" s="150"/>
      <c r="OEH42" s="150"/>
      <c r="OEI42" s="150"/>
      <c r="OEJ42" s="150"/>
      <c r="OEK42" s="150"/>
      <c r="OEL42" s="150"/>
      <c r="OEM42" s="150"/>
      <c r="OEN42" s="150"/>
      <c r="OEO42" s="150"/>
      <c r="OEP42" s="150"/>
      <c r="OEQ42" s="150"/>
      <c r="OER42" s="150"/>
      <c r="OES42" s="150"/>
      <c r="OET42" s="150"/>
      <c r="OEU42" s="150"/>
      <c r="OEV42" s="150"/>
      <c r="OEW42" s="150"/>
      <c r="OEX42" s="150"/>
      <c r="OEY42" s="150"/>
      <c r="OEZ42" s="150"/>
      <c r="OFA42" s="150"/>
      <c r="OFB42" s="150"/>
      <c r="OFC42" s="150"/>
      <c r="OFD42" s="150"/>
      <c r="OFE42" s="150"/>
      <c r="OFF42" s="150"/>
      <c r="OFG42" s="150"/>
      <c r="OFH42" s="150"/>
      <c r="OFI42" s="150"/>
      <c r="OFJ42" s="150"/>
      <c r="OFK42" s="150"/>
      <c r="OFL42" s="150"/>
      <c r="OFM42" s="150"/>
      <c r="OFN42" s="150"/>
      <c r="OFO42" s="150"/>
      <c r="OFP42" s="150"/>
      <c r="OFQ42" s="150"/>
      <c r="OFR42" s="150"/>
      <c r="OFS42" s="150"/>
      <c r="OFT42" s="150"/>
      <c r="OFU42" s="150"/>
      <c r="OFV42" s="150"/>
      <c r="OFW42" s="150"/>
      <c r="OFX42" s="150"/>
      <c r="OFY42" s="150"/>
      <c r="OFZ42" s="150"/>
      <c r="OGA42" s="150"/>
      <c r="OGB42" s="150"/>
      <c r="OGC42" s="150"/>
      <c r="OGD42" s="150"/>
      <c r="OGE42" s="150"/>
      <c r="OGF42" s="150"/>
      <c r="OGG42" s="150"/>
      <c r="OGH42" s="150"/>
      <c r="OGI42" s="150"/>
      <c r="OGJ42" s="150"/>
      <c r="OGK42" s="150"/>
      <c r="OGL42" s="150"/>
      <c r="OGM42" s="150"/>
      <c r="OGN42" s="150"/>
      <c r="OGO42" s="150"/>
      <c r="OGP42" s="150"/>
      <c r="OGQ42" s="150"/>
      <c r="OGR42" s="150"/>
      <c r="OGS42" s="150"/>
      <c r="OGT42" s="150"/>
      <c r="OGU42" s="150"/>
      <c r="OGV42" s="150"/>
      <c r="OGW42" s="150"/>
      <c r="OGX42" s="150"/>
      <c r="OGY42" s="150"/>
      <c r="OGZ42" s="150"/>
      <c r="OHA42" s="150"/>
      <c r="OHB42" s="150"/>
      <c r="OHC42" s="150"/>
      <c r="OHD42" s="150"/>
      <c r="OHE42" s="150"/>
      <c r="OHF42" s="150"/>
      <c r="OHG42" s="150"/>
      <c r="OHH42" s="150"/>
      <c r="OHI42" s="150"/>
      <c r="OHJ42" s="150"/>
      <c r="OHK42" s="150"/>
      <c r="OHL42" s="150"/>
      <c r="OHM42" s="150"/>
      <c r="OHN42" s="150"/>
      <c r="OHO42" s="150"/>
      <c r="OHP42" s="150"/>
      <c r="OHQ42" s="150"/>
      <c r="OHR42" s="150"/>
      <c r="OHS42" s="150"/>
      <c r="OHT42" s="150"/>
      <c r="OHU42" s="150"/>
      <c r="OHV42" s="150"/>
      <c r="OHW42" s="150"/>
      <c r="OHX42" s="150"/>
      <c r="OHY42" s="150"/>
      <c r="OHZ42" s="150"/>
      <c r="OIA42" s="150"/>
      <c r="OIB42" s="150"/>
      <c r="OIC42" s="150"/>
      <c r="OID42" s="150"/>
      <c r="OIE42" s="150"/>
      <c r="OIF42" s="150"/>
      <c r="OIG42" s="150"/>
      <c r="OIH42" s="150"/>
      <c r="OII42" s="150"/>
      <c r="OIJ42" s="150"/>
      <c r="OIK42" s="150"/>
      <c r="OIL42" s="150"/>
      <c r="OIM42" s="150"/>
      <c r="OIN42" s="150"/>
      <c r="OIO42" s="150"/>
      <c r="OIP42" s="150"/>
      <c r="OIQ42" s="150"/>
      <c r="OIR42" s="150"/>
      <c r="OIS42" s="150"/>
      <c r="OIT42" s="150"/>
      <c r="OIU42" s="150"/>
      <c r="OIV42" s="150"/>
      <c r="OIW42" s="150"/>
      <c r="OIX42" s="150"/>
      <c r="OIY42" s="150"/>
      <c r="OIZ42" s="150"/>
      <c r="OJA42" s="150"/>
      <c r="OJB42" s="150"/>
      <c r="OJC42" s="150"/>
      <c r="OJD42" s="150"/>
      <c r="OJE42" s="150"/>
      <c r="OJF42" s="150"/>
      <c r="OJG42" s="150"/>
      <c r="OJH42" s="150"/>
      <c r="OJI42" s="150"/>
      <c r="OJJ42" s="150"/>
      <c r="OJK42" s="150"/>
      <c r="OJL42" s="150"/>
      <c r="OJM42" s="150"/>
      <c r="OJN42" s="150"/>
      <c r="OJO42" s="150"/>
      <c r="OJP42" s="150"/>
      <c r="OJQ42" s="150"/>
      <c r="OJR42" s="150"/>
      <c r="OJS42" s="150"/>
      <c r="OJT42" s="150"/>
      <c r="OJU42" s="150"/>
      <c r="OJV42" s="150"/>
      <c r="OJW42" s="150"/>
      <c r="OJX42" s="150"/>
      <c r="OJY42" s="150"/>
      <c r="OJZ42" s="150"/>
      <c r="OKA42" s="150"/>
      <c r="OKB42" s="150"/>
      <c r="OKC42" s="150"/>
      <c r="OKD42" s="150"/>
      <c r="OKE42" s="150"/>
      <c r="OKF42" s="150"/>
      <c r="OKG42" s="150"/>
      <c r="OKH42" s="150"/>
      <c r="OKI42" s="150"/>
      <c r="OKJ42" s="150"/>
      <c r="OKK42" s="150"/>
      <c r="OKL42" s="150"/>
      <c r="OKM42" s="150"/>
      <c r="OKN42" s="150"/>
      <c r="OKO42" s="150"/>
      <c r="OKP42" s="150"/>
      <c r="OKQ42" s="150"/>
      <c r="OKR42" s="150"/>
      <c r="OKS42" s="150"/>
      <c r="OKT42" s="150"/>
      <c r="OKU42" s="150"/>
      <c r="OKV42" s="150"/>
      <c r="OKW42" s="150"/>
      <c r="OKX42" s="150"/>
      <c r="OKY42" s="150"/>
      <c r="OKZ42" s="150"/>
      <c r="OLA42" s="150"/>
      <c r="OLB42" s="150"/>
      <c r="OLC42" s="150"/>
      <c r="OLD42" s="150"/>
      <c r="OLE42" s="150"/>
      <c r="OLF42" s="150"/>
      <c r="OLG42" s="150"/>
      <c r="OLH42" s="150"/>
      <c r="OLI42" s="150"/>
      <c r="OLJ42" s="150"/>
      <c r="OLK42" s="150"/>
      <c r="OLL42" s="150"/>
      <c r="OLM42" s="150"/>
      <c r="OLN42" s="150"/>
      <c r="OLO42" s="150"/>
      <c r="OLP42" s="150"/>
      <c r="OLQ42" s="150"/>
      <c r="OLR42" s="150"/>
      <c r="OLS42" s="150"/>
      <c r="OLT42" s="150"/>
      <c r="OLU42" s="150"/>
      <c r="OLV42" s="150"/>
      <c r="OLW42" s="150"/>
      <c r="OLX42" s="150"/>
      <c r="OLY42" s="150"/>
      <c r="OLZ42" s="150"/>
      <c r="OMA42" s="150"/>
      <c r="OMB42" s="150"/>
      <c r="OMC42" s="150"/>
      <c r="OMD42" s="150"/>
      <c r="OME42" s="150"/>
      <c r="OMF42" s="150"/>
      <c r="OMG42" s="150"/>
      <c r="OMH42" s="150"/>
      <c r="OMI42" s="150"/>
      <c r="OMJ42" s="150"/>
      <c r="OMK42" s="150"/>
      <c r="OML42" s="150"/>
      <c r="OMM42" s="150"/>
      <c r="OMN42" s="150"/>
      <c r="OMO42" s="150"/>
      <c r="OMP42" s="150"/>
      <c r="OMQ42" s="150"/>
      <c r="OMR42" s="150"/>
      <c r="OMS42" s="150"/>
      <c r="OMT42" s="150"/>
      <c r="OMU42" s="150"/>
      <c r="OMV42" s="150"/>
      <c r="OMW42" s="150"/>
      <c r="OMX42" s="150"/>
      <c r="OMY42" s="150"/>
      <c r="OMZ42" s="150"/>
      <c r="ONA42" s="150"/>
      <c r="ONB42" s="150"/>
      <c r="ONC42" s="150"/>
      <c r="OND42" s="150"/>
      <c r="ONE42" s="150"/>
      <c r="ONF42" s="150"/>
      <c r="ONG42" s="150"/>
      <c r="ONH42" s="150"/>
      <c r="ONI42" s="150"/>
      <c r="ONJ42" s="150"/>
      <c r="ONK42" s="150"/>
      <c r="ONL42" s="150"/>
      <c r="ONM42" s="150"/>
      <c r="ONN42" s="150"/>
      <c r="ONO42" s="150"/>
      <c r="ONP42" s="150"/>
      <c r="ONQ42" s="150"/>
      <c r="ONR42" s="150"/>
      <c r="ONS42" s="150"/>
      <c r="ONT42" s="150"/>
      <c r="ONU42" s="150"/>
      <c r="ONV42" s="150"/>
      <c r="ONW42" s="150"/>
      <c r="ONX42" s="150"/>
      <c r="ONY42" s="150"/>
      <c r="ONZ42" s="150"/>
      <c r="OOA42" s="150"/>
      <c r="OOB42" s="150"/>
      <c r="OOC42" s="150"/>
      <c r="OOD42" s="150"/>
      <c r="OOE42" s="150"/>
      <c r="OOF42" s="150"/>
      <c r="OOG42" s="150"/>
      <c r="OOH42" s="150"/>
      <c r="OOI42" s="150"/>
      <c r="OOJ42" s="150"/>
      <c r="OOK42" s="150"/>
      <c r="OOL42" s="150"/>
      <c r="OOM42" s="150"/>
      <c r="OON42" s="150"/>
      <c r="OOO42" s="150"/>
      <c r="OOP42" s="150"/>
      <c r="OOQ42" s="150"/>
      <c r="OOR42" s="150"/>
      <c r="OOS42" s="150"/>
      <c r="OOT42" s="150"/>
      <c r="OOU42" s="150"/>
      <c r="OOV42" s="150"/>
      <c r="OOW42" s="150"/>
      <c r="OOX42" s="150"/>
      <c r="OOY42" s="150"/>
      <c r="OOZ42" s="150"/>
      <c r="OPA42" s="150"/>
      <c r="OPB42" s="150"/>
      <c r="OPC42" s="150"/>
      <c r="OPD42" s="150"/>
      <c r="OPE42" s="150"/>
      <c r="OPF42" s="150"/>
      <c r="OPG42" s="150"/>
      <c r="OPH42" s="150"/>
      <c r="OPI42" s="150"/>
      <c r="OPJ42" s="150"/>
      <c r="OPK42" s="150"/>
      <c r="OPL42" s="150"/>
      <c r="OPM42" s="150"/>
      <c r="OPN42" s="150"/>
      <c r="OPO42" s="150"/>
      <c r="OPP42" s="150"/>
      <c r="OPQ42" s="150"/>
      <c r="OPR42" s="150"/>
      <c r="OPS42" s="150"/>
      <c r="OPT42" s="150"/>
      <c r="OPU42" s="150"/>
      <c r="OPV42" s="150"/>
      <c r="OPW42" s="150"/>
      <c r="OPX42" s="150"/>
      <c r="OPY42" s="150"/>
      <c r="OPZ42" s="150"/>
      <c r="OQA42" s="150"/>
      <c r="OQB42" s="150"/>
      <c r="OQC42" s="150"/>
      <c r="OQD42" s="150"/>
      <c r="OQE42" s="150"/>
      <c r="OQF42" s="150"/>
      <c r="OQG42" s="150"/>
      <c r="OQH42" s="150"/>
      <c r="OQI42" s="150"/>
      <c r="OQJ42" s="150"/>
      <c r="OQK42" s="150"/>
      <c r="OQL42" s="150"/>
      <c r="OQM42" s="150"/>
      <c r="OQN42" s="150"/>
      <c r="OQO42" s="150"/>
      <c r="OQP42" s="150"/>
      <c r="OQQ42" s="150"/>
      <c r="OQR42" s="150"/>
      <c r="OQS42" s="150"/>
      <c r="OQT42" s="150"/>
      <c r="OQU42" s="150"/>
      <c r="OQV42" s="150"/>
      <c r="OQW42" s="150"/>
      <c r="OQX42" s="150"/>
      <c r="OQY42" s="150"/>
      <c r="OQZ42" s="150"/>
      <c r="ORA42" s="150"/>
      <c r="ORB42" s="150"/>
      <c r="ORC42" s="150"/>
      <c r="ORD42" s="150"/>
      <c r="ORE42" s="150"/>
      <c r="ORF42" s="150"/>
      <c r="ORG42" s="150"/>
      <c r="ORH42" s="150"/>
      <c r="ORI42" s="150"/>
      <c r="ORJ42" s="150"/>
      <c r="ORK42" s="150"/>
      <c r="ORL42" s="150"/>
      <c r="ORM42" s="150"/>
      <c r="ORN42" s="150"/>
      <c r="ORO42" s="150"/>
      <c r="ORP42" s="150"/>
      <c r="ORQ42" s="150"/>
      <c r="ORR42" s="150"/>
      <c r="ORS42" s="150"/>
      <c r="ORT42" s="150"/>
      <c r="ORU42" s="150"/>
      <c r="ORV42" s="150"/>
      <c r="ORW42" s="150"/>
      <c r="ORX42" s="150"/>
      <c r="ORY42" s="150"/>
      <c r="ORZ42" s="150"/>
      <c r="OSA42" s="150"/>
      <c r="OSB42" s="150"/>
      <c r="OSC42" s="150"/>
      <c r="OSD42" s="150"/>
      <c r="OSE42" s="150"/>
      <c r="OSF42" s="150"/>
      <c r="OSG42" s="150"/>
      <c r="OSH42" s="150"/>
      <c r="OSI42" s="150"/>
      <c r="OSJ42" s="150"/>
      <c r="OSK42" s="150"/>
      <c r="OSL42" s="150"/>
      <c r="OSM42" s="150"/>
      <c r="OSN42" s="150"/>
      <c r="OSO42" s="150"/>
      <c r="OSP42" s="150"/>
      <c r="OSQ42" s="150"/>
      <c r="OSR42" s="150"/>
      <c r="OSS42" s="150"/>
      <c r="OST42" s="150"/>
      <c r="OSU42" s="150"/>
      <c r="OSV42" s="150"/>
      <c r="OSW42" s="150"/>
      <c r="OSX42" s="150"/>
      <c r="OSY42" s="150"/>
      <c r="OSZ42" s="150"/>
      <c r="OTA42" s="150"/>
      <c r="OTB42" s="150"/>
      <c r="OTC42" s="150"/>
      <c r="OTD42" s="150"/>
      <c r="OTE42" s="150"/>
      <c r="OTF42" s="150"/>
      <c r="OTG42" s="150"/>
      <c r="OTH42" s="150"/>
      <c r="OTI42" s="150"/>
      <c r="OTJ42" s="150"/>
      <c r="OTK42" s="150"/>
      <c r="OTL42" s="150"/>
      <c r="OTM42" s="150"/>
      <c r="OTN42" s="150"/>
      <c r="OTO42" s="150"/>
      <c r="OTP42" s="150"/>
      <c r="OTQ42" s="150"/>
      <c r="OTR42" s="150"/>
      <c r="OTS42" s="150"/>
      <c r="OTT42" s="150"/>
      <c r="OTU42" s="150"/>
      <c r="OTV42" s="150"/>
      <c r="OTW42" s="150"/>
      <c r="OTX42" s="150"/>
      <c r="OTY42" s="150"/>
      <c r="OTZ42" s="150"/>
      <c r="OUA42" s="150"/>
      <c r="OUB42" s="150"/>
      <c r="OUC42" s="150"/>
      <c r="OUD42" s="150"/>
      <c r="OUE42" s="150"/>
      <c r="OUF42" s="150"/>
      <c r="OUG42" s="150"/>
      <c r="OUH42" s="150"/>
      <c r="OUI42" s="150"/>
      <c r="OUJ42" s="150"/>
      <c r="OUK42" s="150"/>
      <c r="OUL42" s="150"/>
      <c r="OUM42" s="150"/>
      <c r="OUN42" s="150"/>
      <c r="OUO42" s="150"/>
      <c r="OUP42" s="150"/>
      <c r="OUQ42" s="150"/>
      <c r="OUR42" s="150"/>
      <c r="OUS42" s="150"/>
      <c r="OUT42" s="150"/>
      <c r="OUU42" s="150"/>
      <c r="OUV42" s="150"/>
      <c r="OUW42" s="150"/>
      <c r="OUX42" s="150"/>
      <c r="OUY42" s="150"/>
      <c r="OUZ42" s="150"/>
      <c r="OVA42" s="150"/>
      <c r="OVB42" s="150"/>
      <c r="OVC42" s="150"/>
      <c r="OVD42" s="150"/>
      <c r="OVE42" s="150"/>
      <c r="OVF42" s="150"/>
      <c r="OVG42" s="150"/>
      <c r="OVH42" s="150"/>
      <c r="OVI42" s="150"/>
      <c r="OVJ42" s="150"/>
      <c r="OVK42" s="150"/>
      <c r="OVL42" s="150"/>
      <c r="OVM42" s="150"/>
      <c r="OVN42" s="150"/>
      <c r="OVO42" s="150"/>
      <c r="OVP42" s="150"/>
      <c r="OVQ42" s="150"/>
      <c r="OVR42" s="150"/>
      <c r="OVS42" s="150"/>
      <c r="OVT42" s="150"/>
      <c r="OVU42" s="150"/>
      <c r="OVV42" s="150"/>
      <c r="OVW42" s="150"/>
      <c r="OVX42" s="150"/>
      <c r="OVY42" s="150"/>
      <c r="OVZ42" s="150"/>
      <c r="OWA42" s="150"/>
      <c r="OWB42" s="150"/>
      <c r="OWC42" s="150"/>
      <c r="OWD42" s="150"/>
      <c r="OWE42" s="150"/>
      <c r="OWF42" s="150"/>
      <c r="OWG42" s="150"/>
      <c r="OWH42" s="150"/>
      <c r="OWI42" s="150"/>
      <c r="OWJ42" s="150"/>
      <c r="OWK42" s="150"/>
      <c r="OWL42" s="150"/>
      <c r="OWM42" s="150"/>
      <c r="OWN42" s="150"/>
      <c r="OWO42" s="150"/>
      <c r="OWP42" s="150"/>
      <c r="OWQ42" s="150"/>
      <c r="OWR42" s="150"/>
      <c r="OWS42" s="150"/>
      <c r="OWT42" s="150"/>
      <c r="OWU42" s="150"/>
      <c r="OWV42" s="150"/>
      <c r="OWW42" s="150"/>
      <c r="OWX42" s="150"/>
      <c r="OWY42" s="150"/>
      <c r="OWZ42" s="150"/>
      <c r="OXA42" s="150"/>
      <c r="OXB42" s="150"/>
      <c r="OXC42" s="150"/>
      <c r="OXD42" s="150"/>
      <c r="OXE42" s="150"/>
      <c r="OXF42" s="150"/>
      <c r="OXG42" s="150"/>
      <c r="OXH42" s="150"/>
      <c r="OXI42" s="150"/>
      <c r="OXJ42" s="150"/>
      <c r="OXK42" s="150"/>
      <c r="OXL42" s="150"/>
      <c r="OXM42" s="150"/>
      <c r="OXN42" s="150"/>
      <c r="OXO42" s="150"/>
      <c r="OXP42" s="150"/>
      <c r="OXQ42" s="150"/>
      <c r="OXR42" s="150"/>
      <c r="OXS42" s="150"/>
      <c r="OXT42" s="150"/>
      <c r="OXU42" s="150"/>
      <c r="OXV42" s="150"/>
      <c r="OXW42" s="150"/>
      <c r="OXX42" s="150"/>
      <c r="OXY42" s="150"/>
      <c r="OXZ42" s="150"/>
      <c r="OYA42" s="150"/>
      <c r="OYB42" s="150"/>
      <c r="OYC42" s="150"/>
      <c r="OYD42" s="150"/>
      <c r="OYE42" s="150"/>
      <c r="OYF42" s="150"/>
      <c r="OYG42" s="150"/>
      <c r="OYH42" s="150"/>
      <c r="OYI42" s="150"/>
      <c r="OYJ42" s="150"/>
      <c r="OYK42" s="150"/>
      <c r="OYL42" s="150"/>
      <c r="OYM42" s="150"/>
      <c r="OYN42" s="150"/>
      <c r="OYO42" s="150"/>
      <c r="OYP42" s="150"/>
      <c r="OYQ42" s="150"/>
      <c r="OYR42" s="150"/>
      <c r="OYS42" s="150"/>
      <c r="OYT42" s="150"/>
      <c r="OYU42" s="150"/>
      <c r="OYV42" s="150"/>
      <c r="OYW42" s="150"/>
      <c r="OYX42" s="150"/>
      <c r="OYY42" s="150"/>
      <c r="OYZ42" s="150"/>
      <c r="OZA42" s="150"/>
      <c r="OZB42" s="150"/>
      <c r="OZC42" s="150"/>
      <c r="OZD42" s="150"/>
      <c r="OZE42" s="150"/>
      <c r="OZF42" s="150"/>
      <c r="OZG42" s="150"/>
      <c r="OZH42" s="150"/>
      <c r="OZI42" s="150"/>
      <c r="OZJ42" s="150"/>
      <c r="OZK42" s="150"/>
      <c r="OZL42" s="150"/>
      <c r="OZM42" s="150"/>
      <c r="OZN42" s="150"/>
      <c r="OZO42" s="150"/>
      <c r="OZP42" s="150"/>
      <c r="OZQ42" s="150"/>
      <c r="OZR42" s="150"/>
      <c r="OZS42" s="150"/>
      <c r="OZT42" s="150"/>
      <c r="OZU42" s="150"/>
      <c r="OZV42" s="150"/>
      <c r="OZW42" s="150"/>
      <c r="OZX42" s="150"/>
      <c r="OZY42" s="150"/>
      <c r="OZZ42" s="150"/>
      <c r="PAA42" s="150"/>
      <c r="PAB42" s="150"/>
      <c r="PAC42" s="150"/>
      <c r="PAD42" s="150"/>
      <c r="PAE42" s="150"/>
      <c r="PAF42" s="150"/>
      <c r="PAG42" s="150"/>
      <c r="PAH42" s="150"/>
      <c r="PAI42" s="150"/>
      <c r="PAJ42" s="150"/>
      <c r="PAK42" s="150"/>
      <c r="PAL42" s="150"/>
      <c r="PAM42" s="150"/>
      <c r="PAN42" s="150"/>
      <c r="PAO42" s="150"/>
      <c r="PAP42" s="150"/>
      <c r="PAQ42" s="150"/>
      <c r="PAR42" s="150"/>
      <c r="PAS42" s="150"/>
      <c r="PAT42" s="150"/>
      <c r="PAU42" s="150"/>
      <c r="PAV42" s="150"/>
      <c r="PAW42" s="150"/>
      <c r="PAX42" s="150"/>
      <c r="PAY42" s="150"/>
      <c r="PAZ42" s="150"/>
      <c r="PBA42" s="150"/>
      <c r="PBB42" s="150"/>
      <c r="PBC42" s="150"/>
      <c r="PBD42" s="150"/>
      <c r="PBE42" s="150"/>
      <c r="PBF42" s="150"/>
      <c r="PBG42" s="150"/>
      <c r="PBH42" s="150"/>
      <c r="PBI42" s="150"/>
      <c r="PBJ42" s="150"/>
      <c r="PBK42" s="150"/>
      <c r="PBL42" s="150"/>
      <c r="PBM42" s="150"/>
      <c r="PBN42" s="150"/>
      <c r="PBO42" s="150"/>
      <c r="PBP42" s="150"/>
      <c r="PBQ42" s="150"/>
      <c r="PBR42" s="150"/>
      <c r="PBS42" s="150"/>
      <c r="PBT42" s="150"/>
      <c r="PBU42" s="150"/>
      <c r="PBV42" s="150"/>
      <c r="PBW42" s="150"/>
      <c r="PBX42" s="150"/>
      <c r="PBY42" s="150"/>
      <c r="PBZ42" s="150"/>
      <c r="PCA42" s="150"/>
      <c r="PCB42" s="150"/>
      <c r="PCC42" s="150"/>
      <c r="PCD42" s="150"/>
      <c r="PCE42" s="150"/>
      <c r="PCF42" s="150"/>
      <c r="PCG42" s="150"/>
      <c r="PCH42" s="150"/>
      <c r="PCI42" s="150"/>
      <c r="PCJ42" s="150"/>
      <c r="PCK42" s="150"/>
      <c r="PCL42" s="150"/>
      <c r="PCM42" s="150"/>
      <c r="PCN42" s="150"/>
      <c r="PCO42" s="150"/>
      <c r="PCP42" s="150"/>
      <c r="PCQ42" s="150"/>
      <c r="PCR42" s="150"/>
      <c r="PCS42" s="150"/>
      <c r="PCT42" s="150"/>
      <c r="PCU42" s="150"/>
      <c r="PCV42" s="150"/>
      <c r="PCW42" s="150"/>
      <c r="PCX42" s="150"/>
      <c r="PCY42" s="150"/>
      <c r="PCZ42" s="150"/>
      <c r="PDA42" s="150"/>
      <c r="PDB42" s="150"/>
      <c r="PDC42" s="150"/>
      <c r="PDD42" s="150"/>
      <c r="PDE42" s="150"/>
      <c r="PDF42" s="150"/>
      <c r="PDG42" s="150"/>
      <c r="PDH42" s="150"/>
      <c r="PDI42" s="150"/>
      <c r="PDJ42" s="150"/>
      <c r="PDK42" s="150"/>
      <c r="PDL42" s="150"/>
      <c r="PDM42" s="150"/>
      <c r="PDN42" s="150"/>
      <c r="PDO42" s="150"/>
      <c r="PDP42" s="150"/>
      <c r="PDQ42" s="150"/>
      <c r="PDR42" s="150"/>
      <c r="PDS42" s="150"/>
      <c r="PDT42" s="150"/>
      <c r="PDU42" s="150"/>
      <c r="PDV42" s="150"/>
      <c r="PDW42" s="150"/>
      <c r="PDX42" s="150"/>
      <c r="PDY42" s="150"/>
      <c r="PDZ42" s="150"/>
      <c r="PEA42" s="150"/>
      <c r="PEB42" s="150"/>
      <c r="PEC42" s="150"/>
      <c r="PED42" s="150"/>
      <c r="PEE42" s="150"/>
      <c r="PEF42" s="150"/>
      <c r="PEG42" s="150"/>
      <c r="PEH42" s="150"/>
      <c r="PEI42" s="150"/>
      <c r="PEJ42" s="150"/>
      <c r="PEK42" s="150"/>
      <c r="PEL42" s="150"/>
      <c r="PEM42" s="150"/>
      <c r="PEN42" s="150"/>
      <c r="PEO42" s="150"/>
      <c r="PEP42" s="150"/>
      <c r="PEQ42" s="150"/>
      <c r="PER42" s="150"/>
      <c r="PES42" s="150"/>
      <c r="PET42" s="150"/>
      <c r="PEU42" s="150"/>
      <c r="PEV42" s="150"/>
      <c r="PEW42" s="150"/>
      <c r="PEX42" s="150"/>
      <c r="PEY42" s="150"/>
      <c r="PEZ42" s="150"/>
      <c r="PFA42" s="150"/>
      <c r="PFB42" s="150"/>
      <c r="PFC42" s="150"/>
      <c r="PFD42" s="150"/>
      <c r="PFE42" s="150"/>
      <c r="PFF42" s="150"/>
      <c r="PFG42" s="150"/>
      <c r="PFH42" s="150"/>
      <c r="PFI42" s="150"/>
      <c r="PFJ42" s="150"/>
      <c r="PFK42" s="150"/>
      <c r="PFL42" s="150"/>
      <c r="PFM42" s="150"/>
      <c r="PFN42" s="150"/>
      <c r="PFO42" s="150"/>
      <c r="PFP42" s="150"/>
      <c r="PFQ42" s="150"/>
      <c r="PFR42" s="150"/>
      <c r="PFS42" s="150"/>
      <c r="PFT42" s="150"/>
      <c r="PFU42" s="150"/>
      <c r="PFV42" s="150"/>
      <c r="PFW42" s="150"/>
      <c r="PFX42" s="150"/>
      <c r="PFY42" s="150"/>
      <c r="PFZ42" s="150"/>
      <c r="PGA42" s="150"/>
      <c r="PGB42" s="150"/>
      <c r="PGC42" s="150"/>
      <c r="PGD42" s="150"/>
      <c r="PGE42" s="150"/>
      <c r="PGF42" s="150"/>
      <c r="PGG42" s="150"/>
      <c r="PGH42" s="150"/>
      <c r="PGI42" s="150"/>
      <c r="PGJ42" s="150"/>
      <c r="PGK42" s="150"/>
      <c r="PGL42" s="150"/>
      <c r="PGM42" s="150"/>
      <c r="PGN42" s="150"/>
      <c r="PGO42" s="150"/>
      <c r="PGP42" s="150"/>
      <c r="PGQ42" s="150"/>
      <c r="PGR42" s="150"/>
      <c r="PGS42" s="150"/>
      <c r="PGT42" s="150"/>
      <c r="PGU42" s="150"/>
      <c r="PGV42" s="150"/>
      <c r="PGW42" s="150"/>
      <c r="PGX42" s="150"/>
      <c r="PGY42" s="150"/>
      <c r="PGZ42" s="150"/>
      <c r="PHA42" s="150"/>
      <c r="PHB42" s="150"/>
      <c r="PHC42" s="150"/>
      <c r="PHD42" s="150"/>
      <c r="PHE42" s="150"/>
      <c r="PHF42" s="150"/>
      <c r="PHG42" s="150"/>
      <c r="PHH42" s="150"/>
      <c r="PHI42" s="150"/>
      <c r="PHJ42" s="150"/>
      <c r="PHK42" s="150"/>
      <c r="PHL42" s="150"/>
      <c r="PHM42" s="150"/>
      <c r="PHN42" s="150"/>
      <c r="PHO42" s="150"/>
      <c r="PHP42" s="150"/>
      <c r="PHQ42" s="150"/>
      <c r="PHR42" s="150"/>
      <c r="PHS42" s="150"/>
      <c r="PHT42" s="150"/>
      <c r="PHU42" s="150"/>
      <c r="PHV42" s="150"/>
      <c r="PHW42" s="150"/>
      <c r="PHX42" s="150"/>
      <c r="PHY42" s="150"/>
      <c r="PHZ42" s="150"/>
      <c r="PIA42" s="150"/>
      <c r="PIB42" s="150"/>
      <c r="PIC42" s="150"/>
      <c r="PID42" s="150"/>
      <c r="PIE42" s="150"/>
      <c r="PIF42" s="150"/>
      <c r="PIG42" s="150"/>
      <c r="PIH42" s="150"/>
      <c r="PII42" s="150"/>
      <c r="PIJ42" s="150"/>
      <c r="PIK42" s="150"/>
      <c r="PIL42" s="150"/>
      <c r="PIM42" s="150"/>
      <c r="PIN42" s="150"/>
      <c r="PIO42" s="150"/>
      <c r="PIP42" s="150"/>
      <c r="PIQ42" s="150"/>
      <c r="PIR42" s="150"/>
      <c r="PIS42" s="150"/>
      <c r="PIT42" s="150"/>
      <c r="PIU42" s="150"/>
      <c r="PIV42" s="150"/>
      <c r="PIW42" s="150"/>
      <c r="PIX42" s="150"/>
      <c r="PIY42" s="150"/>
      <c r="PIZ42" s="150"/>
      <c r="PJA42" s="150"/>
      <c r="PJB42" s="150"/>
      <c r="PJC42" s="150"/>
      <c r="PJD42" s="150"/>
      <c r="PJE42" s="150"/>
      <c r="PJF42" s="150"/>
      <c r="PJG42" s="150"/>
      <c r="PJH42" s="150"/>
      <c r="PJI42" s="150"/>
      <c r="PJJ42" s="150"/>
      <c r="PJK42" s="150"/>
      <c r="PJL42" s="150"/>
      <c r="PJM42" s="150"/>
      <c r="PJN42" s="150"/>
      <c r="PJO42" s="150"/>
      <c r="PJP42" s="150"/>
      <c r="PJQ42" s="150"/>
      <c r="PJR42" s="150"/>
      <c r="PJS42" s="150"/>
      <c r="PJT42" s="150"/>
      <c r="PJU42" s="150"/>
      <c r="PJV42" s="150"/>
      <c r="PJW42" s="150"/>
      <c r="PJX42" s="150"/>
      <c r="PJY42" s="150"/>
      <c r="PJZ42" s="150"/>
      <c r="PKA42" s="150"/>
      <c r="PKB42" s="150"/>
      <c r="PKC42" s="150"/>
      <c r="PKD42" s="150"/>
      <c r="PKE42" s="150"/>
      <c r="PKF42" s="150"/>
      <c r="PKG42" s="150"/>
      <c r="PKH42" s="150"/>
      <c r="PKI42" s="150"/>
      <c r="PKJ42" s="150"/>
      <c r="PKK42" s="150"/>
      <c r="PKL42" s="150"/>
      <c r="PKM42" s="150"/>
      <c r="PKN42" s="150"/>
      <c r="PKO42" s="150"/>
      <c r="PKP42" s="150"/>
      <c r="PKQ42" s="150"/>
      <c r="PKR42" s="150"/>
      <c r="PKS42" s="150"/>
      <c r="PKT42" s="150"/>
      <c r="PKU42" s="150"/>
      <c r="PKV42" s="150"/>
      <c r="PKW42" s="150"/>
      <c r="PKX42" s="150"/>
      <c r="PKY42" s="150"/>
      <c r="PKZ42" s="150"/>
      <c r="PLA42" s="150"/>
      <c r="PLB42" s="150"/>
      <c r="PLC42" s="150"/>
      <c r="PLD42" s="150"/>
      <c r="PLE42" s="150"/>
      <c r="PLF42" s="150"/>
      <c r="PLG42" s="150"/>
      <c r="PLH42" s="150"/>
      <c r="PLI42" s="150"/>
      <c r="PLJ42" s="150"/>
      <c r="PLK42" s="150"/>
      <c r="PLL42" s="150"/>
      <c r="PLM42" s="150"/>
      <c r="PLN42" s="150"/>
      <c r="PLO42" s="150"/>
      <c r="PLP42" s="150"/>
      <c r="PLQ42" s="150"/>
      <c r="PLR42" s="150"/>
      <c r="PLS42" s="150"/>
      <c r="PLT42" s="150"/>
      <c r="PLU42" s="150"/>
      <c r="PLV42" s="150"/>
      <c r="PLW42" s="150"/>
      <c r="PLX42" s="150"/>
      <c r="PLY42" s="150"/>
      <c r="PLZ42" s="150"/>
      <c r="PMA42" s="150"/>
      <c r="PMB42" s="150"/>
      <c r="PMC42" s="150"/>
      <c r="PMD42" s="150"/>
      <c r="PME42" s="150"/>
      <c r="PMF42" s="150"/>
      <c r="PMG42" s="150"/>
      <c r="PMH42" s="150"/>
      <c r="PMI42" s="150"/>
      <c r="PMJ42" s="150"/>
      <c r="PMK42" s="150"/>
      <c r="PML42" s="150"/>
      <c r="PMM42" s="150"/>
      <c r="PMN42" s="150"/>
      <c r="PMO42" s="150"/>
      <c r="PMP42" s="150"/>
      <c r="PMQ42" s="150"/>
      <c r="PMR42" s="150"/>
      <c r="PMS42" s="150"/>
      <c r="PMT42" s="150"/>
      <c r="PMU42" s="150"/>
      <c r="PMV42" s="150"/>
      <c r="PMW42" s="150"/>
      <c r="PMX42" s="150"/>
      <c r="PMY42" s="150"/>
      <c r="PMZ42" s="150"/>
      <c r="PNA42" s="150"/>
      <c r="PNB42" s="150"/>
      <c r="PNC42" s="150"/>
      <c r="PND42" s="150"/>
      <c r="PNE42" s="150"/>
      <c r="PNF42" s="150"/>
      <c r="PNG42" s="150"/>
      <c r="PNH42" s="150"/>
      <c r="PNI42" s="150"/>
      <c r="PNJ42" s="150"/>
      <c r="PNK42" s="150"/>
      <c r="PNL42" s="150"/>
      <c r="PNM42" s="150"/>
      <c r="PNN42" s="150"/>
      <c r="PNO42" s="150"/>
      <c r="PNP42" s="150"/>
      <c r="PNQ42" s="150"/>
      <c r="PNR42" s="150"/>
      <c r="PNS42" s="150"/>
      <c r="PNT42" s="150"/>
      <c r="PNU42" s="150"/>
      <c r="PNV42" s="150"/>
      <c r="PNW42" s="150"/>
      <c r="PNX42" s="150"/>
      <c r="PNY42" s="150"/>
      <c r="PNZ42" s="150"/>
      <c r="POA42" s="150"/>
      <c r="POB42" s="150"/>
      <c r="POC42" s="150"/>
      <c r="POD42" s="150"/>
      <c r="POE42" s="150"/>
      <c r="POF42" s="150"/>
      <c r="POG42" s="150"/>
      <c r="POH42" s="150"/>
      <c r="POI42" s="150"/>
      <c r="POJ42" s="150"/>
      <c r="POK42" s="150"/>
      <c r="POL42" s="150"/>
      <c r="POM42" s="150"/>
      <c r="PON42" s="150"/>
      <c r="POO42" s="150"/>
      <c r="POP42" s="150"/>
      <c r="POQ42" s="150"/>
      <c r="POR42" s="150"/>
      <c r="POS42" s="150"/>
      <c r="POT42" s="150"/>
      <c r="POU42" s="150"/>
      <c r="POV42" s="150"/>
      <c r="POW42" s="150"/>
      <c r="POX42" s="150"/>
      <c r="POY42" s="150"/>
      <c r="POZ42" s="150"/>
      <c r="PPA42" s="150"/>
      <c r="PPB42" s="150"/>
      <c r="PPC42" s="150"/>
      <c r="PPD42" s="150"/>
      <c r="PPE42" s="150"/>
      <c r="PPF42" s="150"/>
      <c r="PPG42" s="150"/>
      <c r="PPH42" s="150"/>
      <c r="PPI42" s="150"/>
      <c r="PPJ42" s="150"/>
      <c r="PPK42" s="150"/>
      <c r="PPL42" s="150"/>
      <c r="PPM42" s="150"/>
      <c r="PPN42" s="150"/>
      <c r="PPO42" s="150"/>
      <c r="PPP42" s="150"/>
      <c r="PPQ42" s="150"/>
      <c r="PPR42" s="150"/>
      <c r="PPS42" s="150"/>
      <c r="PPT42" s="150"/>
      <c r="PPU42" s="150"/>
      <c r="PPV42" s="150"/>
      <c r="PPW42" s="150"/>
      <c r="PPX42" s="150"/>
      <c r="PPY42" s="150"/>
      <c r="PPZ42" s="150"/>
      <c r="PQA42" s="150"/>
      <c r="PQB42" s="150"/>
      <c r="PQC42" s="150"/>
      <c r="PQD42" s="150"/>
      <c r="PQE42" s="150"/>
      <c r="PQF42" s="150"/>
      <c r="PQG42" s="150"/>
      <c r="PQH42" s="150"/>
      <c r="PQI42" s="150"/>
      <c r="PQJ42" s="150"/>
      <c r="PQK42" s="150"/>
      <c r="PQL42" s="150"/>
      <c r="PQM42" s="150"/>
      <c r="PQN42" s="150"/>
      <c r="PQO42" s="150"/>
      <c r="PQP42" s="150"/>
      <c r="PQQ42" s="150"/>
      <c r="PQR42" s="150"/>
      <c r="PQS42" s="150"/>
      <c r="PQT42" s="150"/>
      <c r="PQU42" s="150"/>
      <c r="PQV42" s="150"/>
      <c r="PQW42" s="150"/>
      <c r="PQX42" s="150"/>
      <c r="PQY42" s="150"/>
      <c r="PQZ42" s="150"/>
      <c r="PRA42" s="150"/>
      <c r="PRB42" s="150"/>
      <c r="PRC42" s="150"/>
      <c r="PRD42" s="150"/>
      <c r="PRE42" s="150"/>
      <c r="PRF42" s="150"/>
      <c r="PRG42" s="150"/>
      <c r="PRH42" s="150"/>
      <c r="PRI42" s="150"/>
      <c r="PRJ42" s="150"/>
      <c r="PRK42" s="150"/>
      <c r="PRL42" s="150"/>
      <c r="PRM42" s="150"/>
      <c r="PRN42" s="150"/>
      <c r="PRO42" s="150"/>
      <c r="PRP42" s="150"/>
      <c r="PRQ42" s="150"/>
      <c r="PRR42" s="150"/>
      <c r="PRS42" s="150"/>
      <c r="PRT42" s="150"/>
      <c r="PRU42" s="150"/>
      <c r="PRV42" s="150"/>
      <c r="PRW42" s="150"/>
      <c r="PRX42" s="150"/>
      <c r="PRY42" s="150"/>
      <c r="PRZ42" s="150"/>
      <c r="PSA42" s="150"/>
      <c r="PSB42" s="150"/>
      <c r="PSC42" s="150"/>
      <c r="PSD42" s="150"/>
      <c r="PSE42" s="150"/>
      <c r="PSF42" s="150"/>
      <c r="PSG42" s="150"/>
      <c r="PSH42" s="150"/>
      <c r="PSI42" s="150"/>
      <c r="PSJ42" s="150"/>
      <c r="PSK42" s="150"/>
      <c r="PSL42" s="150"/>
      <c r="PSM42" s="150"/>
      <c r="PSN42" s="150"/>
      <c r="PSO42" s="150"/>
      <c r="PSP42" s="150"/>
      <c r="PSQ42" s="150"/>
      <c r="PSR42" s="150"/>
      <c r="PSS42" s="150"/>
      <c r="PST42" s="150"/>
      <c r="PSU42" s="150"/>
      <c r="PSV42" s="150"/>
      <c r="PSW42" s="150"/>
      <c r="PSX42" s="150"/>
      <c r="PSY42" s="150"/>
      <c r="PSZ42" s="150"/>
      <c r="PTA42" s="150"/>
      <c r="PTB42" s="150"/>
      <c r="PTC42" s="150"/>
      <c r="PTD42" s="150"/>
      <c r="PTE42" s="150"/>
      <c r="PTF42" s="150"/>
      <c r="PTG42" s="150"/>
      <c r="PTH42" s="150"/>
      <c r="PTI42" s="150"/>
      <c r="PTJ42" s="150"/>
      <c r="PTK42" s="150"/>
      <c r="PTL42" s="150"/>
      <c r="PTM42" s="150"/>
      <c r="PTN42" s="150"/>
      <c r="PTO42" s="150"/>
      <c r="PTP42" s="150"/>
      <c r="PTQ42" s="150"/>
      <c r="PTR42" s="150"/>
      <c r="PTS42" s="150"/>
      <c r="PTT42" s="150"/>
      <c r="PTU42" s="150"/>
      <c r="PTV42" s="150"/>
      <c r="PTW42" s="150"/>
      <c r="PTX42" s="150"/>
      <c r="PTY42" s="150"/>
      <c r="PTZ42" s="150"/>
      <c r="PUA42" s="150"/>
      <c r="PUB42" s="150"/>
      <c r="PUC42" s="150"/>
      <c r="PUD42" s="150"/>
      <c r="PUE42" s="150"/>
      <c r="PUF42" s="150"/>
      <c r="PUG42" s="150"/>
      <c r="PUH42" s="150"/>
      <c r="PUI42" s="150"/>
      <c r="PUJ42" s="150"/>
      <c r="PUK42" s="150"/>
      <c r="PUL42" s="150"/>
      <c r="PUM42" s="150"/>
      <c r="PUN42" s="150"/>
      <c r="PUO42" s="150"/>
      <c r="PUP42" s="150"/>
      <c r="PUQ42" s="150"/>
      <c r="PUR42" s="150"/>
      <c r="PUS42" s="150"/>
      <c r="PUT42" s="150"/>
      <c r="PUU42" s="150"/>
      <c r="PUV42" s="150"/>
      <c r="PUW42" s="150"/>
      <c r="PUX42" s="150"/>
      <c r="PUY42" s="150"/>
      <c r="PUZ42" s="150"/>
      <c r="PVA42" s="150"/>
      <c r="PVB42" s="150"/>
      <c r="PVC42" s="150"/>
      <c r="PVD42" s="150"/>
      <c r="PVE42" s="150"/>
      <c r="PVF42" s="150"/>
      <c r="PVG42" s="150"/>
      <c r="PVH42" s="150"/>
      <c r="PVI42" s="150"/>
      <c r="PVJ42" s="150"/>
      <c r="PVK42" s="150"/>
      <c r="PVL42" s="150"/>
      <c r="PVM42" s="150"/>
      <c r="PVN42" s="150"/>
      <c r="PVO42" s="150"/>
      <c r="PVP42" s="150"/>
      <c r="PVQ42" s="150"/>
      <c r="PVR42" s="150"/>
      <c r="PVS42" s="150"/>
      <c r="PVT42" s="150"/>
      <c r="PVU42" s="150"/>
      <c r="PVV42" s="150"/>
      <c r="PVW42" s="150"/>
      <c r="PVX42" s="150"/>
      <c r="PVY42" s="150"/>
      <c r="PVZ42" s="150"/>
      <c r="PWA42" s="150"/>
      <c r="PWB42" s="150"/>
      <c r="PWC42" s="150"/>
      <c r="PWD42" s="150"/>
      <c r="PWE42" s="150"/>
      <c r="PWF42" s="150"/>
      <c r="PWG42" s="150"/>
      <c r="PWH42" s="150"/>
      <c r="PWI42" s="150"/>
      <c r="PWJ42" s="150"/>
      <c r="PWK42" s="150"/>
      <c r="PWL42" s="150"/>
      <c r="PWM42" s="150"/>
      <c r="PWN42" s="150"/>
      <c r="PWO42" s="150"/>
      <c r="PWP42" s="150"/>
      <c r="PWQ42" s="150"/>
      <c r="PWR42" s="150"/>
      <c r="PWS42" s="150"/>
      <c r="PWT42" s="150"/>
      <c r="PWU42" s="150"/>
      <c r="PWV42" s="150"/>
      <c r="PWW42" s="150"/>
      <c r="PWX42" s="150"/>
      <c r="PWY42" s="150"/>
      <c r="PWZ42" s="150"/>
      <c r="PXA42" s="150"/>
      <c r="PXB42" s="150"/>
      <c r="PXC42" s="150"/>
      <c r="PXD42" s="150"/>
      <c r="PXE42" s="150"/>
      <c r="PXF42" s="150"/>
      <c r="PXG42" s="150"/>
      <c r="PXH42" s="150"/>
      <c r="PXI42" s="150"/>
      <c r="PXJ42" s="150"/>
      <c r="PXK42" s="150"/>
      <c r="PXL42" s="150"/>
      <c r="PXM42" s="150"/>
      <c r="PXN42" s="150"/>
      <c r="PXO42" s="150"/>
      <c r="PXP42" s="150"/>
      <c r="PXQ42" s="150"/>
      <c r="PXR42" s="150"/>
      <c r="PXS42" s="150"/>
      <c r="PXT42" s="150"/>
      <c r="PXU42" s="150"/>
      <c r="PXV42" s="150"/>
      <c r="PXW42" s="150"/>
      <c r="PXX42" s="150"/>
      <c r="PXY42" s="150"/>
      <c r="PXZ42" s="150"/>
      <c r="PYA42" s="150"/>
      <c r="PYB42" s="150"/>
      <c r="PYC42" s="150"/>
      <c r="PYD42" s="150"/>
      <c r="PYE42" s="150"/>
      <c r="PYF42" s="150"/>
      <c r="PYG42" s="150"/>
      <c r="PYH42" s="150"/>
      <c r="PYI42" s="150"/>
      <c r="PYJ42" s="150"/>
      <c r="PYK42" s="150"/>
      <c r="PYL42" s="150"/>
      <c r="PYM42" s="150"/>
      <c r="PYN42" s="150"/>
      <c r="PYO42" s="150"/>
      <c r="PYP42" s="150"/>
      <c r="PYQ42" s="150"/>
      <c r="PYR42" s="150"/>
      <c r="PYS42" s="150"/>
      <c r="PYT42" s="150"/>
      <c r="PYU42" s="150"/>
      <c r="PYV42" s="150"/>
      <c r="PYW42" s="150"/>
      <c r="PYX42" s="150"/>
      <c r="PYY42" s="150"/>
      <c r="PYZ42" s="150"/>
      <c r="PZA42" s="150"/>
      <c r="PZB42" s="150"/>
      <c r="PZC42" s="150"/>
      <c r="PZD42" s="150"/>
      <c r="PZE42" s="150"/>
      <c r="PZF42" s="150"/>
      <c r="PZG42" s="150"/>
      <c r="PZH42" s="150"/>
      <c r="PZI42" s="150"/>
      <c r="PZJ42" s="150"/>
      <c r="PZK42" s="150"/>
      <c r="PZL42" s="150"/>
      <c r="PZM42" s="150"/>
      <c r="PZN42" s="150"/>
      <c r="PZO42" s="150"/>
      <c r="PZP42" s="150"/>
      <c r="PZQ42" s="150"/>
      <c r="PZR42" s="150"/>
      <c r="PZS42" s="150"/>
      <c r="PZT42" s="150"/>
      <c r="PZU42" s="150"/>
      <c r="PZV42" s="150"/>
      <c r="PZW42" s="150"/>
      <c r="PZX42" s="150"/>
      <c r="PZY42" s="150"/>
      <c r="PZZ42" s="150"/>
      <c r="QAA42" s="150"/>
      <c r="QAB42" s="150"/>
      <c r="QAC42" s="150"/>
      <c r="QAD42" s="150"/>
      <c r="QAE42" s="150"/>
      <c r="QAF42" s="150"/>
      <c r="QAG42" s="150"/>
      <c r="QAH42" s="150"/>
      <c r="QAI42" s="150"/>
      <c r="QAJ42" s="150"/>
      <c r="QAK42" s="150"/>
      <c r="QAL42" s="150"/>
      <c r="QAM42" s="150"/>
      <c r="QAN42" s="150"/>
      <c r="QAO42" s="150"/>
      <c r="QAP42" s="150"/>
      <c r="QAQ42" s="150"/>
      <c r="QAR42" s="150"/>
      <c r="QAS42" s="150"/>
      <c r="QAT42" s="150"/>
      <c r="QAU42" s="150"/>
      <c r="QAV42" s="150"/>
      <c r="QAW42" s="150"/>
      <c r="QAX42" s="150"/>
      <c r="QAY42" s="150"/>
      <c r="QAZ42" s="150"/>
      <c r="QBA42" s="150"/>
      <c r="QBB42" s="150"/>
      <c r="QBC42" s="150"/>
      <c r="QBD42" s="150"/>
      <c r="QBE42" s="150"/>
      <c r="QBF42" s="150"/>
      <c r="QBG42" s="150"/>
      <c r="QBH42" s="150"/>
      <c r="QBI42" s="150"/>
      <c r="QBJ42" s="150"/>
      <c r="QBK42" s="150"/>
      <c r="QBL42" s="150"/>
      <c r="QBM42" s="150"/>
      <c r="QBN42" s="150"/>
      <c r="QBO42" s="150"/>
      <c r="QBP42" s="150"/>
      <c r="QBQ42" s="150"/>
      <c r="QBR42" s="150"/>
      <c r="QBS42" s="150"/>
      <c r="QBT42" s="150"/>
      <c r="QBU42" s="150"/>
      <c r="QBV42" s="150"/>
      <c r="QBW42" s="150"/>
      <c r="QBX42" s="150"/>
      <c r="QBY42" s="150"/>
      <c r="QBZ42" s="150"/>
      <c r="QCA42" s="150"/>
      <c r="QCB42" s="150"/>
      <c r="QCC42" s="150"/>
      <c r="QCD42" s="150"/>
      <c r="QCE42" s="150"/>
      <c r="QCF42" s="150"/>
      <c r="QCG42" s="150"/>
      <c r="QCH42" s="150"/>
      <c r="QCI42" s="150"/>
      <c r="QCJ42" s="150"/>
      <c r="QCK42" s="150"/>
      <c r="QCL42" s="150"/>
      <c r="QCM42" s="150"/>
      <c r="QCN42" s="150"/>
      <c r="QCO42" s="150"/>
      <c r="QCP42" s="150"/>
      <c r="QCQ42" s="150"/>
      <c r="QCR42" s="150"/>
      <c r="QCS42" s="150"/>
      <c r="QCT42" s="150"/>
      <c r="QCU42" s="150"/>
      <c r="QCV42" s="150"/>
      <c r="QCW42" s="150"/>
      <c r="QCX42" s="150"/>
      <c r="QCY42" s="150"/>
      <c r="QCZ42" s="150"/>
      <c r="QDA42" s="150"/>
      <c r="QDB42" s="150"/>
      <c r="QDC42" s="150"/>
      <c r="QDD42" s="150"/>
      <c r="QDE42" s="150"/>
      <c r="QDF42" s="150"/>
      <c r="QDG42" s="150"/>
      <c r="QDH42" s="150"/>
      <c r="QDI42" s="150"/>
      <c r="QDJ42" s="150"/>
      <c r="QDK42" s="150"/>
      <c r="QDL42" s="150"/>
      <c r="QDM42" s="150"/>
      <c r="QDN42" s="150"/>
      <c r="QDO42" s="150"/>
      <c r="QDP42" s="150"/>
      <c r="QDQ42" s="150"/>
      <c r="QDR42" s="150"/>
      <c r="QDS42" s="150"/>
      <c r="QDT42" s="150"/>
      <c r="QDU42" s="150"/>
      <c r="QDV42" s="150"/>
      <c r="QDW42" s="150"/>
      <c r="QDX42" s="150"/>
      <c r="QDY42" s="150"/>
      <c r="QDZ42" s="150"/>
      <c r="QEA42" s="150"/>
      <c r="QEB42" s="150"/>
      <c r="QEC42" s="150"/>
      <c r="QED42" s="150"/>
      <c r="QEE42" s="150"/>
      <c r="QEF42" s="150"/>
      <c r="QEG42" s="150"/>
      <c r="QEH42" s="150"/>
      <c r="QEI42" s="150"/>
      <c r="QEJ42" s="150"/>
      <c r="QEK42" s="150"/>
      <c r="QEL42" s="150"/>
      <c r="QEM42" s="150"/>
      <c r="QEN42" s="150"/>
      <c r="QEO42" s="150"/>
      <c r="QEP42" s="150"/>
      <c r="QEQ42" s="150"/>
      <c r="QER42" s="150"/>
      <c r="QES42" s="150"/>
      <c r="QET42" s="150"/>
      <c r="QEU42" s="150"/>
      <c r="QEV42" s="150"/>
      <c r="QEW42" s="150"/>
      <c r="QEX42" s="150"/>
      <c r="QEY42" s="150"/>
      <c r="QEZ42" s="150"/>
      <c r="QFA42" s="150"/>
      <c r="QFB42" s="150"/>
      <c r="QFC42" s="150"/>
      <c r="QFD42" s="150"/>
      <c r="QFE42" s="150"/>
      <c r="QFF42" s="150"/>
      <c r="QFG42" s="150"/>
      <c r="QFH42" s="150"/>
      <c r="QFI42" s="150"/>
      <c r="QFJ42" s="150"/>
      <c r="QFK42" s="150"/>
      <c r="QFL42" s="150"/>
      <c r="QFM42" s="150"/>
      <c r="QFN42" s="150"/>
      <c r="QFO42" s="150"/>
      <c r="QFP42" s="150"/>
      <c r="QFQ42" s="150"/>
      <c r="QFR42" s="150"/>
      <c r="QFS42" s="150"/>
      <c r="QFT42" s="150"/>
      <c r="QFU42" s="150"/>
      <c r="QFV42" s="150"/>
      <c r="QFW42" s="150"/>
      <c r="QFX42" s="150"/>
      <c r="QFY42" s="150"/>
      <c r="QFZ42" s="150"/>
      <c r="QGA42" s="150"/>
      <c r="QGB42" s="150"/>
      <c r="QGC42" s="150"/>
      <c r="QGD42" s="150"/>
      <c r="QGE42" s="150"/>
      <c r="QGF42" s="150"/>
      <c r="QGG42" s="150"/>
      <c r="QGH42" s="150"/>
      <c r="QGI42" s="150"/>
      <c r="QGJ42" s="150"/>
      <c r="QGK42" s="150"/>
      <c r="QGL42" s="150"/>
      <c r="QGM42" s="150"/>
      <c r="QGN42" s="150"/>
      <c r="QGO42" s="150"/>
      <c r="QGP42" s="150"/>
      <c r="QGQ42" s="150"/>
      <c r="QGR42" s="150"/>
      <c r="QGS42" s="150"/>
      <c r="QGT42" s="150"/>
      <c r="QGU42" s="150"/>
      <c r="QGV42" s="150"/>
      <c r="QGW42" s="150"/>
      <c r="QGX42" s="150"/>
      <c r="QGY42" s="150"/>
      <c r="QGZ42" s="150"/>
      <c r="QHA42" s="150"/>
      <c r="QHB42" s="150"/>
      <c r="QHC42" s="150"/>
      <c r="QHD42" s="150"/>
      <c r="QHE42" s="150"/>
      <c r="QHF42" s="150"/>
      <c r="QHG42" s="150"/>
      <c r="QHH42" s="150"/>
      <c r="QHI42" s="150"/>
      <c r="QHJ42" s="150"/>
      <c r="QHK42" s="150"/>
      <c r="QHL42" s="150"/>
      <c r="QHM42" s="150"/>
      <c r="QHN42" s="150"/>
      <c r="QHO42" s="150"/>
      <c r="QHP42" s="150"/>
      <c r="QHQ42" s="150"/>
      <c r="QHR42" s="150"/>
      <c r="QHS42" s="150"/>
      <c r="QHT42" s="150"/>
      <c r="QHU42" s="150"/>
      <c r="QHV42" s="150"/>
      <c r="QHW42" s="150"/>
      <c r="QHX42" s="150"/>
      <c r="QHY42" s="150"/>
      <c r="QHZ42" s="150"/>
      <c r="QIA42" s="150"/>
      <c r="QIB42" s="150"/>
      <c r="QIC42" s="150"/>
      <c r="QID42" s="150"/>
      <c r="QIE42" s="150"/>
      <c r="QIF42" s="150"/>
      <c r="QIG42" s="150"/>
      <c r="QIH42" s="150"/>
      <c r="QII42" s="150"/>
      <c r="QIJ42" s="150"/>
      <c r="QIK42" s="150"/>
      <c r="QIL42" s="150"/>
      <c r="QIM42" s="150"/>
      <c r="QIN42" s="150"/>
      <c r="QIO42" s="150"/>
      <c r="QIP42" s="150"/>
      <c r="QIQ42" s="150"/>
      <c r="QIR42" s="150"/>
      <c r="QIS42" s="150"/>
      <c r="QIT42" s="150"/>
      <c r="QIU42" s="150"/>
      <c r="QIV42" s="150"/>
      <c r="QIW42" s="150"/>
      <c r="QIX42" s="150"/>
      <c r="QIY42" s="150"/>
      <c r="QIZ42" s="150"/>
      <c r="QJA42" s="150"/>
      <c r="QJB42" s="150"/>
      <c r="QJC42" s="150"/>
      <c r="QJD42" s="150"/>
      <c r="QJE42" s="150"/>
      <c r="QJF42" s="150"/>
      <c r="QJG42" s="150"/>
      <c r="QJH42" s="150"/>
      <c r="QJI42" s="150"/>
      <c r="QJJ42" s="150"/>
      <c r="QJK42" s="150"/>
      <c r="QJL42" s="150"/>
      <c r="QJM42" s="150"/>
      <c r="QJN42" s="150"/>
      <c r="QJO42" s="150"/>
      <c r="QJP42" s="150"/>
      <c r="QJQ42" s="150"/>
      <c r="QJR42" s="150"/>
      <c r="QJS42" s="150"/>
      <c r="QJT42" s="150"/>
      <c r="QJU42" s="150"/>
      <c r="QJV42" s="150"/>
      <c r="QJW42" s="150"/>
      <c r="QJX42" s="150"/>
      <c r="QJY42" s="150"/>
      <c r="QJZ42" s="150"/>
      <c r="QKA42" s="150"/>
      <c r="QKB42" s="150"/>
      <c r="QKC42" s="150"/>
      <c r="QKD42" s="150"/>
      <c r="QKE42" s="150"/>
      <c r="QKF42" s="150"/>
      <c r="QKG42" s="150"/>
      <c r="QKH42" s="150"/>
      <c r="QKI42" s="150"/>
      <c r="QKJ42" s="150"/>
      <c r="QKK42" s="150"/>
      <c r="QKL42" s="150"/>
      <c r="QKM42" s="150"/>
      <c r="QKN42" s="150"/>
      <c r="QKO42" s="150"/>
      <c r="QKP42" s="150"/>
      <c r="QKQ42" s="150"/>
      <c r="QKR42" s="150"/>
      <c r="QKS42" s="150"/>
      <c r="QKT42" s="150"/>
      <c r="QKU42" s="150"/>
      <c r="QKV42" s="150"/>
      <c r="QKW42" s="150"/>
      <c r="QKX42" s="150"/>
      <c r="QKY42" s="150"/>
      <c r="QKZ42" s="150"/>
      <c r="QLA42" s="150"/>
      <c r="QLB42" s="150"/>
      <c r="QLC42" s="150"/>
      <c r="QLD42" s="150"/>
      <c r="QLE42" s="150"/>
      <c r="QLF42" s="150"/>
      <c r="QLG42" s="150"/>
      <c r="QLH42" s="150"/>
      <c r="QLI42" s="150"/>
      <c r="QLJ42" s="150"/>
      <c r="QLK42" s="150"/>
      <c r="QLL42" s="150"/>
      <c r="QLM42" s="150"/>
      <c r="QLN42" s="150"/>
      <c r="QLO42" s="150"/>
      <c r="QLP42" s="150"/>
      <c r="QLQ42" s="150"/>
      <c r="QLR42" s="150"/>
      <c r="QLS42" s="150"/>
      <c r="QLT42" s="150"/>
      <c r="QLU42" s="150"/>
      <c r="QLV42" s="150"/>
      <c r="QLW42" s="150"/>
      <c r="QLX42" s="150"/>
      <c r="QLY42" s="150"/>
      <c r="QLZ42" s="150"/>
      <c r="QMA42" s="150"/>
      <c r="QMB42" s="150"/>
      <c r="QMC42" s="150"/>
      <c r="QMD42" s="150"/>
      <c r="QME42" s="150"/>
      <c r="QMF42" s="150"/>
      <c r="QMG42" s="150"/>
      <c r="QMH42" s="150"/>
      <c r="QMI42" s="150"/>
      <c r="QMJ42" s="150"/>
      <c r="QMK42" s="150"/>
      <c r="QML42" s="150"/>
      <c r="QMM42" s="150"/>
      <c r="QMN42" s="150"/>
      <c r="QMO42" s="150"/>
      <c r="QMP42" s="150"/>
      <c r="QMQ42" s="150"/>
      <c r="QMR42" s="150"/>
      <c r="QMS42" s="150"/>
      <c r="QMT42" s="150"/>
      <c r="QMU42" s="150"/>
      <c r="QMV42" s="150"/>
      <c r="QMW42" s="150"/>
      <c r="QMX42" s="150"/>
      <c r="QMY42" s="150"/>
      <c r="QMZ42" s="150"/>
      <c r="QNA42" s="150"/>
      <c r="QNB42" s="150"/>
      <c r="QNC42" s="150"/>
      <c r="QND42" s="150"/>
      <c r="QNE42" s="150"/>
      <c r="QNF42" s="150"/>
      <c r="QNG42" s="150"/>
      <c r="QNH42" s="150"/>
      <c r="QNI42" s="150"/>
      <c r="QNJ42" s="150"/>
      <c r="QNK42" s="150"/>
      <c r="QNL42" s="150"/>
      <c r="QNM42" s="150"/>
      <c r="QNN42" s="150"/>
      <c r="QNO42" s="150"/>
      <c r="QNP42" s="150"/>
      <c r="QNQ42" s="150"/>
      <c r="QNR42" s="150"/>
      <c r="QNS42" s="150"/>
      <c r="QNT42" s="150"/>
      <c r="QNU42" s="150"/>
      <c r="QNV42" s="150"/>
      <c r="QNW42" s="150"/>
      <c r="QNX42" s="150"/>
      <c r="QNY42" s="150"/>
      <c r="QNZ42" s="150"/>
      <c r="QOA42" s="150"/>
      <c r="QOB42" s="150"/>
      <c r="QOC42" s="150"/>
      <c r="QOD42" s="150"/>
      <c r="QOE42" s="150"/>
      <c r="QOF42" s="150"/>
      <c r="QOG42" s="150"/>
      <c r="QOH42" s="150"/>
      <c r="QOI42" s="150"/>
      <c r="QOJ42" s="150"/>
      <c r="QOK42" s="150"/>
      <c r="QOL42" s="150"/>
      <c r="QOM42" s="150"/>
      <c r="QON42" s="150"/>
      <c r="QOO42" s="150"/>
      <c r="QOP42" s="150"/>
      <c r="QOQ42" s="150"/>
      <c r="QOR42" s="150"/>
      <c r="QOS42" s="150"/>
      <c r="QOT42" s="150"/>
      <c r="QOU42" s="150"/>
      <c r="QOV42" s="150"/>
      <c r="QOW42" s="150"/>
      <c r="QOX42" s="150"/>
      <c r="QOY42" s="150"/>
      <c r="QOZ42" s="150"/>
      <c r="QPA42" s="150"/>
      <c r="QPB42" s="150"/>
      <c r="QPC42" s="150"/>
      <c r="QPD42" s="150"/>
      <c r="QPE42" s="150"/>
      <c r="QPF42" s="150"/>
      <c r="QPG42" s="150"/>
      <c r="QPH42" s="150"/>
      <c r="QPI42" s="150"/>
      <c r="QPJ42" s="150"/>
      <c r="QPK42" s="150"/>
      <c r="QPL42" s="150"/>
      <c r="QPM42" s="150"/>
      <c r="QPN42" s="150"/>
      <c r="QPO42" s="150"/>
      <c r="QPP42" s="150"/>
      <c r="QPQ42" s="150"/>
      <c r="QPR42" s="150"/>
      <c r="QPS42" s="150"/>
      <c r="QPT42" s="150"/>
      <c r="QPU42" s="150"/>
      <c r="QPV42" s="150"/>
      <c r="QPW42" s="150"/>
      <c r="QPX42" s="150"/>
      <c r="QPY42" s="150"/>
      <c r="QPZ42" s="150"/>
      <c r="QQA42" s="150"/>
      <c r="QQB42" s="150"/>
      <c r="QQC42" s="150"/>
      <c r="QQD42" s="150"/>
      <c r="QQE42" s="150"/>
      <c r="QQF42" s="150"/>
      <c r="QQG42" s="150"/>
      <c r="QQH42" s="150"/>
      <c r="QQI42" s="150"/>
      <c r="QQJ42" s="150"/>
      <c r="QQK42" s="150"/>
      <c r="QQL42" s="150"/>
      <c r="QQM42" s="150"/>
      <c r="QQN42" s="150"/>
      <c r="QQO42" s="150"/>
      <c r="QQP42" s="150"/>
      <c r="QQQ42" s="150"/>
      <c r="QQR42" s="150"/>
      <c r="QQS42" s="150"/>
      <c r="QQT42" s="150"/>
      <c r="QQU42" s="150"/>
      <c r="QQV42" s="150"/>
      <c r="QQW42" s="150"/>
      <c r="QQX42" s="150"/>
      <c r="QQY42" s="150"/>
      <c r="QQZ42" s="150"/>
      <c r="QRA42" s="150"/>
      <c r="QRB42" s="150"/>
      <c r="QRC42" s="150"/>
      <c r="QRD42" s="150"/>
      <c r="QRE42" s="150"/>
      <c r="QRF42" s="150"/>
      <c r="QRG42" s="150"/>
      <c r="QRH42" s="150"/>
      <c r="QRI42" s="150"/>
      <c r="QRJ42" s="150"/>
      <c r="QRK42" s="150"/>
      <c r="QRL42" s="150"/>
      <c r="QRM42" s="150"/>
      <c r="QRN42" s="150"/>
      <c r="QRO42" s="150"/>
      <c r="QRP42" s="150"/>
      <c r="QRQ42" s="150"/>
      <c r="QRR42" s="150"/>
      <c r="QRS42" s="150"/>
      <c r="QRT42" s="150"/>
      <c r="QRU42" s="150"/>
      <c r="QRV42" s="150"/>
      <c r="QRW42" s="150"/>
      <c r="QRX42" s="150"/>
      <c r="QRY42" s="150"/>
      <c r="QRZ42" s="150"/>
      <c r="QSA42" s="150"/>
      <c r="QSB42" s="150"/>
      <c r="QSC42" s="150"/>
      <c r="QSD42" s="150"/>
      <c r="QSE42" s="150"/>
      <c r="QSF42" s="150"/>
      <c r="QSG42" s="150"/>
      <c r="QSH42" s="150"/>
      <c r="QSI42" s="150"/>
      <c r="QSJ42" s="150"/>
      <c r="QSK42" s="150"/>
      <c r="QSL42" s="150"/>
      <c r="QSM42" s="150"/>
      <c r="QSN42" s="150"/>
      <c r="QSO42" s="150"/>
      <c r="QSP42" s="150"/>
      <c r="QSQ42" s="150"/>
      <c r="QSR42" s="150"/>
      <c r="QSS42" s="150"/>
      <c r="QST42" s="150"/>
      <c r="QSU42" s="150"/>
      <c r="QSV42" s="150"/>
      <c r="QSW42" s="150"/>
      <c r="QSX42" s="150"/>
      <c r="QSY42" s="150"/>
      <c r="QSZ42" s="150"/>
      <c r="QTA42" s="150"/>
      <c r="QTB42" s="150"/>
      <c r="QTC42" s="150"/>
      <c r="QTD42" s="150"/>
      <c r="QTE42" s="150"/>
      <c r="QTF42" s="150"/>
      <c r="QTG42" s="150"/>
      <c r="QTH42" s="150"/>
      <c r="QTI42" s="150"/>
      <c r="QTJ42" s="150"/>
      <c r="QTK42" s="150"/>
      <c r="QTL42" s="150"/>
      <c r="QTM42" s="150"/>
      <c r="QTN42" s="150"/>
      <c r="QTO42" s="150"/>
      <c r="QTP42" s="150"/>
      <c r="QTQ42" s="150"/>
      <c r="QTR42" s="150"/>
      <c r="QTS42" s="150"/>
      <c r="QTT42" s="150"/>
      <c r="QTU42" s="150"/>
      <c r="QTV42" s="150"/>
      <c r="QTW42" s="150"/>
      <c r="QTX42" s="150"/>
      <c r="QTY42" s="150"/>
      <c r="QTZ42" s="150"/>
      <c r="QUA42" s="150"/>
      <c r="QUB42" s="150"/>
      <c r="QUC42" s="150"/>
      <c r="QUD42" s="150"/>
      <c r="QUE42" s="150"/>
      <c r="QUF42" s="150"/>
      <c r="QUG42" s="150"/>
      <c r="QUH42" s="150"/>
      <c r="QUI42" s="150"/>
      <c r="QUJ42" s="150"/>
      <c r="QUK42" s="150"/>
      <c r="QUL42" s="150"/>
      <c r="QUM42" s="150"/>
      <c r="QUN42" s="150"/>
      <c r="QUO42" s="150"/>
      <c r="QUP42" s="150"/>
      <c r="QUQ42" s="150"/>
      <c r="QUR42" s="150"/>
      <c r="QUS42" s="150"/>
      <c r="QUT42" s="150"/>
      <c r="QUU42" s="150"/>
      <c r="QUV42" s="150"/>
      <c r="QUW42" s="150"/>
      <c r="QUX42" s="150"/>
      <c r="QUY42" s="150"/>
      <c r="QUZ42" s="150"/>
      <c r="QVA42" s="150"/>
      <c r="QVB42" s="150"/>
      <c r="QVC42" s="150"/>
      <c r="QVD42" s="150"/>
      <c r="QVE42" s="150"/>
      <c r="QVF42" s="150"/>
      <c r="QVG42" s="150"/>
      <c r="QVH42" s="150"/>
      <c r="QVI42" s="150"/>
      <c r="QVJ42" s="150"/>
      <c r="QVK42" s="150"/>
      <c r="QVL42" s="150"/>
      <c r="QVM42" s="150"/>
      <c r="QVN42" s="150"/>
      <c r="QVO42" s="150"/>
      <c r="QVP42" s="150"/>
      <c r="QVQ42" s="150"/>
      <c r="QVR42" s="150"/>
      <c r="QVS42" s="150"/>
      <c r="QVT42" s="150"/>
      <c r="QVU42" s="150"/>
      <c r="QVV42" s="150"/>
      <c r="QVW42" s="150"/>
      <c r="QVX42" s="150"/>
      <c r="QVY42" s="150"/>
      <c r="QVZ42" s="150"/>
      <c r="QWA42" s="150"/>
      <c r="QWB42" s="150"/>
      <c r="QWC42" s="150"/>
      <c r="QWD42" s="150"/>
      <c r="QWE42" s="150"/>
      <c r="QWF42" s="150"/>
      <c r="QWG42" s="150"/>
      <c r="QWH42" s="150"/>
      <c r="QWI42" s="150"/>
      <c r="QWJ42" s="150"/>
      <c r="QWK42" s="150"/>
      <c r="QWL42" s="150"/>
      <c r="QWM42" s="150"/>
      <c r="QWN42" s="150"/>
      <c r="QWO42" s="150"/>
      <c r="QWP42" s="150"/>
      <c r="QWQ42" s="150"/>
      <c r="QWR42" s="150"/>
      <c r="QWS42" s="150"/>
      <c r="QWT42" s="150"/>
      <c r="QWU42" s="150"/>
      <c r="QWV42" s="150"/>
      <c r="QWW42" s="150"/>
      <c r="QWX42" s="150"/>
      <c r="QWY42" s="150"/>
      <c r="QWZ42" s="150"/>
      <c r="QXA42" s="150"/>
      <c r="QXB42" s="150"/>
      <c r="QXC42" s="150"/>
      <c r="QXD42" s="150"/>
      <c r="QXE42" s="150"/>
      <c r="QXF42" s="150"/>
      <c r="QXG42" s="150"/>
      <c r="QXH42" s="150"/>
      <c r="QXI42" s="150"/>
      <c r="QXJ42" s="150"/>
      <c r="QXK42" s="150"/>
      <c r="QXL42" s="150"/>
      <c r="QXM42" s="150"/>
      <c r="QXN42" s="150"/>
      <c r="QXO42" s="150"/>
      <c r="QXP42" s="150"/>
      <c r="QXQ42" s="150"/>
      <c r="QXR42" s="150"/>
      <c r="QXS42" s="150"/>
      <c r="QXT42" s="150"/>
      <c r="QXU42" s="150"/>
      <c r="QXV42" s="150"/>
      <c r="QXW42" s="150"/>
      <c r="QXX42" s="150"/>
      <c r="QXY42" s="150"/>
      <c r="QXZ42" s="150"/>
      <c r="QYA42" s="150"/>
      <c r="QYB42" s="150"/>
      <c r="QYC42" s="150"/>
      <c r="QYD42" s="150"/>
      <c r="QYE42" s="150"/>
      <c r="QYF42" s="150"/>
      <c r="QYG42" s="150"/>
      <c r="QYH42" s="150"/>
      <c r="QYI42" s="150"/>
      <c r="QYJ42" s="150"/>
      <c r="QYK42" s="150"/>
      <c r="QYL42" s="150"/>
      <c r="QYM42" s="150"/>
      <c r="QYN42" s="150"/>
      <c r="QYO42" s="150"/>
      <c r="QYP42" s="150"/>
      <c r="QYQ42" s="150"/>
      <c r="QYR42" s="150"/>
      <c r="QYS42" s="150"/>
      <c r="QYT42" s="150"/>
      <c r="QYU42" s="150"/>
      <c r="QYV42" s="150"/>
      <c r="QYW42" s="150"/>
      <c r="QYX42" s="150"/>
      <c r="QYY42" s="150"/>
      <c r="QYZ42" s="150"/>
      <c r="QZA42" s="150"/>
      <c r="QZB42" s="150"/>
      <c r="QZC42" s="150"/>
      <c r="QZD42" s="150"/>
      <c r="QZE42" s="150"/>
      <c r="QZF42" s="150"/>
      <c r="QZG42" s="150"/>
      <c r="QZH42" s="150"/>
      <c r="QZI42" s="150"/>
      <c r="QZJ42" s="150"/>
      <c r="QZK42" s="150"/>
      <c r="QZL42" s="150"/>
      <c r="QZM42" s="150"/>
      <c r="QZN42" s="150"/>
      <c r="QZO42" s="150"/>
      <c r="QZP42" s="150"/>
      <c r="QZQ42" s="150"/>
      <c r="QZR42" s="150"/>
      <c r="QZS42" s="150"/>
      <c r="QZT42" s="150"/>
      <c r="QZU42" s="150"/>
      <c r="QZV42" s="150"/>
      <c r="QZW42" s="150"/>
      <c r="QZX42" s="150"/>
      <c r="QZY42" s="150"/>
      <c r="QZZ42" s="150"/>
      <c r="RAA42" s="150"/>
      <c r="RAB42" s="150"/>
      <c r="RAC42" s="150"/>
      <c r="RAD42" s="150"/>
      <c r="RAE42" s="150"/>
      <c r="RAF42" s="150"/>
      <c r="RAG42" s="150"/>
      <c r="RAH42" s="150"/>
      <c r="RAI42" s="150"/>
      <c r="RAJ42" s="150"/>
      <c r="RAK42" s="150"/>
      <c r="RAL42" s="150"/>
      <c r="RAM42" s="150"/>
      <c r="RAN42" s="150"/>
      <c r="RAO42" s="150"/>
      <c r="RAP42" s="150"/>
      <c r="RAQ42" s="150"/>
      <c r="RAR42" s="150"/>
      <c r="RAS42" s="150"/>
      <c r="RAT42" s="150"/>
      <c r="RAU42" s="150"/>
      <c r="RAV42" s="150"/>
      <c r="RAW42" s="150"/>
      <c r="RAX42" s="150"/>
      <c r="RAY42" s="150"/>
      <c r="RAZ42" s="150"/>
      <c r="RBA42" s="150"/>
      <c r="RBB42" s="150"/>
      <c r="RBC42" s="150"/>
      <c r="RBD42" s="150"/>
      <c r="RBE42" s="150"/>
      <c r="RBF42" s="150"/>
      <c r="RBG42" s="150"/>
      <c r="RBH42" s="150"/>
      <c r="RBI42" s="150"/>
      <c r="RBJ42" s="150"/>
      <c r="RBK42" s="150"/>
      <c r="RBL42" s="150"/>
      <c r="RBM42" s="150"/>
      <c r="RBN42" s="150"/>
      <c r="RBO42" s="150"/>
      <c r="RBP42" s="150"/>
      <c r="RBQ42" s="150"/>
      <c r="RBR42" s="150"/>
      <c r="RBS42" s="150"/>
      <c r="RBT42" s="150"/>
      <c r="RBU42" s="150"/>
      <c r="RBV42" s="150"/>
      <c r="RBW42" s="150"/>
      <c r="RBX42" s="150"/>
      <c r="RBY42" s="150"/>
      <c r="RBZ42" s="150"/>
      <c r="RCA42" s="150"/>
      <c r="RCB42" s="150"/>
      <c r="RCC42" s="150"/>
      <c r="RCD42" s="150"/>
      <c r="RCE42" s="150"/>
      <c r="RCF42" s="150"/>
      <c r="RCG42" s="150"/>
      <c r="RCH42" s="150"/>
      <c r="RCI42" s="150"/>
      <c r="RCJ42" s="150"/>
      <c r="RCK42" s="150"/>
      <c r="RCL42" s="150"/>
      <c r="RCM42" s="150"/>
      <c r="RCN42" s="150"/>
      <c r="RCO42" s="150"/>
      <c r="RCP42" s="150"/>
      <c r="RCQ42" s="150"/>
      <c r="RCR42" s="150"/>
      <c r="RCS42" s="150"/>
      <c r="RCT42" s="150"/>
      <c r="RCU42" s="150"/>
      <c r="RCV42" s="150"/>
      <c r="RCW42" s="150"/>
      <c r="RCX42" s="150"/>
      <c r="RCY42" s="150"/>
      <c r="RCZ42" s="150"/>
      <c r="RDA42" s="150"/>
      <c r="RDB42" s="150"/>
      <c r="RDC42" s="150"/>
      <c r="RDD42" s="150"/>
      <c r="RDE42" s="150"/>
      <c r="RDF42" s="150"/>
      <c r="RDG42" s="150"/>
      <c r="RDH42" s="150"/>
      <c r="RDI42" s="150"/>
      <c r="RDJ42" s="150"/>
      <c r="RDK42" s="150"/>
      <c r="RDL42" s="150"/>
      <c r="RDM42" s="150"/>
      <c r="RDN42" s="150"/>
      <c r="RDO42" s="150"/>
      <c r="RDP42" s="150"/>
      <c r="RDQ42" s="150"/>
      <c r="RDR42" s="150"/>
      <c r="RDS42" s="150"/>
      <c r="RDT42" s="150"/>
      <c r="RDU42" s="150"/>
      <c r="RDV42" s="150"/>
      <c r="RDW42" s="150"/>
      <c r="RDX42" s="150"/>
      <c r="RDY42" s="150"/>
      <c r="RDZ42" s="150"/>
      <c r="REA42" s="150"/>
      <c r="REB42" s="150"/>
      <c r="REC42" s="150"/>
      <c r="RED42" s="150"/>
      <c r="REE42" s="150"/>
      <c r="REF42" s="150"/>
      <c r="REG42" s="150"/>
      <c r="REH42" s="150"/>
      <c r="REI42" s="150"/>
      <c r="REJ42" s="150"/>
      <c r="REK42" s="150"/>
      <c r="REL42" s="150"/>
      <c r="REM42" s="150"/>
      <c r="REN42" s="150"/>
      <c r="REO42" s="150"/>
      <c r="REP42" s="150"/>
      <c r="REQ42" s="150"/>
      <c r="RER42" s="150"/>
      <c r="RES42" s="150"/>
      <c r="RET42" s="150"/>
      <c r="REU42" s="150"/>
      <c r="REV42" s="150"/>
      <c r="REW42" s="150"/>
      <c r="REX42" s="150"/>
      <c r="REY42" s="150"/>
      <c r="REZ42" s="150"/>
      <c r="RFA42" s="150"/>
      <c r="RFB42" s="150"/>
      <c r="RFC42" s="150"/>
      <c r="RFD42" s="150"/>
      <c r="RFE42" s="150"/>
      <c r="RFF42" s="150"/>
      <c r="RFG42" s="150"/>
      <c r="RFH42" s="150"/>
      <c r="RFI42" s="150"/>
      <c r="RFJ42" s="150"/>
      <c r="RFK42" s="150"/>
      <c r="RFL42" s="150"/>
      <c r="RFM42" s="150"/>
      <c r="RFN42" s="150"/>
      <c r="RFO42" s="150"/>
      <c r="RFP42" s="150"/>
      <c r="RFQ42" s="150"/>
      <c r="RFR42" s="150"/>
      <c r="RFS42" s="150"/>
      <c r="RFT42" s="150"/>
      <c r="RFU42" s="150"/>
      <c r="RFV42" s="150"/>
      <c r="RFW42" s="150"/>
      <c r="RFX42" s="150"/>
      <c r="RFY42" s="150"/>
      <c r="RFZ42" s="150"/>
      <c r="RGA42" s="150"/>
      <c r="RGB42" s="150"/>
      <c r="RGC42" s="150"/>
      <c r="RGD42" s="150"/>
      <c r="RGE42" s="150"/>
      <c r="RGF42" s="150"/>
      <c r="RGG42" s="150"/>
      <c r="RGH42" s="150"/>
      <c r="RGI42" s="150"/>
      <c r="RGJ42" s="150"/>
      <c r="RGK42" s="150"/>
      <c r="RGL42" s="150"/>
      <c r="RGM42" s="150"/>
      <c r="RGN42" s="150"/>
      <c r="RGO42" s="150"/>
      <c r="RGP42" s="150"/>
      <c r="RGQ42" s="150"/>
      <c r="RGR42" s="150"/>
      <c r="RGS42" s="150"/>
      <c r="RGT42" s="150"/>
      <c r="RGU42" s="150"/>
      <c r="RGV42" s="150"/>
      <c r="RGW42" s="150"/>
      <c r="RGX42" s="150"/>
      <c r="RGY42" s="150"/>
      <c r="RGZ42" s="150"/>
      <c r="RHA42" s="150"/>
      <c r="RHB42" s="150"/>
      <c r="RHC42" s="150"/>
      <c r="RHD42" s="150"/>
      <c r="RHE42" s="150"/>
      <c r="RHF42" s="150"/>
      <c r="RHG42" s="150"/>
      <c r="RHH42" s="150"/>
      <c r="RHI42" s="150"/>
      <c r="RHJ42" s="150"/>
      <c r="RHK42" s="150"/>
      <c r="RHL42" s="150"/>
      <c r="RHM42" s="150"/>
      <c r="RHN42" s="150"/>
      <c r="RHO42" s="150"/>
      <c r="RHP42" s="150"/>
      <c r="RHQ42" s="150"/>
      <c r="RHR42" s="150"/>
      <c r="RHS42" s="150"/>
      <c r="RHT42" s="150"/>
      <c r="RHU42" s="150"/>
      <c r="RHV42" s="150"/>
      <c r="RHW42" s="150"/>
      <c r="RHX42" s="150"/>
      <c r="RHY42" s="150"/>
      <c r="RHZ42" s="150"/>
      <c r="RIA42" s="150"/>
      <c r="RIB42" s="150"/>
      <c r="RIC42" s="150"/>
      <c r="RID42" s="150"/>
      <c r="RIE42" s="150"/>
      <c r="RIF42" s="150"/>
      <c r="RIG42" s="150"/>
      <c r="RIH42" s="150"/>
      <c r="RII42" s="150"/>
      <c r="RIJ42" s="150"/>
      <c r="RIK42" s="150"/>
      <c r="RIL42" s="150"/>
      <c r="RIM42" s="150"/>
      <c r="RIN42" s="150"/>
      <c r="RIO42" s="150"/>
      <c r="RIP42" s="150"/>
      <c r="RIQ42" s="150"/>
      <c r="RIR42" s="150"/>
      <c r="RIS42" s="150"/>
      <c r="RIT42" s="150"/>
      <c r="RIU42" s="150"/>
      <c r="RIV42" s="150"/>
      <c r="RIW42" s="150"/>
      <c r="RIX42" s="150"/>
      <c r="RIY42" s="150"/>
      <c r="RIZ42" s="150"/>
      <c r="RJA42" s="150"/>
      <c r="RJB42" s="150"/>
      <c r="RJC42" s="150"/>
      <c r="RJD42" s="150"/>
      <c r="RJE42" s="150"/>
      <c r="RJF42" s="150"/>
      <c r="RJG42" s="150"/>
      <c r="RJH42" s="150"/>
      <c r="RJI42" s="150"/>
      <c r="RJJ42" s="150"/>
      <c r="RJK42" s="150"/>
      <c r="RJL42" s="150"/>
      <c r="RJM42" s="150"/>
      <c r="RJN42" s="150"/>
      <c r="RJO42" s="150"/>
      <c r="RJP42" s="150"/>
      <c r="RJQ42" s="150"/>
      <c r="RJR42" s="150"/>
      <c r="RJS42" s="150"/>
      <c r="RJT42" s="150"/>
      <c r="RJU42" s="150"/>
      <c r="RJV42" s="150"/>
      <c r="RJW42" s="150"/>
      <c r="RJX42" s="150"/>
      <c r="RJY42" s="150"/>
      <c r="RJZ42" s="150"/>
      <c r="RKA42" s="150"/>
      <c r="RKB42" s="150"/>
      <c r="RKC42" s="150"/>
      <c r="RKD42" s="150"/>
      <c r="RKE42" s="150"/>
      <c r="RKF42" s="150"/>
      <c r="RKG42" s="150"/>
      <c r="RKH42" s="150"/>
      <c r="RKI42" s="150"/>
      <c r="RKJ42" s="150"/>
      <c r="RKK42" s="150"/>
      <c r="RKL42" s="150"/>
      <c r="RKM42" s="150"/>
      <c r="RKN42" s="150"/>
      <c r="RKO42" s="150"/>
      <c r="RKP42" s="150"/>
      <c r="RKQ42" s="150"/>
      <c r="RKR42" s="150"/>
      <c r="RKS42" s="150"/>
      <c r="RKT42" s="150"/>
      <c r="RKU42" s="150"/>
      <c r="RKV42" s="150"/>
      <c r="RKW42" s="150"/>
      <c r="RKX42" s="150"/>
      <c r="RKY42" s="150"/>
      <c r="RKZ42" s="150"/>
      <c r="RLA42" s="150"/>
      <c r="RLB42" s="150"/>
      <c r="RLC42" s="150"/>
      <c r="RLD42" s="150"/>
      <c r="RLE42" s="150"/>
      <c r="RLF42" s="150"/>
      <c r="RLG42" s="150"/>
      <c r="RLH42" s="150"/>
      <c r="RLI42" s="150"/>
      <c r="RLJ42" s="150"/>
      <c r="RLK42" s="150"/>
      <c r="RLL42" s="150"/>
      <c r="RLM42" s="150"/>
      <c r="RLN42" s="150"/>
      <c r="RLO42" s="150"/>
      <c r="RLP42" s="150"/>
      <c r="RLQ42" s="150"/>
      <c r="RLR42" s="150"/>
      <c r="RLS42" s="150"/>
      <c r="RLT42" s="150"/>
      <c r="RLU42" s="150"/>
      <c r="RLV42" s="150"/>
      <c r="RLW42" s="150"/>
      <c r="RLX42" s="150"/>
      <c r="RLY42" s="150"/>
      <c r="RLZ42" s="150"/>
      <c r="RMA42" s="150"/>
      <c r="RMB42" s="150"/>
      <c r="RMC42" s="150"/>
      <c r="RMD42" s="150"/>
      <c r="RME42" s="150"/>
      <c r="RMF42" s="150"/>
      <c r="RMG42" s="150"/>
      <c r="RMH42" s="150"/>
      <c r="RMI42" s="150"/>
      <c r="RMJ42" s="150"/>
      <c r="RMK42" s="150"/>
      <c r="RML42" s="150"/>
      <c r="RMM42" s="150"/>
      <c r="RMN42" s="150"/>
      <c r="RMO42" s="150"/>
      <c r="RMP42" s="150"/>
      <c r="RMQ42" s="150"/>
      <c r="RMR42" s="150"/>
      <c r="RMS42" s="150"/>
      <c r="RMT42" s="150"/>
      <c r="RMU42" s="150"/>
      <c r="RMV42" s="150"/>
      <c r="RMW42" s="150"/>
      <c r="RMX42" s="150"/>
      <c r="RMY42" s="150"/>
      <c r="RMZ42" s="150"/>
      <c r="RNA42" s="150"/>
      <c r="RNB42" s="150"/>
      <c r="RNC42" s="150"/>
      <c r="RND42" s="150"/>
      <c r="RNE42" s="150"/>
      <c r="RNF42" s="150"/>
      <c r="RNG42" s="150"/>
      <c r="RNH42" s="150"/>
      <c r="RNI42" s="150"/>
      <c r="RNJ42" s="150"/>
      <c r="RNK42" s="150"/>
      <c r="RNL42" s="150"/>
      <c r="RNM42" s="150"/>
      <c r="RNN42" s="150"/>
      <c r="RNO42" s="150"/>
      <c r="RNP42" s="150"/>
      <c r="RNQ42" s="150"/>
      <c r="RNR42" s="150"/>
      <c r="RNS42" s="150"/>
      <c r="RNT42" s="150"/>
      <c r="RNU42" s="150"/>
      <c r="RNV42" s="150"/>
      <c r="RNW42" s="150"/>
      <c r="RNX42" s="150"/>
      <c r="RNY42" s="150"/>
      <c r="RNZ42" s="150"/>
      <c r="ROA42" s="150"/>
      <c r="ROB42" s="150"/>
      <c r="ROC42" s="150"/>
      <c r="ROD42" s="150"/>
      <c r="ROE42" s="150"/>
      <c r="ROF42" s="150"/>
      <c r="ROG42" s="150"/>
      <c r="ROH42" s="150"/>
      <c r="ROI42" s="150"/>
      <c r="ROJ42" s="150"/>
      <c r="ROK42" s="150"/>
      <c r="ROL42" s="150"/>
      <c r="ROM42" s="150"/>
      <c r="RON42" s="150"/>
      <c r="ROO42" s="150"/>
      <c r="ROP42" s="150"/>
      <c r="ROQ42" s="150"/>
      <c r="ROR42" s="150"/>
      <c r="ROS42" s="150"/>
      <c r="ROT42" s="150"/>
      <c r="ROU42" s="150"/>
      <c r="ROV42" s="150"/>
      <c r="ROW42" s="150"/>
      <c r="ROX42" s="150"/>
      <c r="ROY42" s="150"/>
      <c r="ROZ42" s="150"/>
      <c r="RPA42" s="150"/>
      <c r="RPB42" s="150"/>
      <c r="RPC42" s="150"/>
      <c r="RPD42" s="150"/>
      <c r="RPE42" s="150"/>
      <c r="RPF42" s="150"/>
      <c r="RPG42" s="150"/>
      <c r="RPH42" s="150"/>
      <c r="RPI42" s="150"/>
      <c r="RPJ42" s="150"/>
      <c r="RPK42" s="150"/>
      <c r="RPL42" s="150"/>
      <c r="RPM42" s="150"/>
      <c r="RPN42" s="150"/>
      <c r="RPO42" s="150"/>
      <c r="RPP42" s="150"/>
      <c r="RPQ42" s="150"/>
      <c r="RPR42" s="150"/>
      <c r="RPS42" s="150"/>
      <c r="RPT42" s="150"/>
      <c r="RPU42" s="150"/>
      <c r="RPV42" s="150"/>
      <c r="RPW42" s="150"/>
      <c r="RPX42" s="150"/>
      <c r="RPY42" s="150"/>
      <c r="RPZ42" s="150"/>
      <c r="RQA42" s="150"/>
      <c r="RQB42" s="150"/>
      <c r="RQC42" s="150"/>
      <c r="RQD42" s="150"/>
      <c r="RQE42" s="150"/>
      <c r="RQF42" s="150"/>
      <c r="RQG42" s="150"/>
      <c r="RQH42" s="150"/>
      <c r="RQI42" s="150"/>
      <c r="RQJ42" s="150"/>
      <c r="RQK42" s="150"/>
      <c r="RQL42" s="150"/>
      <c r="RQM42" s="150"/>
      <c r="RQN42" s="150"/>
      <c r="RQO42" s="150"/>
      <c r="RQP42" s="150"/>
      <c r="RQQ42" s="150"/>
      <c r="RQR42" s="150"/>
      <c r="RQS42" s="150"/>
      <c r="RQT42" s="150"/>
      <c r="RQU42" s="150"/>
      <c r="RQV42" s="150"/>
      <c r="RQW42" s="150"/>
      <c r="RQX42" s="150"/>
      <c r="RQY42" s="150"/>
      <c r="RQZ42" s="150"/>
      <c r="RRA42" s="150"/>
      <c r="RRB42" s="150"/>
      <c r="RRC42" s="150"/>
      <c r="RRD42" s="150"/>
      <c r="RRE42" s="150"/>
      <c r="RRF42" s="150"/>
      <c r="RRG42" s="150"/>
      <c r="RRH42" s="150"/>
      <c r="RRI42" s="150"/>
      <c r="RRJ42" s="150"/>
      <c r="RRK42" s="150"/>
      <c r="RRL42" s="150"/>
      <c r="RRM42" s="150"/>
      <c r="RRN42" s="150"/>
      <c r="RRO42" s="150"/>
      <c r="RRP42" s="150"/>
      <c r="RRQ42" s="150"/>
      <c r="RRR42" s="150"/>
      <c r="RRS42" s="150"/>
      <c r="RRT42" s="150"/>
      <c r="RRU42" s="150"/>
      <c r="RRV42" s="150"/>
      <c r="RRW42" s="150"/>
      <c r="RRX42" s="150"/>
      <c r="RRY42" s="150"/>
      <c r="RRZ42" s="150"/>
      <c r="RSA42" s="150"/>
      <c r="RSB42" s="150"/>
      <c r="RSC42" s="150"/>
      <c r="RSD42" s="150"/>
      <c r="RSE42" s="150"/>
      <c r="RSF42" s="150"/>
      <c r="RSG42" s="150"/>
      <c r="RSH42" s="150"/>
      <c r="RSI42" s="150"/>
      <c r="RSJ42" s="150"/>
      <c r="RSK42" s="150"/>
      <c r="RSL42" s="150"/>
      <c r="RSM42" s="150"/>
      <c r="RSN42" s="150"/>
      <c r="RSO42" s="150"/>
      <c r="RSP42" s="150"/>
      <c r="RSQ42" s="150"/>
      <c r="RSR42" s="150"/>
      <c r="RSS42" s="150"/>
      <c r="RST42" s="150"/>
      <c r="RSU42" s="150"/>
      <c r="RSV42" s="150"/>
      <c r="RSW42" s="150"/>
      <c r="RSX42" s="150"/>
      <c r="RSY42" s="150"/>
      <c r="RSZ42" s="150"/>
      <c r="RTA42" s="150"/>
      <c r="RTB42" s="150"/>
      <c r="RTC42" s="150"/>
      <c r="RTD42" s="150"/>
      <c r="RTE42" s="150"/>
      <c r="RTF42" s="150"/>
      <c r="RTG42" s="150"/>
      <c r="RTH42" s="150"/>
      <c r="RTI42" s="150"/>
      <c r="RTJ42" s="150"/>
      <c r="RTK42" s="150"/>
      <c r="RTL42" s="150"/>
      <c r="RTM42" s="150"/>
      <c r="RTN42" s="150"/>
      <c r="RTO42" s="150"/>
      <c r="RTP42" s="150"/>
      <c r="RTQ42" s="150"/>
      <c r="RTR42" s="150"/>
      <c r="RTS42" s="150"/>
      <c r="RTT42" s="150"/>
      <c r="RTU42" s="150"/>
      <c r="RTV42" s="150"/>
      <c r="RTW42" s="150"/>
      <c r="RTX42" s="150"/>
      <c r="RTY42" s="150"/>
      <c r="RTZ42" s="150"/>
      <c r="RUA42" s="150"/>
      <c r="RUB42" s="150"/>
      <c r="RUC42" s="150"/>
      <c r="RUD42" s="150"/>
      <c r="RUE42" s="150"/>
      <c r="RUF42" s="150"/>
      <c r="RUG42" s="150"/>
      <c r="RUH42" s="150"/>
      <c r="RUI42" s="150"/>
      <c r="RUJ42" s="150"/>
      <c r="RUK42" s="150"/>
      <c r="RUL42" s="150"/>
      <c r="RUM42" s="150"/>
      <c r="RUN42" s="150"/>
      <c r="RUO42" s="150"/>
      <c r="RUP42" s="150"/>
      <c r="RUQ42" s="150"/>
      <c r="RUR42" s="150"/>
      <c r="RUS42" s="150"/>
      <c r="RUT42" s="150"/>
      <c r="RUU42" s="150"/>
      <c r="RUV42" s="150"/>
      <c r="RUW42" s="150"/>
      <c r="RUX42" s="150"/>
      <c r="RUY42" s="150"/>
      <c r="RUZ42" s="150"/>
      <c r="RVA42" s="150"/>
      <c r="RVB42" s="150"/>
      <c r="RVC42" s="150"/>
      <c r="RVD42" s="150"/>
      <c r="RVE42" s="150"/>
      <c r="RVF42" s="150"/>
      <c r="RVG42" s="150"/>
      <c r="RVH42" s="150"/>
      <c r="RVI42" s="150"/>
      <c r="RVJ42" s="150"/>
      <c r="RVK42" s="150"/>
      <c r="RVL42" s="150"/>
      <c r="RVM42" s="150"/>
      <c r="RVN42" s="150"/>
      <c r="RVO42" s="150"/>
      <c r="RVP42" s="150"/>
      <c r="RVQ42" s="150"/>
      <c r="RVR42" s="150"/>
      <c r="RVS42" s="150"/>
      <c r="RVT42" s="150"/>
      <c r="RVU42" s="150"/>
      <c r="RVV42" s="150"/>
      <c r="RVW42" s="150"/>
      <c r="RVX42" s="150"/>
      <c r="RVY42" s="150"/>
      <c r="RVZ42" s="150"/>
      <c r="RWA42" s="150"/>
      <c r="RWB42" s="150"/>
      <c r="RWC42" s="150"/>
      <c r="RWD42" s="150"/>
      <c r="RWE42" s="150"/>
      <c r="RWF42" s="150"/>
      <c r="RWG42" s="150"/>
      <c r="RWH42" s="150"/>
      <c r="RWI42" s="150"/>
      <c r="RWJ42" s="150"/>
      <c r="RWK42" s="150"/>
      <c r="RWL42" s="150"/>
      <c r="RWM42" s="150"/>
      <c r="RWN42" s="150"/>
      <c r="RWO42" s="150"/>
      <c r="RWP42" s="150"/>
      <c r="RWQ42" s="150"/>
      <c r="RWR42" s="150"/>
      <c r="RWS42" s="150"/>
      <c r="RWT42" s="150"/>
      <c r="RWU42" s="150"/>
      <c r="RWV42" s="150"/>
      <c r="RWW42" s="150"/>
      <c r="RWX42" s="150"/>
      <c r="RWY42" s="150"/>
      <c r="RWZ42" s="150"/>
      <c r="RXA42" s="150"/>
      <c r="RXB42" s="150"/>
      <c r="RXC42" s="150"/>
      <c r="RXD42" s="150"/>
      <c r="RXE42" s="150"/>
      <c r="RXF42" s="150"/>
      <c r="RXG42" s="150"/>
      <c r="RXH42" s="150"/>
      <c r="RXI42" s="150"/>
      <c r="RXJ42" s="150"/>
      <c r="RXK42" s="150"/>
      <c r="RXL42" s="150"/>
      <c r="RXM42" s="150"/>
      <c r="RXN42" s="150"/>
      <c r="RXO42" s="150"/>
      <c r="RXP42" s="150"/>
      <c r="RXQ42" s="150"/>
      <c r="RXR42" s="150"/>
      <c r="RXS42" s="150"/>
      <c r="RXT42" s="150"/>
      <c r="RXU42" s="150"/>
      <c r="RXV42" s="150"/>
      <c r="RXW42" s="150"/>
      <c r="RXX42" s="150"/>
      <c r="RXY42" s="150"/>
      <c r="RXZ42" s="150"/>
      <c r="RYA42" s="150"/>
      <c r="RYB42" s="150"/>
      <c r="RYC42" s="150"/>
      <c r="RYD42" s="150"/>
      <c r="RYE42" s="150"/>
      <c r="RYF42" s="150"/>
      <c r="RYG42" s="150"/>
      <c r="RYH42" s="150"/>
      <c r="RYI42" s="150"/>
      <c r="RYJ42" s="150"/>
      <c r="RYK42" s="150"/>
      <c r="RYL42" s="150"/>
      <c r="RYM42" s="150"/>
      <c r="RYN42" s="150"/>
      <c r="RYO42" s="150"/>
      <c r="RYP42" s="150"/>
      <c r="RYQ42" s="150"/>
      <c r="RYR42" s="150"/>
      <c r="RYS42" s="150"/>
      <c r="RYT42" s="150"/>
      <c r="RYU42" s="150"/>
      <c r="RYV42" s="150"/>
      <c r="RYW42" s="150"/>
      <c r="RYX42" s="150"/>
      <c r="RYY42" s="150"/>
      <c r="RYZ42" s="150"/>
      <c r="RZA42" s="150"/>
      <c r="RZB42" s="150"/>
      <c r="RZC42" s="150"/>
      <c r="RZD42" s="150"/>
      <c r="RZE42" s="150"/>
      <c r="RZF42" s="150"/>
      <c r="RZG42" s="150"/>
      <c r="RZH42" s="150"/>
      <c r="RZI42" s="150"/>
      <c r="RZJ42" s="150"/>
      <c r="RZK42" s="150"/>
      <c r="RZL42" s="150"/>
      <c r="RZM42" s="150"/>
      <c r="RZN42" s="150"/>
      <c r="RZO42" s="150"/>
      <c r="RZP42" s="150"/>
      <c r="RZQ42" s="150"/>
      <c r="RZR42" s="150"/>
      <c r="RZS42" s="150"/>
      <c r="RZT42" s="150"/>
      <c r="RZU42" s="150"/>
      <c r="RZV42" s="150"/>
      <c r="RZW42" s="150"/>
      <c r="RZX42" s="150"/>
      <c r="RZY42" s="150"/>
      <c r="RZZ42" s="150"/>
      <c r="SAA42" s="150"/>
      <c r="SAB42" s="150"/>
      <c r="SAC42" s="150"/>
      <c r="SAD42" s="150"/>
      <c r="SAE42" s="150"/>
      <c r="SAF42" s="150"/>
      <c r="SAG42" s="150"/>
      <c r="SAH42" s="150"/>
      <c r="SAI42" s="150"/>
      <c r="SAJ42" s="150"/>
      <c r="SAK42" s="150"/>
      <c r="SAL42" s="150"/>
      <c r="SAM42" s="150"/>
      <c r="SAN42" s="150"/>
      <c r="SAO42" s="150"/>
      <c r="SAP42" s="150"/>
      <c r="SAQ42" s="150"/>
      <c r="SAR42" s="150"/>
      <c r="SAS42" s="150"/>
      <c r="SAT42" s="150"/>
      <c r="SAU42" s="150"/>
      <c r="SAV42" s="150"/>
      <c r="SAW42" s="150"/>
      <c r="SAX42" s="150"/>
      <c r="SAY42" s="150"/>
      <c r="SAZ42" s="150"/>
      <c r="SBA42" s="150"/>
      <c r="SBB42" s="150"/>
      <c r="SBC42" s="150"/>
      <c r="SBD42" s="150"/>
      <c r="SBE42" s="150"/>
      <c r="SBF42" s="150"/>
      <c r="SBG42" s="150"/>
      <c r="SBH42" s="150"/>
      <c r="SBI42" s="150"/>
      <c r="SBJ42" s="150"/>
      <c r="SBK42" s="150"/>
      <c r="SBL42" s="150"/>
      <c r="SBM42" s="150"/>
      <c r="SBN42" s="150"/>
      <c r="SBO42" s="150"/>
      <c r="SBP42" s="150"/>
      <c r="SBQ42" s="150"/>
      <c r="SBR42" s="150"/>
      <c r="SBS42" s="150"/>
      <c r="SBT42" s="150"/>
      <c r="SBU42" s="150"/>
      <c r="SBV42" s="150"/>
      <c r="SBW42" s="150"/>
      <c r="SBX42" s="150"/>
      <c r="SBY42" s="150"/>
      <c r="SBZ42" s="150"/>
      <c r="SCA42" s="150"/>
      <c r="SCB42" s="150"/>
      <c r="SCC42" s="150"/>
      <c r="SCD42" s="150"/>
      <c r="SCE42" s="150"/>
      <c r="SCF42" s="150"/>
      <c r="SCG42" s="150"/>
      <c r="SCH42" s="150"/>
      <c r="SCI42" s="150"/>
      <c r="SCJ42" s="150"/>
      <c r="SCK42" s="150"/>
      <c r="SCL42" s="150"/>
      <c r="SCM42" s="150"/>
      <c r="SCN42" s="150"/>
      <c r="SCO42" s="150"/>
      <c r="SCP42" s="150"/>
      <c r="SCQ42" s="150"/>
      <c r="SCR42" s="150"/>
      <c r="SCS42" s="150"/>
      <c r="SCT42" s="150"/>
      <c r="SCU42" s="150"/>
      <c r="SCV42" s="150"/>
      <c r="SCW42" s="150"/>
      <c r="SCX42" s="150"/>
      <c r="SCY42" s="150"/>
      <c r="SCZ42" s="150"/>
      <c r="SDA42" s="150"/>
      <c r="SDB42" s="150"/>
      <c r="SDC42" s="150"/>
      <c r="SDD42" s="150"/>
      <c r="SDE42" s="150"/>
      <c r="SDF42" s="150"/>
      <c r="SDG42" s="150"/>
      <c r="SDH42" s="150"/>
      <c r="SDI42" s="150"/>
      <c r="SDJ42" s="150"/>
      <c r="SDK42" s="150"/>
      <c r="SDL42" s="150"/>
      <c r="SDM42" s="150"/>
      <c r="SDN42" s="150"/>
      <c r="SDO42" s="150"/>
      <c r="SDP42" s="150"/>
      <c r="SDQ42" s="150"/>
      <c r="SDR42" s="150"/>
      <c r="SDS42" s="150"/>
      <c r="SDT42" s="150"/>
      <c r="SDU42" s="150"/>
      <c r="SDV42" s="150"/>
      <c r="SDW42" s="150"/>
      <c r="SDX42" s="150"/>
      <c r="SDY42" s="150"/>
      <c r="SDZ42" s="150"/>
      <c r="SEA42" s="150"/>
      <c r="SEB42" s="150"/>
      <c r="SEC42" s="150"/>
      <c r="SED42" s="150"/>
      <c r="SEE42" s="150"/>
      <c r="SEF42" s="150"/>
      <c r="SEG42" s="150"/>
      <c r="SEH42" s="150"/>
      <c r="SEI42" s="150"/>
      <c r="SEJ42" s="150"/>
      <c r="SEK42" s="150"/>
      <c r="SEL42" s="150"/>
      <c r="SEM42" s="150"/>
      <c r="SEN42" s="150"/>
      <c r="SEO42" s="150"/>
      <c r="SEP42" s="150"/>
      <c r="SEQ42" s="150"/>
      <c r="SER42" s="150"/>
      <c r="SES42" s="150"/>
      <c r="SET42" s="150"/>
      <c r="SEU42" s="150"/>
      <c r="SEV42" s="150"/>
      <c r="SEW42" s="150"/>
      <c r="SEX42" s="150"/>
      <c r="SEY42" s="150"/>
      <c r="SEZ42" s="150"/>
      <c r="SFA42" s="150"/>
      <c r="SFB42" s="150"/>
      <c r="SFC42" s="150"/>
      <c r="SFD42" s="150"/>
      <c r="SFE42" s="150"/>
      <c r="SFF42" s="150"/>
      <c r="SFG42" s="150"/>
      <c r="SFH42" s="150"/>
      <c r="SFI42" s="150"/>
      <c r="SFJ42" s="150"/>
      <c r="SFK42" s="150"/>
      <c r="SFL42" s="150"/>
      <c r="SFM42" s="150"/>
      <c r="SFN42" s="150"/>
      <c r="SFO42" s="150"/>
      <c r="SFP42" s="150"/>
      <c r="SFQ42" s="150"/>
      <c r="SFR42" s="150"/>
      <c r="SFS42" s="150"/>
      <c r="SFT42" s="150"/>
      <c r="SFU42" s="150"/>
      <c r="SFV42" s="150"/>
      <c r="SFW42" s="150"/>
      <c r="SFX42" s="150"/>
      <c r="SFY42" s="150"/>
      <c r="SFZ42" s="150"/>
      <c r="SGA42" s="150"/>
      <c r="SGB42" s="150"/>
      <c r="SGC42" s="150"/>
      <c r="SGD42" s="150"/>
      <c r="SGE42" s="150"/>
      <c r="SGF42" s="150"/>
      <c r="SGG42" s="150"/>
      <c r="SGH42" s="150"/>
      <c r="SGI42" s="150"/>
      <c r="SGJ42" s="150"/>
      <c r="SGK42" s="150"/>
      <c r="SGL42" s="150"/>
      <c r="SGM42" s="150"/>
      <c r="SGN42" s="150"/>
      <c r="SGO42" s="150"/>
      <c r="SGP42" s="150"/>
      <c r="SGQ42" s="150"/>
      <c r="SGR42" s="150"/>
      <c r="SGS42" s="150"/>
      <c r="SGT42" s="150"/>
      <c r="SGU42" s="150"/>
      <c r="SGV42" s="150"/>
      <c r="SGW42" s="150"/>
      <c r="SGX42" s="150"/>
      <c r="SGY42" s="150"/>
      <c r="SGZ42" s="150"/>
      <c r="SHA42" s="150"/>
      <c r="SHB42" s="150"/>
      <c r="SHC42" s="150"/>
      <c r="SHD42" s="150"/>
      <c r="SHE42" s="150"/>
      <c r="SHF42" s="150"/>
      <c r="SHG42" s="150"/>
      <c r="SHH42" s="150"/>
      <c r="SHI42" s="150"/>
      <c r="SHJ42" s="150"/>
      <c r="SHK42" s="150"/>
      <c r="SHL42" s="150"/>
      <c r="SHM42" s="150"/>
      <c r="SHN42" s="150"/>
      <c r="SHO42" s="150"/>
      <c r="SHP42" s="150"/>
      <c r="SHQ42" s="150"/>
      <c r="SHR42" s="150"/>
      <c r="SHS42" s="150"/>
      <c r="SHT42" s="150"/>
      <c r="SHU42" s="150"/>
      <c r="SHV42" s="150"/>
      <c r="SHW42" s="150"/>
      <c r="SHX42" s="150"/>
      <c r="SHY42" s="150"/>
      <c r="SHZ42" s="150"/>
      <c r="SIA42" s="150"/>
      <c r="SIB42" s="150"/>
      <c r="SIC42" s="150"/>
      <c r="SID42" s="150"/>
      <c r="SIE42" s="150"/>
      <c r="SIF42" s="150"/>
      <c r="SIG42" s="150"/>
      <c r="SIH42" s="150"/>
      <c r="SII42" s="150"/>
      <c r="SIJ42" s="150"/>
      <c r="SIK42" s="150"/>
      <c r="SIL42" s="150"/>
      <c r="SIM42" s="150"/>
      <c r="SIN42" s="150"/>
      <c r="SIO42" s="150"/>
      <c r="SIP42" s="150"/>
      <c r="SIQ42" s="150"/>
      <c r="SIR42" s="150"/>
      <c r="SIS42" s="150"/>
      <c r="SIT42" s="150"/>
      <c r="SIU42" s="150"/>
      <c r="SIV42" s="150"/>
      <c r="SIW42" s="150"/>
      <c r="SIX42" s="150"/>
      <c r="SIY42" s="150"/>
      <c r="SIZ42" s="150"/>
      <c r="SJA42" s="150"/>
      <c r="SJB42" s="150"/>
      <c r="SJC42" s="150"/>
      <c r="SJD42" s="150"/>
      <c r="SJE42" s="150"/>
      <c r="SJF42" s="150"/>
      <c r="SJG42" s="150"/>
      <c r="SJH42" s="150"/>
      <c r="SJI42" s="150"/>
      <c r="SJJ42" s="150"/>
      <c r="SJK42" s="150"/>
      <c r="SJL42" s="150"/>
      <c r="SJM42" s="150"/>
      <c r="SJN42" s="150"/>
      <c r="SJO42" s="150"/>
      <c r="SJP42" s="150"/>
      <c r="SJQ42" s="150"/>
      <c r="SJR42" s="150"/>
      <c r="SJS42" s="150"/>
      <c r="SJT42" s="150"/>
      <c r="SJU42" s="150"/>
      <c r="SJV42" s="150"/>
      <c r="SJW42" s="150"/>
      <c r="SJX42" s="150"/>
      <c r="SJY42" s="150"/>
      <c r="SJZ42" s="150"/>
      <c r="SKA42" s="150"/>
      <c r="SKB42" s="150"/>
      <c r="SKC42" s="150"/>
      <c r="SKD42" s="150"/>
      <c r="SKE42" s="150"/>
      <c r="SKF42" s="150"/>
      <c r="SKG42" s="150"/>
      <c r="SKH42" s="150"/>
      <c r="SKI42" s="150"/>
      <c r="SKJ42" s="150"/>
      <c r="SKK42" s="150"/>
      <c r="SKL42" s="150"/>
      <c r="SKM42" s="150"/>
      <c r="SKN42" s="150"/>
      <c r="SKO42" s="150"/>
      <c r="SKP42" s="150"/>
      <c r="SKQ42" s="150"/>
      <c r="SKR42" s="150"/>
      <c r="SKS42" s="150"/>
      <c r="SKT42" s="150"/>
      <c r="SKU42" s="150"/>
      <c r="SKV42" s="150"/>
      <c r="SKW42" s="150"/>
      <c r="SKX42" s="150"/>
      <c r="SKY42" s="150"/>
      <c r="SKZ42" s="150"/>
      <c r="SLA42" s="150"/>
      <c r="SLB42" s="150"/>
      <c r="SLC42" s="150"/>
      <c r="SLD42" s="150"/>
      <c r="SLE42" s="150"/>
      <c r="SLF42" s="150"/>
      <c r="SLG42" s="150"/>
      <c r="SLH42" s="150"/>
      <c r="SLI42" s="150"/>
      <c r="SLJ42" s="150"/>
      <c r="SLK42" s="150"/>
      <c r="SLL42" s="150"/>
      <c r="SLM42" s="150"/>
      <c r="SLN42" s="150"/>
      <c r="SLO42" s="150"/>
      <c r="SLP42" s="150"/>
      <c r="SLQ42" s="150"/>
      <c r="SLR42" s="150"/>
      <c r="SLS42" s="150"/>
      <c r="SLT42" s="150"/>
      <c r="SLU42" s="150"/>
      <c r="SLV42" s="150"/>
      <c r="SLW42" s="150"/>
      <c r="SLX42" s="150"/>
      <c r="SLY42" s="150"/>
      <c r="SLZ42" s="150"/>
      <c r="SMA42" s="150"/>
      <c r="SMB42" s="150"/>
      <c r="SMC42" s="150"/>
      <c r="SMD42" s="150"/>
      <c r="SME42" s="150"/>
      <c r="SMF42" s="150"/>
      <c r="SMG42" s="150"/>
      <c r="SMH42" s="150"/>
      <c r="SMI42" s="150"/>
      <c r="SMJ42" s="150"/>
      <c r="SMK42" s="150"/>
      <c r="SML42" s="150"/>
      <c r="SMM42" s="150"/>
      <c r="SMN42" s="150"/>
      <c r="SMO42" s="150"/>
      <c r="SMP42" s="150"/>
      <c r="SMQ42" s="150"/>
      <c r="SMR42" s="150"/>
      <c r="SMS42" s="150"/>
      <c r="SMT42" s="150"/>
      <c r="SMU42" s="150"/>
      <c r="SMV42" s="150"/>
      <c r="SMW42" s="150"/>
      <c r="SMX42" s="150"/>
      <c r="SMY42" s="150"/>
      <c r="SMZ42" s="150"/>
      <c r="SNA42" s="150"/>
      <c r="SNB42" s="150"/>
      <c r="SNC42" s="150"/>
      <c r="SND42" s="150"/>
      <c r="SNE42" s="150"/>
      <c r="SNF42" s="150"/>
      <c r="SNG42" s="150"/>
      <c r="SNH42" s="150"/>
      <c r="SNI42" s="150"/>
      <c r="SNJ42" s="150"/>
      <c r="SNK42" s="150"/>
      <c r="SNL42" s="150"/>
      <c r="SNM42" s="150"/>
      <c r="SNN42" s="150"/>
      <c r="SNO42" s="150"/>
      <c r="SNP42" s="150"/>
      <c r="SNQ42" s="150"/>
      <c r="SNR42" s="150"/>
      <c r="SNS42" s="150"/>
      <c r="SNT42" s="150"/>
      <c r="SNU42" s="150"/>
      <c r="SNV42" s="150"/>
      <c r="SNW42" s="150"/>
      <c r="SNX42" s="150"/>
      <c r="SNY42" s="150"/>
      <c r="SNZ42" s="150"/>
      <c r="SOA42" s="150"/>
      <c r="SOB42" s="150"/>
      <c r="SOC42" s="150"/>
      <c r="SOD42" s="150"/>
      <c r="SOE42" s="150"/>
      <c r="SOF42" s="150"/>
      <c r="SOG42" s="150"/>
      <c r="SOH42" s="150"/>
      <c r="SOI42" s="150"/>
      <c r="SOJ42" s="150"/>
      <c r="SOK42" s="150"/>
      <c r="SOL42" s="150"/>
      <c r="SOM42" s="150"/>
      <c r="SON42" s="150"/>
      <c r="SOO42" s="150"/>
      <c r="SOP42" s="150"/>
      <c r="SOQ42" s="150"/>
      <c r="SOR42" s="150"/>
      <c r="SOS42" s="150"/>
      <c r="SOT42" s="150"/>
      <c r="SOU42" s="150"/>
      <c r="SOV42" s="150"/>
      <c r="SOW42" s="150"/>
      <c r="SOX42" s="150"/>
      <c r="SOY42" s="150"/>
      <c r="SOZ42" s="150"/>
      <c r="SPA42" s="150"/>
      <c r="SPB42" s="150"/>
      <c r="SPC42" s="150"/>
      <c r="SPD42" s="150"/>
      <c r="SPE42" s="150"/>
      <c r="SPF42" s="150"/>
      <c r="SPG42" s="150"/>
      <c r="SPH42" s="150"/>
      <c r="SPI42" s="150"/>
      <c r="SPJ42" s="150"/>
      <c r="SPK42" s="150"/>
      <c r="SPL42" s="150"/>
      <c r="SPM42" s="150"/>
      <c r="SPN42" s="150"/>
      <c r="SPO42" s="150"/>
      <c r="SPP42" s="150"/>
      <c r="SPQ42" s="150"/>
      <c r="SPR42" s="150"/>
      <c r="SPS42" s="150"/>
      <c r="SPT42" s="150"/>
      <c r="SPU42" s="150"/>
      <c r="SPV42" s="150"/>
      <c r="SPW42" s="150"/>
      <c r="SPX42" s="150"/>
      <c r="SPY42" s="150"/>
      <c r="SPZ42" s="150"/>
      <c r="SQA42" s="150"/>
      <c r="SQB42" s="150"/>
      <c r="SQC42" s="150"/>
      <c r="SQD42" s="150"/>
      <c r="SQE42" s="150"/>
      <c r="SQF42" s="150"/>
      <c r="SQG42" s="150"/>
      <c r="SQH42" s="150"/>
      <c r="SQI42" s="150"/>
      <c r="SQJ42" s="150"/>
      <c r="SQK42" s="150"/>
      <c r="SQL42" s="150"/>
      <c r="SQM42" s="150"/>
      <c r="SQN42" s="150"/>
      <c r="SQO42" s="150"/>
      <c r="SQP42" s="150"/>
      <c r="SQQ42" s="150"/>
      <c r="SQR42" s="150"/>
      <c r="SQS42" s="150"/>
      <c r="SQT42" s="150"/>
      <c r="SQU42" s="150"/>
      <c r="SQV42" s="150"/>
      <c r="SQW42" s="150"/>
      <c r="SQX42" s="150"/>
      <c r="SQY42" s="150"/>
      <c r="SQZ42" s="150"/>
      <c r="SRA42" s="150"/>
      <c r="SRB42" s="150"/>
      <c r="SRC42" s="150"/>
      <c r="SRD42" s="150"/>
      <c r="SRE42" s="150"/>
      <c r="SRF42" s="150"/>
      <c r="SRG42" s="150"/>
      <c r="SRH42" s="150"/>
      <c r="SRI42" s="150"/>
      <c r="SRJ42" s="150"/>
      <c r="SRK42" s="150"/>
      <c r="SRL42" s="150"/>
      <c r="SRM42" s="150"/>
      <c r="SRN42" s="150"/>
      <c r="SRO42" s="150"/>
      <c r="SRP42" s="150"/>
      <c r="SRQ42" s="150"/>
      <c r="SRR42" s="150"/>
      <c r="SRS42" s="150"/>
      <c r="SRT42" s="150"/>
      <c r="SRU42" s="150"/>
      <c r="SRV42" s="150"/>
      <c r="SRW42" s="150"/>
      <c r="SRX42" s="150"/>
      <c r="SRY42" s="150"/>
      <c r="SRZ42" s="150"/>
      <c r="SSA42" s="150"/>
      <c r="SSB42" s="150"/>
      <c r="SSC42" s="150"/>
      <c r="SSD42" s="150"/>
      <c r="SSE42" s="150"/>
      <c r="SSF42" s="150"/>
      <c r="SSG42" s="150"/>
      <c r="SSH42" s="150"/>
      <c r="SSI42" s="150"/>
      <c r="SSJ42" s="150"/>
      <c r="SSK42" s="150"/>
      <c r="SSL42" s="150"/>
      <c r="SSM42" s="150"/>
      <c r="SSN42" s="150"/>
      <c r="SSO42" s="150"/>
      <c r="SSP42" s="150"/>
      <c r="SSQ42" s="150"/>
      <c r="SSR42" s="150"/>
      <c r="SSS42" s="150"/>
      <c r="SST42" s="150"/>
      <c r="SSU42" s="150"/>
      <c r="SSV42" s="150"/>
      <c r="SSW42" s="150"/>
      <c r="SSX42" s="150"/>
      <c r="SSY42" s="150"/>
      <c r="SSZ42" s="150"/>
      <c r="STA42" s="150"/>
      <c r="STB42" s="150"/>
      <c r="STC42" s="150"/>
      <c r="STD42" s="150"/>
      <c r="STE42" s="150"/>
      <c r="STF42" s="150"/>
      <c r="STG42" s="150"/>
      <c r="STH42" s="150"/>
      <c r="STI42" s="150"/>
      <c r="STJ42" s="150"/>
      <c r="STK42" s="150"/>
      <c r="STL42" s="150"/>
      <c r="STM42" s="150"/>
      <c r="STN42" s="150"/>
      <c r="STO42" s="150"/>
      <c r="STP42" s="150"/>
      <c r="STQ42" s="150"/>
      <c r="STR42" s="150"/>
      <c r="STS42" s="150"/>
      <c r="STT42" s="150"/>
      <c r="STU42" s="150"/>
      <c r="STV42" s="150"/>
      <c r="STW42" s="150"/>
      <c r="STX42" s="150"/>
      <c r="STY42" s="150"/>
      <c r="STZ42" s="150"/>
      <c r="SUA42" s="150"/>
      <c r="SUB42" s="150"/>
      <c r="SUC42" s="150"/>
      <c r="SUD42" s="150"/>
      <c r="SUE42" s="150"/>
      <c r="SUF42" s="150"/>
      <c r="SUG42" s="150"/>
      <c r="SUH42" s="150"/>
      <c r="SUI42" s="150"/>
      <c r="SUJ42" s="150"/>
      <c r="SUK42" s="150"/>
      <c r="SUL42" s="150"/>
      <c r="SUM42" s="150"/>
      <c r="SUN42" s="150"/>
      <c r="SUO42" s="150"/>
      <c r="SUP42" s="150"/>
      <c r="SUQ42" s="150"/>
      <c r="SUR42" s="150"/>
      <c r="SUS42" s="150"/>
      <c r="SUT42" s="150"/>
      <c r="SUU42" s="150"/>
      <c r="SUV42" s="150"/>
      <c r="SUW42" s="150"/>
      <c r="SUX42" s="150"/>
      <c r="SUY42" s="150"/>
      <c r="SUZ42" s="150"/>
      <c r="SVA42" s="150"/>
      <c r="SVB42" s="150"/>
      <c r="SVC42" s="150"/>
      <c r="SVD42" s="150"/>
      <c r="SVE42" s="150"/>
      <c r="SVF42" s="150"/>
      <c r="SVG42" s="150"/>
      <c r="SVH42" s="150"/>
      <c r="SVI42" s="150"/>
      <c r="SVJ42" s="150"/>
      <c r="SVK42" s="150"/>
      <c r="SVL42" s="150"/>
      <c r="SVM42" s="150"/>
      <c r="SVN42" s="150"/>
      <c r="SVO42" s="150"/>
      <c r="SVP42" s="150"/>
      <c r="SVQ42" s="150"/>
      <c r="SVR42" s="150"/>
      <c r="SVS42" s="150"/>
      <c r="SVT42" s="150"/>
      <c r="SVU42" s="150"/>
      <c r="SVV42" s="150"/>
      <c r="SVW42" s="150"/>
      <c r="SVX42" s="150"/>
      <c r="SVY42" s="150"/>
      <c r="SVZ42" s="150"/>
      <c r="SWA42" s="150"/>
      <c r="SWB42" s="150"/>
      <c r="SWC42" s="150"/>
      <c r="SWD42" s="150"/>
      <c r="SWE42" s="150"/>
      <c r="SWF42" s="150"/>
      <c r="SWG42" s="150"/>
      <c r="SWH42" s="150"/>
      <c r="SWI42" s="150"/>
      <c r="SWJ42" s="150"/>
      <c r="SWK42" s="150"/>
      <c r="SWL42" s="150"/>
      <c r="SWM42" s="150"/>
      <c r="SWN42" s="150"/>
      <c r="SWO42" s="150"/>
      <c r="SWP42" s="150"/>
      <c r="SWQ42" s="150"/>
      <c r="SWR42" s="150"/>
      <c r="SWS42" s="150"/>
      <c r="SWT42" s="150"/>
      <c r="SWU42" s="150"/>
      <c r="SWV42" s="150"/>
      <c r="SWW42" s="150"/>
      <c r="SWX42" s="150"/>
      <c r="SWY42" s="150"/>
      <c r="SWZ42" s="150"/>
      <c r="SXA42" s="150"/>
      <c r="SXB42" s="150"/>
      <c r="SXC42" s="150"/>
      <c r="SXD42" s="150"/>
      <c r="SXE42" s="150"/>
      <c r="SXF42" s="150"/>
      <c r="SXG42" s="150"/>
      <c r="SXH42" s="150"/>
      <c r="SXI42" s="150"/>
      <c r="SXJ42" s="150"/>
      <c r="SXK42" s="150"/>
      <c r="SXL42" s="150"/>
      <c r="SXM42" s="150"/>
      <c r="SXN42" s="150"/>
      <c r="SXO42" s="150"/>
      <c r="SXP42" s="150"/>
      <c r="SXQ42" s="150"/>
      <c r="SXR42" s="150"/>
      <c r="SXS42" s="150"/>
      <c r="SXT42" s="150"/>
      <c r="SXU42" s="150"/>
      <c r="SXV42" s="150"/>
      <c r="SXW42" s="150"/>
      <c r="SXX42" s="150"/>
      <c r="SXY42" s="150"/>
      <c r="SXZ42" s="150"/>
      <c r="SYA42" s="150"/>
      <c r="SYB42" s="150"/>
      <c r="SYC42" s="150"/>
      <c r="SYD42" s="150"/>
      <c r="SYE42" s="150"/>
      <c r="SYF42" s="150"/>
      <c r="SYG42" s="150"/>
      <c r="SYH42" s="150"/>
      <c r="SYI42" s="150"/>
      <c r="SYJ42" s="150"/>
      <c r="SYK42" s="150"/>
      <c r="SYL42" s="150"/>
      <c r="SYM42" s="150"/>
      <c r="SYN42" s="150"/>
      <c r="SYO42" s="150"/>
      <c r="SYP42" s="150"/>
      <c r="SYQ42" s="150"/>
      <c r="SYR42" s="150"/>
      <c r="SYS42" s="150"/>
      <c r="SYT42" s="150"/>
      <c r="SYU42" s="150"/>
      <c r="SYV42" s="150"/>
      <c r="SYW42" s="150"/>
      <c r="SYX42" s="150"/>
      <c r="SYY42" s="150"/>
      <c r="SYZ42" s="150"/>
      <c r="SZA42" s="150"/>
      <c r="SZB42" s="150"/>
      <c r="SZC42" s="150"/>
      <c r="SZD42" s="150"/>
      <c r="SZE42" s="150"/>
      <c r="SZF42" s="150"/>
      <c r="SZG42" s="150"/>
      <c r="SZH42" s="150"/>
      <c r="SZI42" s="150"/>
      <c r="SZJ42" s="150"/>
      <c r="SZK42" s="150"/>
      <c r="SZL42" s="150"/>
      <c r="SZM42" s="150"/>
      <c r="SZN42" s="150"/>
      <c r="SZO42" s="150"/>
      <c r="SZP42" s="150"/>
      <c r="SZQ42" s="150"/>
      <c r="SZR42" s="150"/>
      <c r="SZS42" s="150"/>
      <c r="SZT42" s="150"/>
      <c r="SZU42" s="150"/>
      <c r="SZV42" s="150"/>
      <c r="SZW42" s="150"/>
      <c r="SZX42" s="150"/>
      <c r="SZY42" s="150"/>
      <c r="SZZ42" s="150"/>
      <c r="TAA42" s="150"/>
      <c r="TAB42" s="150"/>
      <c r="TAC42" s="150"/>
      <c r="TAD42" s="150"/>
      <c r="TAE42" s="150"/>
      <c r="TAF42" s="150"/>
      <c r="TAG42" s="150"/>
      <c r="TAH42" s="150"/>
      <c r="TAI42" s="150"/>
      <c r="TAJ42" s="150"/>
      <c r="TAK42" s="150"/>
      <c r="TAL42" s="150"/>
      <c r="TAM42" s="150"/>
      <c r="TAN42" s="150"/>
      <c r="TAO42" s="150"/>
      <c r="TAP42" s="150"/>
      <c r="TAQ42" s="150"/>
      <c r="TAR42" s="150"/>
      <c r="TAS42" s="150"/>
      <c r="TAT42" s="150"/>
      <c r="TAU42" s="150"/>
      <c r="TAV42" s="150"/>
      <c r="TAW42" s="150"/>
      <c r="TAX42" s="150"/>
      <c r="TAY42" s="150"/>
      <c r="TAZ42" s="150"/>
      <c r="TBA42" s="150"/>
      <c r="TBB42" s="150"/>
      <c r="TBC42" s="150"/>
      <c r="TBD42" s="150"/>
      <c r="TBE42" s="150"/>
      <c r="TBF42" s="150"/>
      <c r="TBG42" s="150"/>
      <c r="TBH42" s="150"/>
      <c r="TBI42" s="150"/>
      <c r="TBJ42" s="150"/>
      <c r="TBK42" s="150"/>
      <c r="TBL42" s="150"/>
      <c r="TBM42" s="150"/>
      <c r="TBN42" s="150"/>
      <c r="TBO42" s="150"/>
      <c r="TBP42" s="150"/>
      <c r="TBQ42" s="150"/>
      <c r="TBR42" s="150"/>
      <c r="TBS42" s="150"/>
      <c r="TBT42" s="150"/>
      <c r="TBU42" s="150"/>
      <c r="TBV42" s="150"/>
      <c r="TBW42" s="150"/>
      <c r="TBX42" s="150"/>
      <c r="TBY42" s="150"/>
      <c r="TBZ42" s="150"/>
      <c r="TCA42" s="150"/>
      <c r="TCB42" s="150"/>
      <c r="TCC42" s="150"/>
      <c r="TCD42" s="150"/>
      <c r="TCE42" s="150"/>
      <c r="TCF42" s="150"/>
      <c r="TCG42" s="150"/>
      <c r="TCH42" s="150"/>
      <c r="TCI42" s="150"/>
      <c r="TCJ42" s="150"/>
      <c r="TCK42" s="150"/>
      <c r="TCL42" s="150"/>
      <c r="TCM42" s="150"/>
      <c r="TCN42" s="150"/>
      <c r="TCO42" s="150"/>
      <c r="TCP42" s="150"/>
      <c r="TCQ42" s="150"/>
      <c r="TCR42" s="150"/>
      <c r="TCS42" s="150"/>
      <c r="TCT42" s="150"/>
      <c r="TCU42" s="150"/>
      <c r="TCV42" s="150"/>
      <c r="TCW42" s="150"/>
      <c r="TCX42" s="150"/>
      <c r="TCY42" s="150"/>
      <c r="TCZ42" s="150"/>
      <c r="TDA42" s="150"/>
      <c r="TDB42" s="150"/>
      <c r="TDC42" s="150"/>
      <c r="TDD42" s="150"/>
      <c r="TDE42" s="150"/>
      <c r="TDF42" s="150"/>
      <c r="TDG42" s="150"/>
      <c r="TDH42" s="150"/>
      <c r="TDI42" s="150"/>
      <c r="TDJ42" s="150"/>
      <c r="TDK42" s="150"/>
      <c r="TDL42" s="150"/>
      <c r="TDM42" s="150"/>
      <c r="TDN42" s="150"/>
      <c r="TDO42" s="150"/>
      <c r="TDP42" s="150"/>
      <c r="TDQ42" s="150"/>
      <c r="TDR42" s="150"/>
      <c r="TDS42" s="150"/>
      <c r="TDT42" s="150"/>
      <c r="TDU42" s="150"/>
      <c r="TDV42" s="150"/>
      <c r="TDW42" s="150"/>
      <c r="TDX42" s="150"/>
      <c r="TDY42" s="150"/>
      <c r="TDZ42" s="150"/>
      <c r="TEA42" s="150"/>
      <c r="TEB42" s="150"/>
      <c r="TEC42" s="150"/>
      <c r="TED42" s="150"/>
      <c r="TEE42" s="150"/>
      <c r="TEF42" s="150"/>
      <c r="TEG42" s="150"/>
      <c r="TEH42" s="150"/>
      <c r="TEI42" s="150"/>
      <c r="TEJ42" s="150"/>
      <c r="TEK42" s="150"/>
      <c r="TEL42" s="150"/>
      <c r="TEM42" s="150"/>
      <c r="TEN42" s="150"/>
      <c r="TEO42" s="150"/>
      <c r="TEP42" s="150"/>
      <c r="TEQ42" s="150"/>
      <c r="TER42" s="150"/>
      <c r="TES42" s="150"/>
      <c r="TET42" s="150"/>
      <c r="TEU42" s="150"/>
      <c r="TEV42" s="150"/>
      <c r="TEW42" s="150"/>
      <c r="TEX42" s="150"/>
      <c r="TEY42" s="150"/>
      <c r="TEZ42" s="150"/>
      <c r="TFA42" s="150"/>
      <c r="TFB42" s="150"/>
      <c r="TFC42" s="150"/>
      <c r="TFD42" s="150"/>
      <c r="TFE42" s="150"/>
      <c r="TFF42" s="150"/>
      <c r="TFG42" s="150"/>
      <c r="TFH42" s="150"/>
      <c r="TFI42" s="150"/>
      <c r="TFJ42" s="150"/>
      <c r="TFK42" s="150"/>
      <c r="TFL42" s="150"/>
      <c r="TFM42" s="150"/>
      <c r="TFN42" s="150"/>
      <c r="TFO42" s="150"/>
      <c r="TFP42" s="150"/>
      <c r="TFQ42" s="150"/>
      <c r="TFR42" s="150"/>
      <c r="TFS42" s="150"/>
      <c r="TFT42" s="150"/>
      <c r="TFU42" s="150"/>
      <c r="TFV42" s="150"/>
      <c r="TFW42" s="150"/>
      <c r="TFX42" s="150"/>
      <c r="TFY42" s="150"/>
      <c r="TFZ42" s="150"/>
      <c r="TGA42" s="150"/>
      <c r="TGB42" s="150"/>
      <c r="TGC42" s="150"/>
      <c r="TGD42" s="150"/>
      <c r="TGE42" s="150"/>
      <c r="TGF42" s="150"/>
      <c r="TGG42" s="150"/>
      <c r="TGH42" s="150"/>
      <c r="TGI42" s="150"/>
      <c r="TGJ42" s="150"/>
      <c r="TGK42" s="150"/>
      <c r="TGL42" s="150"/>
      <c r="TGM42" s="150"/>
      <c r="TGN42" s="150"/>
      <c r="TGO42" s="150"/>
      <c r="TGP42" s="150"/>
      <c r="TGQ42" s="150"/>
      <c r="TGR42" s="150"/>
      <c r="TGS42" s="150"/>
      <c r="TGT42" s="150"/>
      <c r="TGU42" s="150"/>
      <c r="TGV42" s="150"/>
      <c r="TGW42" s="150"/>
      <c r="TGX42" s="150"/>
      <c r="TGY42" s="150"/>
      <c r="TGZ42" s="150"/>
      <c r="THA42" s="150"/>
      <c r="THB42" s="150"/>
      <c r="THC42" s="150"/>
      <c r="THD42" s="150"/>
      <c r="THE42" s="150"/>
      <c r="THF42" s="150"/>
      <c r="THG42" s="150"/>
      <c r="THH42" s="150"/>
      <c r="THI42" s="150"/>
      <c r="THJ42" s="150"/>
      <c r="THK42" s="150"/>
      <c r="THL42" s="150"/>
      <c r="THM42" s="150"/>
      <c r="THN42" s="150"/>
      <c r="THO42" s="150"/>
      <c r="THP42" s="150"/>
      <c r="THQ42" s="150"/>
      <c r="THR42" s="150"/>
      <c r="THS42" s="150"/>
      <c r="THT42" s="150"/>
      <c r="THU42" s="150"/>
      <c r="THV42" s="150"/>
      <c r="THW42" s="150"/>
      <c r="THX42" s="150"/>
      <c r="THY42" s="150"/>
      <c r="THZ42" s="150"/>
      <c r="TIA42" s="150"/>
      <c r="TIB42" s="150"/>
      <c r="TIC42" s="150"/>
      <c r="TID42" s="150"/>
      <c r="TIE42" s="150"/>
      <c r="TIF42" s="150"/>
      <c r="TIG42" s="150"/>
      <c r="TIH42" s="150"/>
      <c r="TII42" s="150"/>
      <c r="TIJ42" s="150"/>
      <c r="TIK42" s="150"/>
      <c r="TIL42" s="150"/>
      <c r="TIM42" s="150"/>
      <c r="TIN42" s="150"/>
      <c r="TIO42" s="150"/>
      <c r="TIP42" s="150"/>
      <c r="TIQ42" s="150"/>
      <c r="TIR42" s="150"/>
      <c r="TIS42" s="150"/>
      <c r="TIT42" s="150"/>
      <c r="TIU42" s="150"/>
      <c r="TIV42" s="150"/>
      <c r="TIW42" s="150"/>
      <c r="TIX42" s="150"/>
      <c r="TIY42" s="150"/>
      <c r="TIZ42" s="150"/>
      <c r="TJA42" s="150"/>
      <c r="TJB42" s="150"/>
      <c r="TJC42" s="150"/>
      <c r="TJD42" s="150"/>
      <c r="TJE42" s="150"/>
      <c r="TJF42" s="150"/>
      <c r="TJG42" s="150"/>
      <c r="TJH42" s="150"/>
      <c r="TJI42" s="150"/>
      <c r="TJJ42" s="150"/>
      <c r="TJK42" s="150"/>
      <c r="TJL42" s="150"/>
      <c r="TJM42" s="150"/>
      <c r="TJN42" s="150"/>
      <c r="TJO42" s="150"/>
      <c r="TJP42" s="150"/>
      <c r="TJQ42" s="150"/>
      <c r="TJR42" s="150"/>
      <c r="TJS42" s="150"/>
      <c r="TJT42" s="150"/>
      <c r="TJU42" s="150"/>
      <c r="TJV42" s="150"/>
      <c r="TJW42" s="150"/>
      <c r="TJX42" s="150"/>
      <c r="TJY42" s="150"/>
      <c r="TJZ42" s="150"/>
      <c r="TKA42" s="150"/>
      <c r="TKB42" s="150"/>
      <c r="TKC42" s="150"/>
      <c r="TKD42" s="150"/>
      <c r="TKE42" s="150"/>
      <c r="TKF42" s="150"/>
      <c r="TKG42" s="150"/>
      <c r="TKH42" s="150"/>
      <c r="TKI42" s="150"/>
      <c r="TKJ42" s="150"/>
      <c r="TKK42" s="150"/>
      <c r="TKL42" s="150"/>
      <c r="TKM42" s="150"/>
      <c r="TKN42" s="150"/>
      <c r="TKO42" s="150"/>
      <c r="TKP42" s="150"/>
      <c r="TKQ42" s="150"/>
      <c r="TKR42" s="150"/>
      <c r="TKS42" s="150"/>
      <c r="TKT42" s="150"/>
      <c r="TKU42" s="150"/>
      <c r="TKV42" s="150"/>
      <c r="TKW42" s="150"/>
      <c r="TKX42" s="150"/>
      <c r="TKY42" s="150"/>
      <c r="TKZ42" s="150"/>
      <c r="TLA42" s="150"/>
      <c r="TLB42" s="150"/>
      <c r="TLC42" s="150"/>
      <c r="TLD42" s="150"/>
      <c r="TLE42" s="150"/>
      <c r="TLF42" s="150"/>
      <c r="TLG42" s="150"/>
      <c r="TLH42" s="150"/>
      <c r="TLI42" s="150"/>
      <c r="TLJ42" s="150"/>
      <c r="TLK42" s="150"/>
      <c r="TLL42" s="150"/>
      <c r="TLM42" s="150"/>
      <c r="TLN42" s="150"/>
      <c r="TLO42" s="150"/>
      <c r="TLP42" s="150"/>
      <c r="TLQ42" s="150"/>
      <c r="TLR42" s="150"/>
      <c r="TLS42" s="150"/>
      <c r="TLT42" s="150"/>
      <c r="TLU42" s="150"/>
      <c r="TLV42" s="150"/>
      <c r="TLW42" s="150"/>
      <c r="TLX42" s="150"/>
      <c r="TLY42" s="150"/>
      <c r="TLZ42" s="150"/>
      <c r="TMA42" s="150"/>
      <c r="TMB42" s="150"/>
      <c r="TMC42" s="150"/>
      <c r="TMD42" s="150"/>
      <c r="TME42" s="150"/>
      <c r="TMF42" s="150"/>
      <c r="TMG42" s="150"/>
      <c r="TMH42" s="150"/>
      <c r="TMI42" s="150"/>
      <c r="TMJ42" s="150"/>
      <c r="TMK42" s="150"/>
      <c r="TML42" s="150"/>
      <c r="TMM42" s="150"/>
      <c r="TMN42" s="150"/>
      <c r="TMO42" s="150"/>
      <c r="TMP42" s="150"/>
      <c r="TMQ42" s="150"/>
      <c r="TMR42" s="150"/>
      <c r="TMS42" s="150"/>
      <c r="TMT42" s="150"/>
      <c r="TMU42" s="150"/>
      <c r="TMV42" s="150"/>
      <c r="TMW42" s="150"/>
      <c r="TMX42" s="150"/>
      <c r="TMY42" s="150"/>
      <c r="TMZ42" s="150"/>
      <c r="TNA42" s="150"/>
      <c r="TNB42" s="150"/>
      <c r="TNC42" s="150"/>
      <c r="TND42" s="150"/>
      <c r="TNE42" s="150"/>
      <c r="TNF42" s="150"/>
      <c r="TNG42" s="150"/>
      <c r="TNH42" s="150"/>
      <c r="TNI42" s="150"/>
      <c r="TNJ42" s="150"/>
      <c r="TNK42" s="150"/>
      <c r="TNL42" s="150"/>
      <c r="TNM42" s="150"/>
      <c r="TNN42" s="150"/>
      <c r="TNO42" s="150"/>
      <c r="TNP42" s="150"/>
      <c r="TNQ42" s="150"/>
      <c r="TNR42" s="150"/>
      <c r="TNS42" s="150"/>
      <c r="TNT42" s="150"/>
      <c r="TNU42" s="150"/>
      <c r="TNV42" s="150"/>
      <c r="TNW42" s="150"/>
      <c r="TNX42" s="150"/>
      <c r="TNY42" s="150"/>
      <c r="TNZ42" s="150"/>
      <c r="TOA42" s="150"/>
      <c r="TOB42" s="150"/>
      <c r="TOC42" s="150"/>
      <c r="TOD42" s="150"/>
      <c r="TOE42" s="150"/>
      <c r="TOF42" s="150"/>
      <c r="TOG42" s="150"/>
      <c r="TOH42" s="150"/>
      <c r="TOI42" s="150"/>
      <c r="TOJ42" s="150"/>
      <c r="TOK42" s="150"/>
      <c r="TOL42" s="150"/>
      <c r="TOM42" s="150"/>
      <c r="TON42" s="150"/>
      <c r="TOO42" s="150"/>
      <c r="TOP42" s="150"/>
      <c r="TOQ42" s="150"/>
      <c r="TOR42" s="150"/>
      <c r="TOS42" s="150"/>
      <c r="TOT42" s="150"/>
      <c r="TOU42" s="150"/>
      <c r="TOV42" s="150"/>
      <c r="TOW42" s="150"/>
      <c r="TOX42" s="150"/>
      <c r="TOY42" s="150"/>
      <c r="TOZ42" s="150"/>
      <c r="TPA42" s="150"/>
      <c r="TPB42" s="150"/>
      <c r="TPC42" s="150"/>
      <c r="TPD42" s="150"/>
      <c r="TPE42" s="150"/>
      <c r="TPF42" s="150"/>
      <c r="TPG42" s="150"/>
      <c r="TPH42" s="150"/>
      <c r="TPI42" s="150"/>
      <c r="TPJ42" s="150"/>
      <c r="TPK42" s="150"/>
      <c r="TPL42" s="150"/>
      <c r="TPM42" s="150"/>
      <c r="TPN42" s="150"/>
      <c r="TPO42" s="150"/>
      <c r="TPP42" s="150"/>
      <c r="TPQ42" s="150"/>
      <c r="TPR42" s="150"/>
      <c r="TPS42" s="150"/>
      <c r="TPT42" s="150"/>
      <c r="TPU42" s="150"/>
      <c r="TPV42" s="150"/>
      <c r="TPW42" s="150"/>
      <c r="TPX42" s="150"/>
      <c r="TPY42" s="150"/>
      <c r="TPZ42" s="150"/>
      <c r="TQA42" s="150"/>
      <c r="TQB42" s="150"/>
      <c r="TQC42" s="150"/>
      <c r="TQD42" s="150"/>
      <c r="TQE42" s="150"/>
      <c r="TQF42" s="150"/>
      <c r="TQG42" s="150"/>
      <c r="TQH42" s="150"/>
      <c r="TQI42" s="150"/>
      <c r="TQJ42" s="150"/>
      <c r="TQK42" s="150"/>
      <c r="TQL42" s="150"/>
      <c r="TQM42" s="150"/>
      <c r="TQN42" s="150"/>
      <c r="TQO42" s="150"/>
      <c r="TQP42" s="150"/>
      <c r="TQQ42" s="150"/>
      <c r="TQR42" s="150"/>
      <c r="TQS42" s="150"/>
      <c r="TQT42" s="150"/>
      <c r="TQU42" s="150"/>
      <c r="TQV42" s="150"/>
      <c r="TQW42" s="150"/>
      <c r="TQX42" s="150"/>
      <c r="TQY42" s="150"/>
      <c r="TQZ42" s="150"/>
      <c r="TRA42" s="150"/>
      <c r="TRB42" s="150"/>
      <c r="TRC42" s="150"/>
      <c r="TRD42" s="150"/>
      <c r="TRE42" s="150"/>
      <c r="TRF42" s="150"/>
      <c r="TRG42" s="150"/>
      <c r="TRH42" s="150"/>
      <c r="TRI42" s="150"/>
      <c r="TRJ42" s="150"/>
      <c r="TRK42" s="150"/>
      <c r="TRL42" s="150"/>
      <c r="TRM42" s="150"/>
      <c r="TRN42" s="150"/>
      <c r="TRO42" s="150"/>
      <c r="TRP42" s="150"/>
      <c r="TRQ42" s="150"/>
      <c r="TRR42" s="150"/>
      <c r="TRS42" s="150"/>
      <c r="TRT42" s="150"/>
      <c r="TRU42" s="150"/>
      <c r="TRV42" s="150"/>
      <c r="TRW42" s="150"/>
      <c r="TRX42" s="150"/>
      <c r="TRY42" s="150"/>
      <c r="TRZ42" s="150"/>
      <c r="TSA42" s="150"/>
      <c r="TSB42" s="150"/>
      <c r="TSC42" s="150"/>
      <c r="TSD42" s="150"/>
      <c r="TSE42" s="150"/>
      <c r="TSF42" s="150"/>
      <c r="TSG42" s="150"/>
      <c r="TSH42" s="150"/>
      <c r="TSI42" s="150"/>
      <c r="TSJ42" s="150"/>
      <c r="TSK42" s="150"/>
      <c r="TSL42" s="150"/>
      <c r="TSM42" s="150"/>
      <c r="TSN42" s="150"/>
      <c r="TSO42" s="150"/>
      <c r="TSP42" s="150"/>
      <c r="TSQ42" s="150"/>
      <c r="TSR42" s="150"/>
      <c r="TSS42" s="150"/>
      <c r="TST42" s="150"/>
      <c r="TSU42" s="150"/>
      <c r="TSV42" s="150"/>
      <c r="TSW42" s="150"/>
      <c r="TSX42" s="150"/>
      <c r="TSY42" s="150"/>
      <c r="TSZ42" s="150"/>
      <c r="TTA42" s="150"/>
      <c r="TTB42" s="150"/>
      <c r="TTC42" s="150"/>
      <c r="TTD42" s="150"/>
      <c r="TTE42" s="150"/>
      <c r="TTF42" s="150"/>
      <c r="TTG42" s="150"/>
      <c r="TTH42" s="150"/>
      <c r="TTI42" s="150"/>
      <c r="TTJ42" s="150"/>
      <c r="TTK42" s="150"/>
      <c r="TTL42" s="150"/>
      <c r="TTM42" s="150"/>
      <c r="TTN42" s="150"/>
      <c r="TTO42" s="150"/>
      <c r="TTP42" s="150"/>
      <c r="TTQ42" s="150"/>
      <c r="TTR42" s="150"/>
      <c r="TTS42" s="150"/>
      <c r="TTT42" s="150"/>
      <c r="TTU42" s="150"/>
      <c r="TTV42" s="150"/>
      <c r="TTW42" s="150"/>
      <c r="TTX42" s="150"/>
      <c r="TTY42" s="150"/>
      <c r="TTZ42" s="150"/>
      <c r="TUA42" s="150"/>
      <c r="TUB42" s="150"/>
      <c r="TUC42" s="150"/>
      <c r="TUD42" s="150"/>
      <c r="TUE42" s="150"/>
      <c r="TUF42" s="150"/>
      <c r="TUG42" s="150"/>
      <c r="TUH42" s="150"/>
      <c r="TUI42" s="150"/>
      <c r="TUJ42" s="150"/>
      <c r="TUK42" s="150"/>
      <c r="TUL42" s="150"/>
      <c r="TUM42" s="150"/>
      <c r="TUN42" s="150"/>
      <c r="TUO42" s="150"/>
      <c r="TUP42" s="150"/>
      <c r="TUQ42" s="150"/>
      <c r="TUR42" s="150"/>
      <c r="TUS42" s="150"/>
      <c r="TUT42" s="150"/>
      <c r="TUU42" s="150"/>
      <c r="TUV42" s="150"/>
      <c r="TUW42" s="150"/>
      <c r="TUX42" s="150"/>
      <c r="TUY42" s="150"/>
      <c r="TUZ42" s="150"/>
      <c r="TVA42" s="150"/>
      <c r="TVB42" s="150"/>
      <c r="TVC42" s="150"/>
      <c r="TVD42" s="150"/>
      <c r="TVE42" s="150"/>
      <c r="TVF42" s="150"/>
      <c r="TVG42" s="150"/>
      <c r="TVH42" s="150"/>
      <c r="TVI42" s="150"/>
      <c r="TVJ42" s="150"/>
      <c r="TVK42" s="150"/>
      <c r="TVL42" s="150"/>
      <c r="TVM42" s="150"/>
      <c r="TVN42" s="150"/>
      <c r="TVO42" s="150"/>
      <c r="TVP42" s="150"/>
      <c r="TVQ42" s="150"/>
      <c r="TVR42" s="150"/>
      <c r="TVS42" s="150"/>
      <c r="TVT42" s="150"/>
      <c r="TVU42" s="150"/>
      <c r="TVV42" s="150"/>
      <c r="TVW42" s="150"/>
      <c r="TVX42" s="150"/>
      <c r="TVY42" s="150"/>
      <c r="TVZ42" s="150"/>
      <c r="TWA42" s="150"/>
      <c r="TWB42" s="150"/>
      <c r="TWC42" s="150"/>
      <c r="TWD42" s="150"/>
      <c r="TWE42" s="150"/>
      <c r="TWF42" s="150"/>
      <c r="TWG42" s="150"/>
      <c r="TWH42" s="150"/>
      <c r="TWI42" s="150"/>
      <c r="TWJ42" s="150"/>
      <c r="TWK42" s="150"/>
      <c r="TWL42" s="150"/>
      <c r="TWM42" s="150"/>
      <c r="TWN42" s="150"/>
      <c r="TWO42" s="150"/>
      <c r="TWP42" s="150"/>
      <c r="TWQ42" s="150"/>
      <c r="TWR42" s="150"/>
      <c r="TWS42" s="150"/>
      <c r="TWT42" s="150"/>
      <c r="TWU42" s="150"/>
      <c r="TWV42" s="150"/>
      <c r="TWW42" s="150"/>
      <c r="TWX42" s="150"/>
      <c r="TWY42" s="150"/>
      <c r="TWZ42" s="150"/>
      <c r="TXA42" s="150"/>
      <c r="TXB42" s="150"/>
      <c r="TXC42" s="150"/>
      <c r="TXD42" s="150"/>
      <c r="TXE42" s="150"/>
      <c r="TXF42" s="150"/>
      <c r="TXG42" s="150"/>
      <c r="TXH42" s="150"/>
      <c r="TXI42" s="150"/>
      <c r="TXJ42" s="150"/>
      <c r="TXK42" s="150"/>
      <c r="TXL42" s="150"/>
      <c r="TXM42" s="150"/>
      <c r="TXN42" s="150"/>
      <c r="TXO42" s="150"/>
      <c r="TXP42" s="150"/>
      <c r="TXQ42" s="150"/>
      <c r="TXR42" s="150"/>
      <c r="TXS42" s="150"/>
      <c r="TXT42" s="150"/>
      <c r="TXU42" s="150"/>
      <c r="TXV42" s="150"/>
      <c r="TXW42" s="150"/>
      <c r="TXX42" s="150"/>
      <c r="TXY42" s="150"/>
      <c r="TXZ42" s="150"/>
      <c r="TYA42" s="150"/>
      <c r="TYB42" s="150"/>
      <c r="TYC42" s="150"/>
      <c r="TYD42" s="150"/>
      <c r="TYE42" s="150"/>
      <c r="TYF42" s="150"/>
      <c r="TYG42" s="150"/>
      <c r="TYH42" s="150"/>
      <c r="TYI42" s="150"/>
      <c r="TYJ42" s="150"/>
      <c r="TYK42" s="150"/>
      <c r="TYL42" s="150"/>
      <c r="TYM42" s="150"/>
      <c r="TYN42" s="150"/>
      <c r="TYO42" s="150"/>
      <c r="TYP42" s="150"/>
      <c r="TYQ42" s="150"/>
      <c r="TYR42" s="150"/>
      <c r="TYS42" s="150"/>
      <c r="TYT42" s="150"/>
      <c r="TYU42" s="150"/>
      <c r="TYV42" s="150"/>
      <c r="TYW42" s="150"/>
      <c r="TYX42" s="150"/>
      <c r="TYY42" s="150"/>
      <c r="TYZ42" s="150"/>
      <c r="TZA42" s="150"/>
      <c r="TZB42" s="150"/>
      <c r="TZC42" s="150"/>
      <c r="TZD42" s="150"/>
      <c r="TZE42" s="150"/>
      <c r="TZF42" s="150"/>
      <c r="TZG42" s="150"/>
      <c r="TZH42" s="150"/>
      <c r="TZI42" s="150"/>
      <c r="TZJ42" s="150"/>
      <c r="TZK42" s="150"/>
      <c r="TZL42" s="150"/>
      <c r="TZM42" s="150"/>
      <c r="TZN42" s="150"/>
      <c r="TZO42" s="150"/>
      <c r="TZP42" s="150"/>
      <c r="TZQ42" s="150"/>
      <c r="TZR42" s="150"/>
      <c r="TZS42" s="150"/>
      <c r="TZT42" s="150"/>
      <c r="TZU42" s="150"/>
      <c r="TZV42" s="150"/>
      <c r="TZW42" s="150"/>
      <c r="TZX42" s="150"/>
      <c r="TZY42" s="150"/>
      <c r="TZZ42" s="150"/>
      <c r="UAA42" s="150"/>
      <c r="UAB42" s="150"/>
      <c r="UAC42" s="150"/>
      <c r="UAD42" s="150"/>
      <c r="UAE42" s="150"/>
      <c r="UAF42" s="150"/>
      <c r="UAG42" s="150"/>
      <c r="UAH42" s="150"/>
      <c r="UAI42" s="150"/>
      <c r="UAJ42" s="150"/>
      <c r="UAK42" s="150"/>
      <c r="UAL42" s="150"/>
      <c r="UAM42" s="150"/>
      <c r="UAN42" s="150"/>
      <c r="UAO42" s="150"/>
      <c r="UAP42" s="150"/>
      <c r="UAQ42" s="150"/>
      <c r="UAR42" s="150"/>
      <c r="UAS42" s="150"/>
      <c r="UAT42" s="150"/>
      <c r="UAU42" s="150"/>
      <c r="UAV42" s="150"/>
      <c r="UAW42" s="150"/>
      <c r="UAX42" s="150"/>
      <c r="UAY42" s="150"/>
      <c r="UAZ42" s="150"/>
      <c r="UBA42" s="150"/>
      <c r="UBB42" s="150"/>
      <c r="UBC42" s="150"/>
      <c r="UBD42" s="150"/>
      <c r="UBE42" s="150"/>
      <c r="UBF42" s="150"/>
      <c r="UBG42" s="150"/>
      <c r="UBH42" s="150"/>
      <c r="UBI42" s="150"/>
      <c r="UBJ42" s="150"/>
      <c r="UBK42" s="150"/>
      <c r="UBL42" s="150"/>
      <c r="UBM42" s="150"/>
      <c r="UBN42" s="150"/>
      <c r="UBO42" s="150"/>
      <c r="UBP42" s="150"/>
      <c r="UBQ42" s="150"/>
      <c r="UBR42" s="150"/>
      <c r="UBS42" s="150"/>
      <c r="UBT42" s="150"/>
      <c r="UBU42" s="150"/>
      <c r="UBV42" s="150"/>
      <c r="UBW42" s="150"/>
      <c r="UBX42" s="150"/>
      <c r="UBY42" s="150"/>
      <c r="UBZ42" s="150"/>
      <c r="UCA42" s="150"/>
      <c r="UCB42" s="150"/>
      <c r="UCC42" s="150"/>
      <c r="UCD42" s="150"/>
      <c r="UCE42" s="150"/>
      <c r="UCF42" s="150"/>
      <c r="UCG42" s="150"/>
      <c r="UCH42" s="150"/>
      <c r="UCI42" s="150"/>
      <c r="UCJ42" s="150"/>
      <c r="UCK42" s="150"/>
      <c r="UCL42" s="150"/>
      <c r="UCM42" s="150"/>
      <c r="UCN42" s="150"/>
      <c r="UCO42" s="150"/>
      <c r="UCP42" s="150"/>
      <c r="UCQ42" s="150"/>
      <c r="UCR42" s="150"/>
      <c r="UCS42" s="150"/>
      <c r="UCT42" s="150"/>
      <c r="UCU42" s="150"/>
      <c r="UCV42" s="150"/>
      <c r="UCW42" s="150"/>
      <c r="UCX42" s="150"/>
      <c r="UCY42" s="150"/>
      <c r="UCZ42" s="150"/>
      <c r="UDA42" s="150"/>
      <c r="UDB42" s="150"/>
      <c r="UDC42" s="150"/>
      <c r="UDD42" s="150"/>
      <c r="UDE42" s="150"/>
      <c r="UDF42" s="150"/>
      <c r="UDG42" s="150"/>
      <c r="UDH42" s="150"/>
      <c r="UDI42" s="150"/>
      <c r="UDJ42" s="150"/>
      <c r="UDK42" s="150"/>
      <c r="UDL42" s="150"/>
      <c r="UDM42" s="150"/>
      <c r="UDN42" s="150"/>
      <c r="UDO42" s="150"/>
      <c r="UDP42" s="150"/>
      <c r="UDQ42" s="150"/>
      <c r="UDR42" s="150"/>
      <c r="UDS42" s="150"/>
      <c r="UDT42" s="150"/>
      <c r="UDU42" s="150"/>
      <c r="UDV42" s="150"/>
      <c r="UDW42" s="150"/>
      <c r="UDX42" s="150"/>
      <c r="UDY42" s="150"/>
      <c r="UDZ42" s="150"/>
      <c r="UEA42" s="150"/>
      <c r="UEB42" s="150"/>
      <c r="UEC42" s="150"/>
      <c r="UED42" s="150"/>
      <c r="UEE42" s="150"/>
      <c r="UEF42" s="150"/>
      <c r="UEG42" s="150"/>
      <c r="UEH42" s="150"/>
      <c r="UEI42" s="150"/>
      <c r="UEJ42" s="150"/>
      <c r="UEK42" s="150"/>
      <c r="UEL42" s="150"/>
      <c r="UEM42" s="150"/>
      <c r="UEN42" s="150"/>
      <c r="UEO42" s="150"/>
      <c r="UEP42" s="150"/>
      <c r="UEQ42" s="150"/>
      <c r="UER42" s="150"/>
      <c r="UES42" s="150"/>
      <c r="UET42" s="150"/>
      <c r="UEU42" s="150"/>
      <c r="UEV42" s="150"/>
      <c r="UEW42" s="150"/>
      <c r="UEX42" s="150"/>
      <c r="UEY42" s="150"/>
      <c r="UEZ42" s="150"/>
      <c r="UFA42" s="150"/>
      <c r="UFB42" s="150"/>
      <c r="UFC42" s="150"/>
      <c r="UFD42" s="150"/>
      <c r="UFE42" s="150"/>
      <c r="UFF42" s="150"/>
      <c r="UFG42" s="150"/>
      <c r="UFH42" s="150"/>
      <c r="UFI42" s="150"/>
      <c r="UFJ42" s="150"/>
      <c r="UFK42" s="150"/>
      <c r="UFL42" s="150"/>
      <c r="UFM42" s="150"/>
      <c r="UFN42" s="150"/>
      <c r="UFO42" s="150"/>
      <c r="UFP42" s="150"/>
      <c r="UFQ42" s="150"/>
      <c r="UFR42" s="150"/>
      <c r="UFS42" s="150"/>
      <c r="UFT42" s="150"/>
      <c r="UFU42" s="150"/>
      <c r="UFV42" s="150"/>
      <c r="UFW42" s="150"/>
      <c r="UFX42" s="150"/>
      <c r="UFY42" s="150"/>
      <c r="UFZ42" s="150"/>
      <c r="UGA42" s="150"/>
      <c r="UGB42" s="150"/>
      <c r="UGC42" s="150"/>
      <c r="UGD42" s="150"/>
      <c r="UGE42" s="150"/>
      <c r="UGF42" s="150"/>
      <c r="UGG42" s="150"/>
      <c r="UGH42" s="150"/>
      <c r="UGI42" s="150"/>
      <c r="UGJ42" s="150"/>
      <c r="UGK42" s="150"/>
      <c r="UGL42" s="150"/>
      <c r="UGM42" s="150"/>
      <c r="UGN42" s="150"/>
      <c r="UGO42" s="150"/>
      <c r="UGP42" s="150"/>
      <c r="UGQ42" s="150"/>
      <c r="UGR42" s="150"/>
      <c r="UGS42" s="150"/>
      <c r="UGT42" s="150"/>
      <c r="UGU42" s="150"/>
      <c r="UGV42" s="150"/>
      <c r="UGW42" s="150"/>
      <c r="UGX42" s="150"/>
      <c r="UGY42" s="150"/>
      <c r="UGZ42" s="150"/>
      <c r="UHA42" s="150"/>
      <c r="UHB42" s="150"/>
      <c r="UHC42" s="150"/>
      <c r="UHD42" s="150"/>
      <c r="UHE42" s="150"/>
      <c r="UHF42" s="150"/>
      <c r="UHG42" s="150"/>
      <c r="UHH42" s="150"/>
      <c r="UHI42" s="150"/>
      <c r="UHJ42" s="150"/>
      <c r="UHK42" s="150"/>
      <c r="UHL42" s="150"/>
      <c r="UHM42" s="150"/>
      <c r="UHN42" s="150"/>
      <c r="UHO42" s="150"/>
      <c r="UHP42" s="150"/>
      <c r="UHQ42" s="150"/>
      <c r="UHR42" s="150"/>
      <c r="UHS42" s="150"/>
      <c r="UHT42" s="150"/>
      <c r="UHU42" s="150"/>
      <c r="UHV42" s="150"/>
      <c r="UHW42" s="150"/>
      <c r="UHX42" s="150"/>
      <c r="UHY42" s="150"/>
      <c r="UHZ42" s="150"/>
      <c r="UIA42" s="150"/>
      <c r="UIB42" s="150"/>
      <c r="UIC42" s="150"/>
      <c r="UID42" s="150"/>
      <c r="UIE42" s="150"/>
      <c r="UIF42" s="150"/>
      <c r="UIG42" s="150"/>
      <c r="UIH42" s="150"/>
      <c r="UII42" s="150"/>
      <c r="UIJ42" s="150"/>
      <c r="UIK42" s="150"/>
      <c r="UIL42" s="150"/>
      <c r="UIM42" s="150"/>
      <c r="UIN42" s="150"/>
      <c r="UIO42" s="150"/>
      <c r="UIP42" s="150"/>
      <c r="UIQ42" s="150"/>
      <c r="UIR42" s="150"/>
      <c r="UIS42" s="150"/>
      <c r="UIT42" s="150"/>
      <c r="UIU42" s="150"/>
      <c r="UIV42" s="150"/>
      <c r="UIW42" s="150"/>
      <c r="UIX42" s="150"/>
      <c r="UIY42" s="150"/>
      <c r="UIZ42" s="150"/>
      <c r="UJA42" s="150"/>
      <c r="UJB42" s="150"/>
      <c r="UJC42" s="150"/>
      <c r="UJD42" s="150"/>
      <c r="UJE42" s="150"/>
      <c r="UJF42" s="150"/>
      <c r="UJG42" s="150"/>
      <c r="UJH42" s="150"/>
      <c r="UJI42" s="150"/>
      <c r="UJJ42" s="150"/>
      <c r="UJK42" s="150"/>
      <c r="UJL42" s="150"/>
      <c r="UJM42" s="150"/>
      <c r="UJN42" s="150"/>
      <c r="UJO42" s="150"/>
      <c r="UJP42" s="150"/>
      <c r="UJQ42" s="150"/>
      <c r="UJR42" s="150"/>
      <c r="UJS42" s="150"/>
      <c r="UJT42" s="150"/>
      <c r="UJU42" s="150"/>
      <c r="UJV42" s="150"/>
      <c r="UJW42" s="150"/>
      <c r="UJX42" s="150"/>
      <c r="UJY42" s="150"/>
      <c r="UJZ42" s="150"/>
      <c r="UKA42" s="150"/>
      <c r="UKB42" s="150"/>
      <c r="UKC42" s="150"/>
      <c r="UKD42" s="150"/>
      <c r="UKE42" s="150"/>
      <c r="UKF42" s="150"/>
      <c r="UKG42" s="150"/>
      <c r="UKH42" s="150"/>
      <c r="UKI42" s="150"/>
      <c r="UKJ42" s="150"/>
      <c r="UKK42" s="150"/>
      <c r="UKL42" s="150"/>
      <c r="UKM42" s="150"/>
      <c r="UKN42" s="150"/>
      <c r="UKO42" s="150"/>
      <c r="UKP42" s="150"/>
      <c r="UKQ42" s="150"/>
      <c r="UKR42" s="150"/>
      <c r="UKS42" s="150"/>
      <c r="UKT42" s="150"/>
      <c r="UKU42" s="150"/>
      <c r="UKV42" s="150"/>
      <c r="UKW42" s="150"/>
      <c r="UKX42" s="150"/>
      <c r="UKY42" s="150"/>
      <c r="UKZ42" s="150"/>
      <c r="ULA42" s="150"/>
      <c r="ULB42" s="150"/>
      <c r="ULC42" s="150"/>
      <c r="ULD42" s="150"/>
      <c r="ULE42" s="150"/>
      <c r="ULF42" s="150"/>
      <c r="ULG42" s="150"/>
      <c r="ULH42" s="150"/>
      <c r="ULI42" s="150"/>
      <c r="ULJ42" s="150"/>
      <c r="ULK42" s="150"/>
      <c r="ULL42" s="150"/>
      <c r="ULM42" s="150"/>
      <c r="ULN42" s="150"/>
      <c r="ULO42" s="150"/>
      <c r="ULP42" s="150"/>
      <c r="ULQ42" s="150"/>
      <c r="ULR42" s="150"/>
      <c r="ULS42" s="150"/>
      <c r="ULT42" s="150"/>
      <c r="ULU42" s="150"/>
      <c r="ULV42" s="150"/>
      <c r="ULW42" s="150"/>
      <c r="ULX42" s="150"/>
      <c r="ULY42" s="150"/>
      <c r="ULZ42" s="150"/>
      <c r="UMA42" s="150"/>
      <c r="UMB42" s="150"/>
      <c r="UMC42" s="150"/>
      <c r="UMD42" s="150"/>
      <c r="UME42" s="150"/>
      <c r="UMF42" s="150"/>
      <c r="UMG42" s="150"/>
      <c r="UMH42" s="150"/>
      <c r="UMI42" s="150"/>
      <c r="UMJ42" s="150"/>
      <c r="UMK42" s="150"/>
      <c r="UML42" s="150"/>
      <c r="UMM42" s="150"/>
      <c r="UMN42" s="150"/>
      <c r="UMO42" s="150"/>
      <c r="UMP42" s="150"/>
      <c r="UMQ42" s="150"/>
      <c r="UMR42" s="150"/>
      <c r="UMS42" s="150"/>
      <c r="UMT42" s="150"/>
      <c r="UMU42" s="150"/>
      <c r="UMV42" s="150"/>
      <c r="UMW42" s="150"/>
      <c r="UMX42" s="150"/>
      <c r="UMY42" s="150"/>
      <c r="UMZ42" s="150"/>
      <c r="UNA42" s="150"/>
      <c r="UNB42" s="150"/>
      <c r="UNC42" s="150"/>
      <c r="UND42" s="150"/>
      <c r="UNE42" s="150"/>
      <c r="UNF42" s="150"/>
      <c r="UNG42" s="150"/>
      <c r="UNH42" s="150"/>
      <c r="UNI42" s="150"/>
      <c r="UNJ42" s="150"/>
      <c r="UNK42" s="150"/>
      <c r="UNL42" s="150"/>
      <c r="UNM42" s="150"/>
      <c r="UNN42" s="150"/>
      <c r="UNO42" s="150"/>
      <c r="UNP42" s="150"/>
      <c r="UNQ42" s="150"/>
      <c r="UNR42" s="150"/>
      <c r="UNS42" s="150"/>
      <c r="UNT42" s="150"/>
      <c r="UNU42" s="150"/>
      <c r="UNV42" s="150"/>
      <c r="UNW42" s="150"/>
      <c r="UNX42" s="150"/>
      <c r="UNY42" s="150"/>
      <c r="UNZ42" s="150"/>
      <c r="UOA42" s="150"/>
      <c r="UOB42" s="150"/>
      <c r="UOC42" s="150"/>
      <c r="UOD42" s="150"/>
      <c r="UOE42" s="150"/>
      <c r="UOF42" s="150"/>
      <c r="UOG42" s="150"/>
      <c r="UOH42" s="150"/>
      <c r="UOI42" s="150"/>
      <c r="UOJ42" s="150"/>
      <c r="UOK42" s="150"/>
      <c r="UOL42" s="150"/>
      <c r="UOM42" s="150"/>
      <c r="UON42" s="150"/>
      <c r="UOO42" s="150"/>
      <c r="UOP42" s="150"/>
      <c r="UOQ42" s="150"/>
      <c r="UOR42" s="150"/>
      <c r="UOS42" s="150"/>
      <c r="UOT42" s="150"/>
      <c r="UOU42" s="150"/>
      <c r="UOV42" s="150"/>
      <c r="UOW42" s="150"/>
      <c r="UOX42" s="150"/>
      <c r="UOY42" s="150"/>
      <c r="UOZ42" s="150"/>
      <c r="UPA42" s="150"/>
      <c r="UPB42" s="150"/>
      <c r="UPC42" s="150"/>
      <c r="UPD42" s="150"/>
      <c r="UPE42" s="150"/>
      <c r="UPF42" s="150"/>
      <c r="UPG42" s="150"/>
      <c r="UPH42" s="150"/>
      <c r="UPI42" s="150"/>
      <c r="UPJ42" s="150"/>
      <c r="UPK42" s="150"/>
      <c r="UPL42" s="150"/>
      <c r="UPM42" s="150"/>
      <c r="UPN42" s="150"/>
      <c r="UPO42" s="150"/>
      <c r="UPP42" s="150"/>
      <c r="UPQ42" s="150"/>
      <c r="UPR42" s="150"/>
      <c r="UPS42" s="150"/>
      <c r="UPT42" s="150"/>
      <c r="UPU42" s="150"/>
      <c r="UPV42" s="150"/>
      <c r="UPW42" s="150"/>
      <c r="UPX42" s="150"/>
      <c r="UPY42" s="150"/>
      <c r="UPZ42" s="150"/>
      <c r="UQA42" s="150"/>
      <c r="UQB42" s="150"/>
      <c r="UQC42" s="150"/>
      <c r="UQD42" s="150"/>
      <c r="UQE42" s="150"/>
      <c r="UQF42" s="150"/>
      <c r="UQG42" s="150"/>
      <c r="UQH42" s="150"/>
      <c r="UQI42" s="150"/>
      <c r="UQJ42" s="150"/>
      <c r="UQK42" s="150"/>
      <c r="UQL42" s="150"/>
      <c r="UQM42" s="150"/>
      <c r="UQN42" s="150"/>
      <c r="UQO42" s="150"/>
      <c r="UQP42" s="150"/>
      <c r="UQQ42" s="150"/>
      <c r="UQR42" s="150"/>
      <c r="UQS42" s="150"/>
      <c r="UQT42" s="150"/>
      <c r="UQU42" s="150"/>
      <c r="UQV42" s="150"/>
      <c r="UQW42" s="150"/>
      <c r="UQX42" s="150"/>
      <c r="UQY42" s="150"/>
      <c r="UQZ42" s="150"/>
      <c r="URA42" s="150"/>
      <c r="URB42" s="150"/>
      <c r="URC42" s="150"/>
      <c r="URD42" s="150"/>
      <c r="URE42" s="150"/>
      <c r="URF42" s="150"/>
      <c r="URG42" s="150"/>
      <c r="URH42" s="150"/>
      <c r="URI42" s="150"/>
      <c r="URJ42" s="150"/>
      <c r="URK42" s="150"/>
      <c r="URL42" s="150"/>
      <c r="URM42" s="150"/>
      <c r="URN42" s="150"/>
      <c r="URO42" s="150"/>
      <c r="URP42" s="150"/>
      <c r="URQ42" s="150"/>
      <c r="URR42" s="150"/>
      <c r="URS42" s="150"/>
      <c r="URT42" s="150"/>
      <c r="URU42" s="150"/>
      <c r="URV42" s="150"/>
      <c r="URW42" s="150"/>
      <c r="URX42" s="150"/>
      <c r="URY42" s="150"/>
      <c r="URZ42" s="150"/>
      <c r="USA42" s="150"/>
      <c r="USB42" s="150"/>
      <c r="USC42" s="150"/>
      <c r="USD42" s="150"/>
      <c r="USE42" s="150"/>
      <c r="USF42" s="150"/>
      <c r="USG42" s="150"/>
      <c r="USH42" s="150"/>
      <c r="USI42" s="150"/>
      <c r="USJ42" s="150"/>
      <c r="USK42" s="150"/>
      <c r="USL42" s="150"/>
      <c r="USM42" s="150"/>
      <c r="USN42" s="150"/>
      <c r="USO42" s="150"/>
      <c r="USP42" s="150"/>
      <c r="USQ42" s="150"/>
      <c r="USR42" s="150"/>
      <c r="USS42" s="150"/>
      <c r="UST42" s="150"/>
      <c r="USU42" s="150"/>
      <c r="USV42" s="150"/>
      <c r="USW42" s="150"/>
      <c r="USX42" s="150"/>
      <c r="USY42" s="150"/>
      <c r="USZ42" s="150"/>
      <c r="UTA42" s="150"/>
      <c r="UTB42" s="150"/>
      <c r="UTC42" s="150"/>
      <c r="UTD42" s="150"/>
      <c r="UTE42" s="150"/>
      <c r="UTF42" s="150"/>
      <c r="UTG42" s="150"/>
      <c r="UTH42" s="150"/>
      <c r="UTI42" s="150"/>
      <c r="UTJ42" s="150"/>
      <c r="UTK42" s="150"/>
      <c r="UTL42" s="150"/>
      <c r="UTM42" s="150"/>
      <c r="UTN42" s="150"/>
      <c r="UTO42" s="150"/>
      <c r="UTP42" s="150"/>
      <c r="UTQ42" s="150"/>
      <c r="UTR42" s="150"/>
      <c r="UTS42" s="150"/>
      <c r="UTT42" s="150"/>
      <c r="UTU42" s="150"/>
      <c r="UTV42" s="150"/>
      <c r="UTW42" s="150"/>
      <c r="UTX42" s="150"/>
      <c r="UTY42" s="150"/>
      <c r="UTZ42" s="150"/>
      <c r="UUA42" s="150"/>
      <c r="UUB42" s="150"/>
      <c r="UUC42" s="150"/>
      <c r="UUD42" s="150"/>
      <c r="UUE42" s="150"/>
      <c r="UUF42" s="150"/>
      <c r="UUG42" s="150"/>
      <c r="UUH42" s="150"/>
      <c r="UUI42" s="150"/>
      <c r="UUJ42" s="150"/>
      <c r="UUK42" s="150"/>
      <c r="UUL42" s="150"/>
      <c r="UUM42" s="150"/>
      <c r="UUN42" s="150"/>
      <c r="UUO42" s="150"/>
      <c r="UUP42" s="150"/>
      <c r="UUQ42" s="150"/>
      <c r="UUR42" s="150"/>
      <c r="UUS42" s="150"/>
      <c r="UUT42" s="150"/>
      <c r="UUU42" s="150"/>
      <c r="UUV42" s="150"/>
      <c r="UUW42" s="150"/>
      <c r="UUX42" s="150"/>
      <c r="UUY42" s="150"/>
      <c r="UUZ42" s="150"/>
      <c r="UVA42" s="150"/>
      <c r="UVB42" s="150"/>
      <c r="UVC42" s="150"/>
      <c r="UVD42" s="150"/>
      <c r="UVE42" s="150"/>
      <c r="UVF42" s="150"/>
      <c r="UVG42" s="150"/>
      <c r="UVH42" s="150"/>
      <c r="UVI42" s="150"/>
      <c r="UVJ42" s="150"/>
      <c r="UVK42" s="150"/>
      <c r="UVL42" s="150"/>
      <c r="UVM42" s="150"/>
      <c r="UVN42" s="150"/>
      <c r="UVO42" s="150"/>
      <c r="UVP42" s="150"/>
      <c r="UVQ42" s="150"/>
      <c r="UVR42" s="150"/>
      <c r="UVS42" s="150"/>
      <c r="UVT42" s="150"/>
      <c r="UVU42" s="150"/>
      <c r="UVV42" s="150"/>
      <c r="UVW42" s="150"/>
      <c r="UVX42" s="150"/>
      <c r="UVY42" s="150"/>
      <c r="UVZ42" s="150"/>
      <c r="UWA42" s="150"/>
      <c r="UWB42" s="150"/>
      <c r="UWC42" s="150"/>
      <c r="UWD42" s="150"/>
      <c r="UWE42" s="150"/>
      <c r="UWF42" s="150"/>
      <c r="UWG42" s="150"/>
      <c r="UWH42" s="150"/>
      <c r="UWI42" s="150"/>
      <c r="UWJ42" s="150"/>
      <c r="UWK42" s="150"/>
      <c r="UWL42" s="150"/>
      <c r="UWM42" s="150"/>
      <c r="UWN42" s="150"/>
      <c r="UWO42" s="150"/>
      <c r="UWP42" s="150"/>
      <c r="UWQ42" s="150"/>
      <c r="UWR42" s="150"/>
      <c r="UWS42" s="150"/>
      <c r="UWT42" s="150"/>
      <c r="UWU42" s="150"/>
      <c r="UWV42" s="150"/>
      <c r="UWW42" s="150"/>
      <c r="UWX42" s="150"/>
      <c r="UWY42" s="150"/>
      <c r="UWZ42" s="150"/>
      <c r="UXA42" s="150"/>
      <c r="UXB42" s="150"/>
      <c r="UXC42" s="150"/>
      <c r="UXD42" s="150"/>
      <c r="UXE42" s="150"/>
      <c r="UXF42" s="150"/>
      <c r="UXG42" s="150"/>
      <c r="UXH42" s="150"/>
      <c r="UXI42" s="150"/>
      <c r="UXJ42" s="150"/>
      <c r="UXK42" s="150"/>
      <c r="UXL42" s="150"/>
      <c r="UXM42" s="150"/>
      <c r="UXN42" s="150"/>
      <c r="UXO42" s="150"/>
      <c r="UXP42" s="150"/>
      <c r="UXQ42" s="150"/>
      <c r="UXR42" s="150"/>
      <c r="UXS42" s="150"/>
      <c r="UXT42" s="150"/>
      <c r="UXU42" s="150"/>
      <c r="UXV42" s="150"/>
      <c r="UXW42" s="150"/>
      <c r="UXX42" s="150"/>
      <c r="UXY42" s="150"/>
      <c r="UXZ42" s="150"/>
      <c r="UYA42" s="150"/>
      <c r="UYB42" s="150"/>
      <c r="UYC42" s="150"/>
      <c r="UYD42" s="150"/>
      <c r="UYE42" s="150"/>
      <c r="UYF42" s="150"/>
      <c r="UYG42" s="150"/>
      <c r="UYH42" s="150"/>
      <c r="UYI42" s="150"/>
      <c r="UYJ42" s="150"/>
      <c r="UYK42" s="150"/>
      <c r="UYL42" s="150"/>
      <c r="UYM42" s="150"/>
      <c r="UYN42" s="150"/>
      <c r="UYO42" s="150"/>
      <c r="UYP42" s="150"/>
      <c r="UYQ42" s="150"/>
      <c r="UYR42" s="150"/>
      <c r="UYS42" s="150"/>
      <c r="UYT42" s="150"/>
      <c r="UYU42" s="150"/>
      <c r="UYV42" s="150"/>
      <c r="UYW42" s="150"/>
      <c r="UYX42" s="150"/>
      <c r="UYY42" s="150"/>
      <c r="UYZ42" s="150"/>
      <c r="UZA42" s="150"/>
      <c r="UZB42" s="150"/>
      <c r="UZC42" s="150"/>
      <c r="UZD42" s="150"/>
      <c r="UZE42" s="150"/>
      <c r="UZF42" s="150"/>
      <c r="UZG42" s="150"/>
      <c r="UZH42" s="150"/>
      <c r="UZI42" s="150"/>
      <c r="UZJ42" s="150"/>
      <c r="UZK42" s="150"/>
      <c r="UZL42" s="150"/>
      <c r="UZM42" s="150"/>
      <c r="UZN42" s="150"/>
      <c r="UZO42" s="150"/>
      <c r="UZP42" s="150"/>
      <c r="UZQ42" s="150"/>
      <c r="UZR42" s="150"/>
      <c r="UZS42" s="150"/>
      <c r="UZT42" s="150"/>
      <c r="UZU42" s="150"/>
      <c r="UZV42" s="150"/>
      <c r="UZW42" s="150"/>
      <c r="UZX42" s="150"/>
      <c r="UZY42" s="150"/>
      <c r="UZZ42" s="150"/>
      <c r="VAA42" s="150"/>
      <c r="VAB42" s="150"/>
      <c r="VAC42" s="150"/>
      <c r="VAD42" s="150"/>
      <c r="VAE42" s="150"/>
      <c r="VAF42" s="150"/>
      <c r="VAG42" s="150"/>
      <c r="VAH42" s="150"/>
      <c r="VAI42" s="150"/>
      <c r="VAJ42" s="150"/>
      <c r="VAK42" s="150"/>
      <c r="VAL42" s="150"/>
      <c r="VAM42" s="150"/>
      <c r="VAN42" s="150"/>
      <c r="VAO42" s="150"/>
      <c r="VAP42" s="150"/>
      <c r="VAQ42" s="150"/>
      <c r="VAR42" s="150"/>
      <c r="VAS42" s="150"/>
      <c r="VAT42" s="150"/>
      <c r="VAU42" s="150"/>
      <c r="VAV42" s="150"/>
      <c r="VAW42" s="150"/>
      <c r="VAX42" s="150"/>
      <c r="VAY42" s="150"/>
      <c r="VAZ42" s="150"/>
      <c r="VBA42" s="150"/>
      <c r="VBB42" s="150"/>
      <c r="VBC42" s="150"/>
      <c r="VBD42" s="150"/>
      <c r="VBE42" s="150"/>
      <c r="VBF42" s="150"/>
      <c r="VBG42" s="150"/>
      <c r="VBH42" s="150"/>
      <c r="VBI42" s="150"/>
      <c r="VBJ42" s="150"/>
      <c r="VBK42" s="150"/>
      <c r="VBL42" s="150"/>
      <c r="VBM42" s="150"/>
      <c r="VBN42" s="150"/>
      <c r="VBO42" s="150"/>
      <c r="VBP42" s="150"/>
      <c r="VBQ42" s="150"/>
      <c r="VBR42" s="150"/>
      <c r="VBS42" s="150"/>
      <c r="VBT42" s="150"/>
      <c r="VBU42" s="150"/>
      <c r="VBV42" s="150"/>
      <c r="VBW42" s="150"/>
      <c r="VBX42" s="150"/>
      <c r="VBY42" s="150"/>
      <c r="VBZ42" s="150"/>
      <c r="VCA42" s="150"/>
      <c r="VCB42" s="150"/>
      <c r="VCC42" s="150"/>
      <c r="VCD42" s="150"/>
      <c r="VCE42" s="150"/>
      <c r="VCF42" s="150"/>
      <c r="VCG42" s="150"/>
      <c r="VCH42" s="150"/>
      <c r="VCI42" s="150"/>
      <c r="VCJ42" s="150"/>
      <c r="VCK42" s="150"/>
      <c r="VCL42" s="150"/>
      <c r="VCM42" s="150"/>
      <c r="VCN42" s="150"/>
      <c r="VCO42" s="150"/>
      <c r="VCP42" s="150"/>
      <c r="VCQ42" s="150"/>
      <c r="VCR42" s="150"/>
      <c r="VCS42" s="150"/>
      <c r="VCT42" s="150"/>
      <c r="VCU42" s="150"/>
      <c r="VCV42" s="150"/>
      <c r="VCW42" s="150"/>
      <c r="VCX42" s="150"/>
      <c r="VCY42" s="150"/>
      <c r="VCZ42" s="150"/>
      <c r="VDA42" s="150"/>
      <c r="VDB42" s="150"/>
      <c r="VDC42" s="150"/>
      <c r="VDD42" s="150"/>
      <c r="VDE42" s="150"/>
      <c r="VDF42" s="150"/>
      <c r="VDG42" s="150"/>
      <c r="VDH42" s="150"/>
      <c r="VDI42" s="150"/>
      <c r="VDJ42" s="150"/>
      <c r="VDK42" s="150"/>
      <c r="VDL42" s="150"/>
      <c r="VDM42" s="150"/>
      <c r="VDN42" s="150"/>
      <c r="VDO42" s="150"/>
      <c r="VDP42" s="150"/>
      <c r="VDQ42" s="150"/>
      <c r="VDR42" s="150"/>
      <c r="VDS42" s="150"/>
      <c r="VDT42" s="150"/>
      <c r="VDU42" s="150"/>
      <c r="VDV42" s="150"/>
      <c r="VDW42" s="150"/>
      <c r="VDX42" s="150"/>
      <c r="VDY42" s="150"/>
      <c r="VDZ42" s="150"/>
      <c r="VEA42" s="150"/>
      <c r="VEB42" s="150"/>
      <c r="VEC42" s="150"/>
      <c r="VED42" s="150"/>
      <c r="VEE42" s="150"/>
      <c r="VEF42" s="150"/>
      <c r="VEG42" s="150"/>
      <c r="VEH42" s="150"/>
      <c r="VEI42" s="150"/>
      <c r="VEJ42" s="150"/>
      <c r="VEK42" s="150"/>
      <c r="VEL42" s="150"/>
      <c r="VEM42" s="150"/>
      <c r="VEN42" s="150"/>
      <c r="VEO42" s="150"/>
      <c r="VEP42" s="150"/>
      <c r="VEQ42" s="150"/>
      <c r="VER42" s="150"/>
      <c r="VES42" s="150"/>
      <c r="VET42" s="150"/>
      <c r="VEU42" s="150"/>
      <c r="VEV42" s="150"/>
      <c r="VEW42" s="150"/>
      <c r="VEX42" s="150"/>
      <c r="VEY42" s="150"/>
      <c r="VEZ42" s="150"/>
      <c r="VFA42" s="150"/>
      <c r="VFB42" s="150"/>
      <c r="VFC42" s="150"/>
      <c r="VFD42" s="150"/>
      <c r="VFE42" s="150"/>
      <c r="VFF42" s="150"/>
      <c r="VFG42" s="150"/>
      <c r="VFH42" s="150"/>
      <c r="VFI42" s="150"/>
      <c r="VFJ42" s="150"/>
      <c r="VFK42" s="150"/>
      <c r="VFL42" s="150"/>
      <c r="VFM42" s="150"/>
      <c r="VFN42" s="150"/>
      <c r="VFO42" s="150"/>
      <c r="VFP42" s="150"/>
      <c r="VFQ42" s="150"/>
      <c r="VFR42" s="150"/>
      <c r="VFS42" s="150"/>
      <c r="VFT42" s="150"/>
      <c r="VFU42" s="150"/>
      <c r="VFV42" s="150"/>
      <c r="VFW42" s="150"/>
      <c r="VFX42" s="150"/>
      <c r="VFY42" s="150"/>
      <c r="VFZ42" s="150"/>
      <c r="VGA42" s="150"/>
      <c r="VGB42" s="150"/>
      <c r="VGC42" s="150"/>
      <c r="VGD42" s="150"/>
      <c r="VGE42" s="150"/>
      <c r="VGF42" s="150"/>
      <c r="VGG42" s="150"/>
      <c r="VGH42" s="150"/>
      <c r="VGI42" s="150"/>
      <c r="VGJ42" s="150"/>
      <c r="VGK42" s="150"/>
      <c r="VGL42" s="150"/>
      <c r="VGM42" s="150"/>
      <c r="VGN42" s="150"/>
      <c r="VGO42" s="150"/>
      <c r="VGP42" s="150"/>
      <c r="VGQ42" s="150"/>
      <c r="VGR42" s="150"/>
      <c r="VGS42" s="150"/>
      <c r="VGT42" s="150"/>
      <c r="VGU42" s="150"/>
      <c r="VGV42" s="150"/>
      <c r="VGW42" s="150"/>
      <c r="VGX42" s="150"/>
      <c r="VGY42" s="150"/>
      <c r="VGZ42" s="150"/>
      <c r="VHA42" s="150"/>
      <c r="VHB42" s="150"/>
      <c r="VHC42" s="150"/>
      <c r="VHD42" s="150"/>
      <c r="VHE42" s="150"/>
      <c r="VHF42" s="150"/>
      <c r="VHG42" s="150"/>
      <c r="VHH42" s="150"/>
      <c r="VHI42" s="150"/>
      <c r="VHJ42" s="150"/>
      <c r="VHK42" s="150"/>
      <c r="VHL42" s="150"/>
      <c r="VHM42" s="150"/>
      <c r="VHN42" s="150"/>
      <c r="VHO42" s="150"/>
      <c r="VHP42" s="150"/>
      <c r="VHQ42" s="150"/>
      <c r="VHR42" s="150"/>
      <c r="VHS42" s="150"/>
      <c r="VHT42" s="150"/>
      <c r="VHU42" s="150"/>
      <c r="VHV42" s="150"/>
      <c r="VHW42" s="150"/>
      <c r="VHX42" s="150"/>
      <c r="VHY42" s="150"/>
      <c r="VHZ42" s="150"/>
      <c r="VIA42" s="150"/>
      <c r="VIB42" s="150"/>
      <c r="VIC42" s="150"/>
      <c r="VID42" s="150"/>
      <c r="VIE42" s="150"/>
      <c r="VIF42" s="150"/>
      <c r="VIG42" s="150"/>
      <c r="VIH42" s="150"/>
      <c r="VII42" s="150"/>
      <c r="VIJ42" s="150"/>
      <c r="VIK42" s="150"/>
      <c r="VIL42" s="150"/>
      <c r="VIM42" s="150"/>
      <c r="VIN42" s="150"/>
      <c r="VIO42" s="150"/>
      <c r="VIP42" s="150"/>
      <c r="VIQ42" s="150"/>
      <c r="VIR42" s="150"/>
      <c r="VIS42" s="150"/>
      <c r="VIT42" s="150"/>
      <c r="VIU42" s="150"/>
      <c r="VIV42" s="150"/>
      <c r="VIW42" s="150"/>
      <c r="VIX42" s="150"/>
      <c r="VIY42" s="150"/>
      <c r="VIZ42" s="150"/>
      <c r="VJA42" s="150"/>
      <c r="VJB42" s="150"/>
      <c r="VJC42" s="150"/>
      <c r="VJD42" s="150"/>
      <c r="VJE42" s="150"/>
      <c r="VJF42" s="150"/>
      <c r="VJG42" s="150"/>
      <c r="VJH42" s="150"/>
      <c r="VJI42" s="150"/>
      <c r="VJJ42" s="150"/>
      <c r="VJK42" s="150"/>
      <c r="VJL42" s="150"/>
      <c r="VJM42" s="150"/>
      <c r="VJN42" s="150"/>
      <c r="VJO42" s="150"/>
      <c r="VJP42" s="150"/>
      <c r="VJQ42" s="150"/>
      <c r="VJR42" s="150"/>
      <c r="VJS42" s="150"/>
      <c r="VJT42" s="150"/>
      <c r="VJU42" s="150"/>
      <c r="VJV42" s="150"/>
      <c r="VJW42" s="150"/>
      <c r="VJX42" s="150"/>
      <c r="VJY42" s="150"/>
      <c r="VJZ42" s="150"/>
      <c r="VKA42" s="150"/>
      <c r="VKB42" s="150"/>
      <c r="VKC42" s="150"/>
      <c r="VKD42" s="150"/>
      <c r="VKE42" s="150"/>
      <c r="VKF42" s="150"/>
      <c r="VKG42" s="150"/>
      <c r="VKH42" s="150"/>
      <c r="VKI42" s="150"/>
      <c r="VKJ42" s="150"/>
      <c r="VKK42" s="150"/>
      <c r="VKL42" s="150"/>
      <c r="VKM42" s="150"/>
      <c r="VKN42" s="150"/>
      <c r="VKO42" s="150"/>
      <c r="VKP42" s="150"/>
      <c r="VKQ42" s="150"/>
      <c r="VKR42" s="150"/>
      <c r="VKS42" s="150"/>
      <c r="VKT42" s="150"/>
      <c r="VKU42" s="150"/>
      <c r="VKV42" s="150"/>
      <c r="VKW42" s="150"/>
      <c r="VKX42" s="150"/>
      <c r="VKY42" s="150"/>
      <c r="VKZ42" s="150"/>
      <c r="VLA42" s="150"/>
      <c r="VLB42" s="150"/>
      <c r="VLC42" s="150"/>
      <c r="VLD42" s="150"/>
      <c r="VLE42" s="150"/>
      <c r="VLF42" s="150"/>
      <c r="VLG42" s="150"/>
      <c r="VLH42" s="150"/>
      <c r="VLI42" s="150"/>
      <c r="VLJ42" s="150"/>
      <c r="VLK42" s="150"/>
      <c r="VLL42" s="150"/>
      <c r="VLM42" s="150"/>
      <c r="VLN42" s="150"/>
      <c r="VLO42" s="150"/>
      <c r="VLP42" s="150"/>
      <c r="VLQ42" s="150"/>
      <c r="VLR42" s="150"/>
      <c r="VLS42" s="150"/>
      <c r="VLT42" s="150"/>
      <c r="VLU42" s="150"/>
      <c r="VLV42" s="150"/>
      <c r="VLW42" s="150"/>
      <c r="VLX42" s="150"/>
      <c r="VLY42" s="150"/>
      <c r="VLZ42" s="150"/>
      <c r="VMA42" s="150"/>
      <c r="VMB42" s="150"/>
      <c r="VMC42" s="150"/>
      <c r="VMD42" s="150"/>
      <c r="VME42" s="150"/>
      <c r="VMF42" s="150"/>
      <c r="VMG42" s="150"/>
      <c r="VMH42" s="150"/>
      <c r="VMI42" s="150"/>
      <c r="VMJ42" s="150"/>
      <c r="VMK42" s="150"/>
      <c r="VML42" s="150"/>
      <c r="VMM42" s="150"/>
      <c r="VMN42" s="150"/>
      <c r="VMO42" s="150"/>
      <c r="VMP42" s="150"/>
      <c r="VMQ42" s="150"/>
      <c r="VMR42" s="150"/>
      <c r="VMS42" s="150"/>
      <c r="VMT42" s="150"/>
      <c r="VMU42" s="150"/>
      <c r="VMV42" s="150"/>
      <c r="VMW42" s="150"/>
      <c r="VMX42" s="150"/>
      <c r="VMY42" s="150"/>
      <c r="VMZ42" s="150"/>
      <c r="VNA42" s="150"/>
      <c r="VNB42" s="150"/>
      <c r="VNC42" s="150"/>
      <c r="VND42" s="150"/>
      <c r="VNE42" s="150"/>
      <c r="VNF42" s="150"/>
      <c r="VNG42" s="150"/>
      <c r="VNH42" s="150"/>
      <c r="VNI42" s="150"/>
      <c r="VNJ42" s="150"/>
      <c r="VNK42" s="150"/>
      <c r="VNL42" s="150"/>
      <c r="VNM42" s="150"/>
      <c r="VNN42" s="150"/>
      <c r="VNO42" s="150"/>
      <c r="VNP42" s="150"/>
      <c r="VNQ42" s="150"/>
      <c r="VNR42" s="150"/>
      <c r="VNS42" s="150"/>
      <c r="VNT42" s="150"/>
      <c r="VNU42" s="150"/>
      <c r="VNV42" s="150"/>
      <c r="VNW42" s="150"/>
      <c r="VNX42" s="150"/>
      <c r="VNY42" s="150"/>
      <c r="VNZ42" s="150"/>
      <c r="VOA42" s="150"/>
      <c r="VOB42" s="150"/>
      <c r="VOC42" s="150"/>
      <c r="VOD42" s="150"/>
      <c r="VOE42" s="150"/>
      <c r="VOF42" s="150"/>
      <c r="VOG42" s="150"/>
      <c r="VOH42" s="150"/>
      <c r="VOI42" s="150"/>
      <c r="VOJ42" s="150"/>
      <c r="VOK42" s="150"/>
      <c r="VOL42" s="150"/>
      <c r="VOM42" s="150"/>
      <c r="VON42" s="150"/>
      <c r="VOO42" s="150"/>
      <c r="VOP42" s="150"/>
      <c r="VOQ42" s="150"/>
      <c r="VOR42" s="150"/>
      <c r="VOS42" s="150"/>
      <c r="VOT42" s="150"/>
      <c r="VOU42" s="150"/>
      <c r="VOV42" s="150"/>
      <c r="VOW42" s="150"/>
      <c r="VOX42" s="150"/>
      <c r="VOY42" s="150"/>
      <c r="VOZ42" s="150"/>
      <c r="VPA42" s="150"/>
      <c r="VPB42" s="150"/>
      <c r="VPC42" s="150"/>
      <c r="VPD42" s="150"/>
      <c r="VPE42" s="150"/>
      <c r="VPF42" s="150"/>
      <c r="VPG42" s="150"/>
      <c r="VPH42" s="150"/>
      <c r="VPI42" s="150"/>
      <c r="VPJ42" s="150"/>
      <c r="VPK42" s="150"/>
      <c r="VPL42" s="150"/>
      <c r="VPM42" s="150"/>
      <c r="VPN42" s="150"/>
      <c r="VPO42" s="150"/>
      <c r="VPP42" s="150"/>
      <c r="VPQ42" s="150"/>
      <c r="VPR42" s="150"/>
      <c r="VPS42" s="150"/>
      <c r="VPT42" s="150"/>
      <c r="VPU42" s="150"/>
      <c r="VPV42" s="150"/>
      <c r="VPW42" s="150"/>
      <c r="VPX42" s="150"/>
      <c r="VPY42" s="150"/>
      <c r="VPZ42" s="150"/>
      <c r="VQA42" s="150"/>
      <c r="VQB42" s="150"/>
      <c r="VQC42" s="150"/>
      <c r="VQD42" s="150"/>
      <c r="VQE42" s="150"/>
      <c r="VQF42" s="150"/>
      <c r="VQG42" s="150"/>
      <c r="VQH42" s="150"/>
      <c r="VQI42" s="150"/>
      <c r="VQJ42" s="150"/>
      <c r="VQK42" s="150"/>
      <c r="VQL42" s="150"/>
      <c r="VQM42" s="150"/>
      <c r="VQN42" s="150"/>
      <c r="VQO42" s="150"/>
      <c r="VQP42" s="150"/>
      <c r="VQQ42" s="150"/>
      <c r="VQR42" s="150"/>
      <c r="VQS42" s="150"/>
      <c r="VQT42" s="150"/>
      <c r="VQU42" s="150"/>
      <c r="VQV42" s="150"/>
      <c r="VQW42" s="150"/>
      <c r="VQX42" s="150"/>
      <c r="VQY42" s="150"/>
      <c r="VQZ42" s="150"/>
      <c r="VRA42" s="150"/>
      <c r="VRB42" s="150"/>
      <c r="VRC42" s="150"/>
      <c r="VRD42" s="150"/>
      <c r="VRE42" s="150"/>
      <c r="VRF42" s="150"/>
      <c r="VRG42" s="150"/>
      <c r="VRH42" s="150"/>
      <c r="VRI42" s="150"/>
      <c r="VRJ42" s="150"/>
      <c r="VRK42" s="150"/>
      <c r="VRL42" s="150"/>
      <c r="VRM42" s="150"/>
      <c r="VRN42" s="150"/>
      <c r="VRO42" s="150"/>
      <c r="VRP42" s="150"/>
      <c r="VRQ42" s="150"/>
      <c r="VRR42" s="150"/>
      <c r="VRS42" s="150"/>
      <c r="VRT42" s="150"/>
      <c r="VRU42" s="150"/>
      <c r="VRV42" s="150"/>
      <c r="VRW42" s="150"/>
      <c r="VRX42" s="150"/>
      <c r="VRY42" s="150"/>
      <c r="VRZ42" s="150"/>
      <c r="VSA42" s="150"/>
      <c r="VSB42" s="150"/>
      <c r="VSC42" s="150"/>
      <c r="VSD42" s="150"/>
      <c r="VSE42" s="150"/>
      <c r="VSF42" s="150"/>
      <c r="VSG42" s="150"/>
      <c r="VSH42" s="150"/>
      <c r="VSI42" s="150"/>
      <c r="VSJ42" s="150"/>
      <c r="VSK42" s="150"/>
      <c r="VSL42" s="150"/>
      <c r="VSM42" s="150"/>
      <c r="VSN42" s="150"/>
      <c r="VSO42" s="150"/>
      <c r="VSP42" s="150"/>
      <c r="VSQ42" s="150"/>
      <c r="VSR42" s="150"/>
      <c r="VSS42" s="150"/>
      <c r="VST42" s="150"/>
      <c r="VSU42" s="150"/>
      <c r="VSV42" s="150"/>
      <c r="VSW42" s="150"/>
      <c r="VSX42" s="150"/>
      <c r="VSY42" s="150"/>
      <c r="VSZ42" s="150"/>
      <c r="VTA42" s="150"/>
      <c r="VTB42" s="150"/>
      <c r="VTC42" s="150"/>
      <c r="VTD42" s="150"/>
      <c r="VTE42" s="150"/>
      <c r="VTF42" s="150"/>
      <c r="VTG42" s="150"/>
      <c r="VTH42" s="150"/>
      <c r="VTI42" s="150"/>
      <c r="VTJ42" s="150"/>
      <c r="VTK42" s="150"/>
      <c r="VTL42" s="150"/>
      <c r="VTM42" s="150"/>
      <c r="VTN42" s="150"/>
      <c r="VTO42" s="150"/>
      <c r="VTP42" s="150"/>
      <c r="VTQ42" s="150"/>
      <c r="VTR42" s="150"/>
      <c r="VTS42" s="150"/>
      <c r="VTT42" s="150"/>
      <c r="VTU42" s="150"/>
      <c r="VTV42" s="150"/>
      <c r="VTW42" s="150"/>
      <c r="VTX42" s="150"/>
      <c r="VTY42" s="150"/>
      <c r="VTZ42" s="150"/>
      <c r="VUA42" s="150"/>
      <c r="VUB42" s="150"/>
      <c r="VUC42" s="150"/>
      <c r="VUD42" s="150"/>
      <c r="VUE42" s="150"/>
      <c r="VUF42" s="150"/>
      <c r="VUG42" s="150"/>
      <c r="VUH42" s="150"/>
      <c r="VUI42" s="150"/>
      <c r="VUJ42" s="150"/>
      <c r="VUK42" s="150"/>
      <c r="VUL42" s="150"/>
      <c r="VUM42" s="150"/>
      <c r="VUN42" s="150"/>
      <c r="VUO42" s="150"/>
      <c r="VUP42" s="150"/>
      <c r="VUQ42" s="150"/>
      <c r="VUR42" s="150"/>
      <c r="VUS42" s="150"/>
      <c r="VUT42" s="150"/>
      <c r="VUU42" s="150"/>
      <c r="VUV42" s="150"/>
      <c r="VUW42" s="150"/>
      <c r="VUX42" s="150"/>
      <c r="VUY42" s="150"/>
      <c r="VUZ42" s="150"/>
      <c r="VVA42" s="150"/>
      <c r="VVB42" s="150"/>
      <c r="VVC42" s="150"/>
      <c r="VVD42" s="150"/>
      <c r="VVE42" s="150"/>
      <c r="VVF42" s="150"/>
      <c r="VVG42" s="150"/>
      <c r="VVH42" s="150"/>
      <c r="VVI42" s="150"/>
      <c r="VVJ42" s="150"/>
      <c r="VVK42" s="150"/>
      <c r="VVL42" s="150"/>
      <c r="VVM42" s="150"/>
      <c r="VVN42" s="150"/>
      <c r="VVO42" s="150"/>
      <c r="VVP42" s="150"/>
      <c r="VVQ42" s="150"/>
      <c r="VVR42" s="150"/>
      <c r="VVS42" s="150"/>
      <c r="VVT42" s="150"/>
      <c r="VVU42" s="150"/>
      <c r="VVV42" s="150"/>
      <c r="VVW42" s="150"/>
      <c r="VVX42" s="150"/>
      <c r="VVY42" s="150"/>
      <c r="VVZ42" s="150"/>
      <c r="VWA42" s="150"/>
      <c r="VWB42" s="150"/>
      <c r="VWC42" s="150"/>
      <c r="VWD42" s="150"/>
      <c r="VWE42" s="150"/>
      <c r="VWF42" s="150"/>
      <c r="VWG42" s="150"/>
      <c r="VWH42" s="150"/>
      <c r="VWI42" s="150"/>
      <c r="VWJ42" s="150"/>
      <c r="VWK42" s="150"/>
      <c r="VWL42" s="150"/>
      <c r="VWM42" s="150"/>
      <c r="VWN42" s="150"/>
      <c r="VWO42" s="150"/>
      <c r="VWP42" s="150"/>
      <c r="VWQ42" s="150"/>
      <c r="VWR42" s="150"/>
      <c r="VWS42" s="150"/>
      <c r="VWT42" s="150"/>
      <c r="VWU42" s="150"/>
      <c r="VWV42" s="150"/>
      <c r="VWW42" s="150"/>
      <c r="VWX42" s="150"/>
      <c r="VWY42" s="150"/>
      <c r="VWZ42" s="150"/>
      <c r="VXA42" s="150"/>
      <c r="VXB42" s="150"/>
      <c r="VXC42" s="150"/>
      <c r="VXD42" s="150"/>
      <c r="VXE42" s="150"/>
      <c r="VXF42" s="150"/>
      <c r="VXG42" s="150"/>
      <c r="VXH42" s="150"/>
      <c r="VXI42" s="150"/>
      <c r="VXJ42" s="150"/>
      <c r="VXK42" s="150"/>
      <c r="VXL42" s="150"/>
      <c r="VXM42" s="150"/>
      <c r="VXN42" s="150"/>
      <c r="VXO42" s="150"/>
      <c r="VXP42" s="150"/>
      <c r="VXQ42" s="150"/>
      <c r="VXR42" s="150"/>
      <c r="VXS42" s="150"/>
      <c r="VXT42" s="150"/>
      <c r="VXU42" s="150"/>
      <c r="VXV42" s="150"/>
      <c r="VXW42" s="150"/>
      <c r="VXX42" s="150"/>
      <c r="VXY42" s="150"/>
      <c r="VXZ42" s="150"/>
      <c r="VYA42" s="150"/>
      <c r="VYB42" s="150"/>
      <c r="VYC42" s="150"/>
      <c r="VYD42" s="150"/>
      <c r="VYE42" s="150"/>
      <c r="VYF42" s="150"/>
      <c r="VYG42" s="150"/>
      <c r="VYH42" s="150"/>
      <c r="VYI42" s="150"/>
      <c r="VYJ42" s="150"/>
      <c r="VYK42" s="150"/>
      <c r="VYL42" s="150"/>
      <c r="VYM42" s="150"/>
      <c r="VYN42" s="150"/>
      <c r="VYO42" s="150"/>
      <c r="VYP42" s="150"/>
      <c r="VYQ42" s="150"/>
      <c r="VYR42" s="150"/>
      <c r="VYS42" s="150"/>
      <c r="VYT42" s="150"/>
      <c r="VYU42" s="150"/>
      <c r="VYV42" s="150"/>
      <c r="VYW42" s="150"/>
      <c r="VYX42" s="150"/>
      <c r="VYY42" s="150"/>
      <c r="VYZ42" s="150"/>
      <c r="VZA42" s="150"/>
      <c r="VZB42" s="150"/>
      <c r="VZC42" s="150"/>
      <c r="VZD42" s="150"/>
      <c r="VZE42" s="150"/>
      <c r="VZF42" s="150"/>
      <c r="VZG42" s="150"/>
      <c r="VZH42" s="150"/>
      <c r="VZI42" s="150"/>
      <c r="VZJ42" s="150"/>
      <c r="VZK42" s="150"/>
      <c r="VZL42" s="150"/>
      <c r="VZM42" s="150"/>
      <c r="VZN42" s="150"/>
      <c r="VZO42" s="150"/>
      <c r="VZP42" s="150"/>
      <c r="VZQ42" s="150"/>
      <c r="VZR42" s="150"/>
      <c r="VZS42" s="150"/>
      <c r="VZT42" s="150"/>
      <c r="VZU42" s="150"/>
      <c r="VZV42" s="150"/>
      <c r="VZW42" s="150"/>
      <c r="VZX42" s="150"/>
      <c r="VZY42" s="150"/>
      <c r="VZZ42" s="150"/>
      <c r="WAA42" s="150"/>
      <c r="WAB42" s="150"/>
      <c r="WAC42" s="150"/>
      <c r="WAD42" s="150"/>
      <c r="WAE42" s="150"/>
      <c r="WAF42" s="150"/>
      <c r="WAG42" s="150"/>
      <c r="WAH42" s="150"/>
      <c r="WAI42" s="150"/>
      <c r="WAJ42" s="150"/>
      <c r="WAK42" s="150"/>
      <c r="WAL42" s="150"/>
      <c r="WAM42" s="150"/>
      <c r="WAN42" s="150"/>
      <c r="WAO42" s="150"/>
      <c r="WAP42" s="150"/>
      <c r="WAQ42" s="150"/>
      <c r="WAR42" s="150"/>
      <c r="WAS42" s="150"/>
      <c r="WAT42" s="150"/>
      <c r="WAU42" s="150"/>
      <c r="WAV42" s="150"/>
      <c r="WAW42" s="150"/>
      <c r="WAX42" s="150"/>
      <c r="WAY42" s="150"/>
      <c r="WAZ42" s="150"/>
      <c r="WBA42" s="150"/>
      <c r="WBB42" s="150"/>
      <c r="WBC42" s="150"/>
      <c r="WBD42" s="150"/>
      <c r="WBE42" s="150"/>
      <c r="WBF42" s="150"/>
      <c r="WBG42" s="150"/>
      <c r="WBH42" s="150"/>
      <c r="WBI42" s="150"/>
      <c r="WBJ42" s="150"/>
      <c r="WBK42" s="150"/>
      <c r="WBL42" s="150"/>
      <c r="WBM42" s="150"/>
      <c r="WBN42" s="150"/>
      <c r="WBO42" s="150"/>
      <c r="WBP42" s="150"/>
      <c r="WBQ42" s="150"/>
      <c r="WBR42" s="150"/>
      <c r="WBS42" s="150"/>
      <c r="WBT42" s="150"/>
      <c r="WBU42" s="150"/>
      <c r="WBV42" s="150"/>
      <c r="WBW42" s="150"/>
      <c r="WBX42" s="150"/>
      <c r="WBY42" s="150"/>
      <c r="WBZ42" s="150"/>
      <c r="WCA42" s="150"/>
      <c r="WCB42" s="150"/>
      <c r="WCC42" s="150"/>
      <c r="WCD42" s="150"/>
      <c r="WCE42" s="150"/>
      <c r="WCF42" s="150"/>
      <c r="WCG42" s="150"/>
      <c r="WCH42" s="150"/>
      <c r="WCI42" s="150"/>
      <c r="WCJ42" s="150"/>
      <c r="WCK42" s="150"/>
      <c r="WCL42" s="150"/>
      <c r="WCM42" s="150"/>
      <c r="WCN42" s="150"/>
      <c r="WCO42" s="150"/>
      <c r="WCP42" s="150"/>
      <c r="WCQ42" s="150"/>
      <c r="WCR42" s="150"/>
      <c r="WCS42" s="150"/>
      <c r="WCT42" s="150"/>
      <c r="WCU42" s="150"/>
      <c r="WCV42" s="150"/>
      <c r="WCW42" s="150"/>
      <c r="WCX42" s="150"/>
      <c r="WCY42" s="150"/>
      <c r="WCZ42" s="150"/>
      <c r="WDA42" s="150"/>
      <c r="WDB42" s="150"/>
      <c r="WDC42" s="150"/>
      <c r="WDD42" s="150"/>
      <c r="WDE42" s="150"/>
      <c r="WDF42" s="150"/>
      <c r="WDG42" s="150"/>
      <c r="WDH42" s="150"/>
      <c r="WDI42" s="150"/>
      <c r="WDJ42" s="150"/>
      <c r="WDK42" s="150"/>
      <c r="WDL42" s="150"/>
      <c r="WDM42" s="150"/>
      <c r="WDN42" s="150"/>
      <c r="WDO42" s="150"/>
      <c r="WDP42" s="150"/>
      <c r="WDQ42" s="150"/>
      <c r="WDR42" s="150"/>
      <c r="WDS42" s="150"/>
      <c r="WDT42" s="150"/>
      <c r="WDU42" s="150"/>
      <c r="WDV42" s="150"/>
      <c r="WDW42" s="150"/>
      <c r="WDX42" s="150"/>
      <c r="WDY42" s="150"/>
      <c r="WDZ42" s="150"/>
      <c r="WEA42" s="150"/>
      <c r="WEB42" s="150"/>
      <c r="WEC42" s="150"/>
      <c r="WED42" s="150"/>
      <c r="WEE42" s="150"/>
      <c r="WEF42" s="150"/>
      <c r="WEG42" s="150"/>
      <c r="WEH42" s="150"/>
      <c r="WEI42" s="150"/>
      <c r="WEJ42" s="150"/>
      <c r="WEK42" s="150"/>
      <c r="WEL42" s="150"/>
      <c r="WEM42" s="150"/>
      <c r="WEN42" s="150"/>
      <c r="WEO42" s="150"/>
      <c r="WEP42" s="150"/>
      <c r="WEQ42" s="150"/>
      <c r="WER42" s="150"/>
      <c r="WES42" s="150"/>
      <c r="WET42" s="150"/>
      <c r="WEU42" s="150"/>
      <c r="WEV42" s="150"/>
      <c r="WEW42" s="150"/>
      <c r="WEX42" s="150"/>
      <c r="WEY42" s="150"/>
      <c r="WEZ42" s="150"/>
      <c r="WFA42" s="150"/>
      <c r="WFB42" s="150"/>
      <c r="WFC42" s="150"/>
      <c r="WFD42" s="150"/>
      <c r="WFE42" s="150"/>
      <c r="WFF42" s="150"/>
      <c r="WFG42" s="150"/>
      <c r="WFH42" s="150"/>
      <c r="WFI42" s="150"/>
      <c r="WFJ42" s="150"/>
      <c r="WFK42" s="150"/>
      <c r="WFL42" s="150"/>
      <c r="WFM42" s="150"/>
      <c r="WFN42" s="150"/>
      <c r="WFO42" s="150"/>
      <c r="WFP42" s="150"/>
      <c r="WFQ42" s="150"/>
      <c r="WFR42" s="150"/>
      <c r="WFS42" s="150"/>
      <c r="WFT42" s="150"/>
      <c r="WFU42" s="150"/>
      <c r="WFV42" s="150"/>
      <c r="WFW42" s="150"/>
      <c r="WFX42" s="150"/>
      <c r="WFY42" s="150"/>
      <c r="WFZ42" s="150"/>
      <c r="WGA42" s="150"/>
      <c r="WGB42" s="150"/>
      <c r="WGC42" s="150"/>
      <c r="WGD42" s="150"/>
      <c r="WGE42" s="150"/>
      <c r="WGF42" s="150"/>
      <c r="WGG42" s="150"/>
      <c r="WGH42" s="150"/>
      <c r="WGI42" s="150"/>
      <c r="WGJ42" s="150"/>
      <c r="WGK42" s="150"/>
      <c r="WGL42" s="150"/>
      <c r="WGM42" s="150"/>
      <c r="WGN42" s="150"/>
      <c r="WGO42" s="150"/>
      <c r="WGP42" s="150"/>
      <c r="WGQ42" s="150"/>
      <c r="WGR42" s="150"/>
      <c r="WGS42" s="150"/>
      <c r="WGT42" s="150"/>
      <c r="WGU42" s="150"/>
      <c r="WGV42" s="150"/>
      <c r="WGW42" s="150"/>
      <c r="WGX42" s="150"/>
      <c r="WGY42" s="150"/>
      <c r="WGZ42" s="150"/>
      <c r="WHA42" s="150"/>
      <c r="WHB42" s="150"/>
      <c r="WHC42" s="150"/>
      <c r="WHD42" s="150"/>
      <c r="WHE42" s="150"/>
      <c r="WHF42" s="150"/>
      <c r="WHG42" s="150"/>
      <c r="WHH42" s="150"/>
      <c r="WHI42" s="150"/>
      <c r="WHJ42" s="150"/>
      <c r="WHK42" s="150"/>
      <c r="WHL42" s="150"/>
      <c r="WHM42" s="150"/>
      <c r="WHN42" s="150"/>
      <c r="WHO42" s="150"/>
      <c r="WHP42" s="150"/>
      <c r="WHQ42" s="150"/>
      <c r="WHR42" s="150"/>
      <c r="WHS42" s="150"/>
      <c r="WHT42" s="150"/>
      <c r="WHU42" s="150"/>
      <c r="WHV42" s="150"/>
      <c r="WHW42" s="150"/>
      <c r="WHX42" s="150"/>
      <c r="WHY42" s="150"/>
      <c r="WHZ42" s="150"/>
      <c r="WIA42" s="150"/>
      <c r="WIB42" s="150"/>
      <c r="WIC42" s="150"/>
      <c r="WID42" s="150"/>
      <c r="WIE42" s="150"/>
      <c r="WIF42" s="150"/>
      <c r="WIG42" s="150"/>
      <c r="WIH42" s="150"/>
      <c r="WII42" s="150"/>
      <c r="WIJ42" s="150"/>
      <c r="WIK42" s="150"/>
      <c r="WIL42" s="150"/>
      <c r="WIM42" s="150"/>
      <c r="WIN42" s="150"/>
      <c r="WIO42" s="150"/>
      <c r="WIP42" s="150"/>
      <c r="WIQ42" s="150"/>
      <c r="WIR42" s="150"/>
      <c r="WIS42" s="150"/>
      <c r="WIT42" s="150"/>
      <c r="WIU42" s="150"/>
      <c r="WIV42" s="150"/>
      <c r="WIW42" s="150"/>
      <c r="WIX42" s="150"/>
      <c r="WIY42" s="150"/>
      <c r="WIZ42" s="150"/>
      <c r="WJA42" s="150"/>
      <c r="WJB42" s="150"/>
      <c r="WJC42" s="150"/>
      <c r="WJD42" s="150"/>
      <c r="WJE42" s="150"/>
      <c r="WJF42" s="150"/>
      <c r="WJG42" s="150"/>
      <c r="WJH42" s="150"/>
      <c r="WJI42" s="150"/>
      <c r="WJJ42" s="150"/>
      <c r="WJK42" s="150"/>
      <c r="WJL42" s="150"/>
      <c r="WJM42" s="150"/>
      <c r="WJN42" s="150"/>
      <c r="WJO42" s="150"/>
      <c r="WJP42" s="150"/>
      <c r="WJQ42" s="150"/>
      <c r="WJR42" s="150"/>
      <c r="WJS42" s="150"/>
      <c r="WJT42" s="150"/>
      <c r="WJU42" s="150"/>
      <c r="WJV42" s="150"/>
      <c r="WJW42" s="150"/>
      <c r="WJX42" s="150"/>
      <c r="WJY42" s="150"/>
      <c r="WJZ42" s="150"/>
      <c r="WKA42" s="150"/>
      <c r="WKB42" s="150"/>
      <c r="WKC42" s="150"/>
      <c r="WKD42" s="150"/>
      <c r="WKE42" s="150"/>
      <c r="WKF42" s="150"/>
      <c r="WKG42" s="150"/>
      <c r="WKH42" s="150"/>
      <c r="WKI42" s="150"/>
      <c r="WKJ42" s="150"/>
      <c r="WKK42" s="150"/>
      <c r="WKL42" s="150"/>
      <c r="WKM42" s="150"/>
      <c r="WKN42" s="150"/>
      <c r="WKO42" s="150"/>
      <c r="WKP42" s="150"/>
      <c r="WKQ42" s="150"/>
      <c r="WKR42" s="150"/>
      <c r="WKS42" s="150"/>
      <c r="WKT42" s="150"/>
      <c r="WKU42" s="150"/>
      <c r="WKV42" s="150"/>
      <c r="WKW42" s="150"/>
      <c r="WKX42" s="150"/>
      <c r="WKY42" s="150"/>
      <c r="WKZ42" s="150"/>
      <c r="WLA42" s="150"/>
      <c r="WLB42" s="150"/>
      <c r="WLC42" s="150"/>
      <c r="WLD42" s="150"/>
      <c r="WLE42" s="150"/>
      <c r="WLF42" s="150"/>
      <c r="WLG42" s="150"/>
      <c r="WLH42" s="150"/>
      <c r="WLI42" s="150"/>
      <c r="WLJ42" s="150"/>
      <c r="WLK42" s="150"/>
      <c r="WLL42" s="150"/>
      <c r="WLM42" s="150"/>
      <c r="WLN42" s="150"/>
      <c r="WLO42" s="150"/>
      <c r="WLP42" s="150"/>
      <c r="WLQ42" s="150"/>
      <c r="WLR42" s="150"/>
      <c r="WLS42" s="150"/>
      <c r="WLT42" s="150"/>
      <c r="WLU42" s="150"/>
      <c r="WLV42" s="150"/>
      <c r="WLW42" s="150"/>
      <c r="WLX42" s="150"/>
      <c r="WLY42" s="150"/>
      <c r="WLZ42" s="150"/>
      <c r="WMA42" s="150"/>
      <c r="WMB42" s="150"/>
      <c r="WMC42" s="150"/>
      <c r="WMD42" s="150"/>
      <c r="WME42" s="150"/>
      <c r="WMF42" s="150"/>
      <c r="WMG42" s="150"/>
      <c r="WMH42" s="150"/>
      <c r="WMI42" s="150"/>
      <c r="WMJ42" s="150"/>
      <c r="WMK42" s="150"/>
      <c r="WML42" s="150"/>
      <c r="WMM42" s="150"/>
      <c r="WMN42" s="150"/>
      <c r="WMO42" s="150"/>
      <c r="WMP42" s="150"/>
      <c r="WMQ42" s="150"/>
      <c r="WMR42" s="150"/>
      <c r="WMS42" s="150"/>
      <c r="WMT42" s="150"/>
      <c r="WMU42" s="150"/>
      <c r="WMV42" s="150"/>
      <c r="WMW42" s="150"/>
      <c r="WMX42" s="150"/>
      <c r="WMY42" s="150"/>
      <c r="WMZ42" s="150"/>
      <c r="WNA42" s="150"/>
      <c r="WNB42" s="150"/>
      <c r="WNC42" s="150"/>
      <c r="WND42" s="150"/>
      <c r="WNE42" s="150"/>
      <c r="WNF42" s="150"/>
      <c r="WNG42" s="150"/>
      <c r="WNH42" s="150"/>
      <c r="WNI42" s="150"/>
      <c r="WNJ42" s="150"/>
      <c r="WNK42" s="150"/>
      <c r="WNL42" s="150"/>
      <c r="WNM42" s="150"/>
      <c r="WNN42" s="150"/>
      <c r="WNO42" s="150"/>
      <c r="WNP42" s="150"/>
      <c r="WNQ42" s="150"/>
      <c r="WNR42" s="150"/>
      <c r="WNS42" s="150"/>
      <c r="WNT42" s="150"/>
      <c r="WNU42" s="150"/>
      <c r="WNV42" s="150"/>
      <c r="WNW42" s="150"/>
      <c r="WNX42" s="150"/>
      <c r="WNY42" s="150"/>
      <c r="WNZ42" s="150"/>
      <c r="WOA42" s="150"/>
      <c r="WOB42" s="150"/>
      <c r="WOC42" s="150"/>
      <c r="WOD42" s="150"/>
      <c r="WOE42" s="150"/>
      <c r="WOF42" s="150"/>
      <c r="WOG42" s="150"/>
      <c r="WOH42" s="150"/>
      <c r="WOI42" s="150"/>
      <c r="WOJ42" s="150"/>
      <c r="WOK42" s="150"/>
      <c r="WOL42" s="150"/>
      <c r="WOM42" s="150"/>
      <c r="WON42" s="150"/>
      <c r="WOO42" s="150"/>
      <c r="WOP42" s="150"/>
      <c r="WOQ42" s="150"/>
      <c r="WOR42" s="150"/>
      <c r="WOS42" s="150"/>
      <c r="WOT42" s="150"/>
      <c r="WOU42" s="150"/>
      <c r="WOV42" s="150"/>
      <c r="WOW42" s="150"/>
      <c r="WOX42" s="150"/>
      <c r="WOY42" s="150"/>
      <c r="WOZ42" s="150"/>
      <c r="WPA42" s="150"/>
      <c r="WPB42" s="150"/>
      <c r="WPC42" s="150"/>
      <c r="WPD42" s="150"/>
      <c r="WPE42" s="150"/>
      <c r="WPF42" s="150"/>
      <c r="WPG42" s="150"/>
      <c r="WPH42" s="150"/>
      <c r="WPI42" s="150"/>
      <c r="WPJ42" s="150"/>
      <c r="WPK42" s="150"/>
      <c r="WPL42" s="150"/>
      <c r="WPM42" s="150"/>
      <c r="WPN42" s="150"/>
      <c r="WPO42" s="150"/>
      <c r="WPP42" s="150"/>
      <c r="WPQ42" s="150"/>
      <c r="WPR42" s="150"/>
      <c r="WPS42" s="150"/>
      <c r="WPT42" s="150"/>
      <c r="WPU42" s="150"/>
      <c r="WPV42" s="150"/>
      <c r="WPW42" s="150"/>
      <c r="WPX42" s="150"/>
      <c r="WPY42" s="150"/>
      <c r="WPZ42" s="150"/>
      <c r="WQA42" s="150"/>
      <c r="WQB42" s="150"/>
      <c r="WQC42" s="150"/>
      <c r="WQD42" s="150"/>
      <c r="WQE42" s="150"/>
      <c r="WQF42" s="150"/>
      <c r="WQG42" s="150"/>
      <c r="WQH42" s="150"/>
      <c r="WQI42" s="150"/>
      <c r="WQJ42" s="150"/>
      <c r="WQK42" s="150"/>
      <c r="WQL42" s="150"/>
      <c r="WQM42" s="150"/>
      <c r="WQN42" s="150"/>
      <c r="WQO42" s="150"/>
      <c r="WQP42" s="150"/>
      <c r="WQQ42" s="150"/>
      <c r="WQR42" s="150"/>
      <c r="WQS42" s="150"/>
      <c r="WQT42" s="150"/>
      <c r="WQU42" s="150"/>
      <c r="WQV42" s="150"/>
      <c r="WQW42" s="150"/>
      <c r="WQX42" s="150"/>
      <c r="WQY42" s="150"/>
      <c r="WQZ42" s="150"/>
      <c r="WRA42" s="150"/>
      <c r="WRB42" s="150"/>
      <c r="WRC42" s="150"/>
      <c r="WRD42" s="150"/>
      <c r="WRE42" s="150"/>
      <c r="WRF42" s="150"/>
      <c r="WRG42" s="150"/>
      <c r="WRH42" s="150"/>
      <c r="WRI42" s="150"/>
      <c r="WRJ42" s="150"/>
      <c r="WRK42" s="150"/>
      <c r="WRL42" s="150"/>
      <c r="WRM42" s="150"/>
      <c r="WRN42" s="150"/>
      <c r="WRO42" s="150"/>
      <c r="WRP42" s="150"/>
      <c r="WRQ42" s="150"/>
      <c r="WRR42" s="150"/>
      <c r="WRS42" s="150"/>
      <c r="WRT42" s="150"/>
      <c r="WRU42" s="150"/>
      <c r="WRV42" s="150"/>
      <c r="WRW42" s="150"/>
      <c r="WRX42" s="150"/>
      <c r="WRY42" s="150"/>
      <c r="WRZ42" s="150"/>
      <c r="WSA42" s="150"/>
      <c r="WSB42" s="150"/>
      <c r="WSC42" s="150"/>
      <c r="WSD42" s="150"/>
      <c r="WSE42" s="150"/>
      <c r="WSF42" s="150"/>
      <c r="WSG42" s="150"/>
      <c r="WSH42" s="150"/>
      <c r="WSI42" s="150"/>
      <c r="WSJ42" s="150"/>
      <c r="WSK42" s="150"/>
      <c r="WSL42" s="150"/>
      <c r="WSM42" s="150"/>
      <c r="WSN42" s="150"/>
      <c r="WSO42" s="150"/>
      <c r="WSP42" s="150"/>
      <c r="WSQ42" s="150"/>
      <c r="WSR42" s="150"/>
      <c r="WSS42" s="150"/>
      <c r="WST42" s="150"/>
      <c r="WSU42" s="150"/>
      <c r="WSV42" s="150"/>
      <c r="WSW42" s="150"/>
      <c r="WSX42" s="150"/>
      <c r="WSY42" s="150"/>
      <c r="WSZ42" s="150"/>
      <c r="WTA42" s="150"/>
      <c r="WTB42" s="150"/>
      <c r="WTC42" s="150"/>
      <c r="WTD42" s="150"/>
      <c r="WTE42" s="150"/>
      <c r="WTF42" s="150"/>
      <c r="WTG42" s="150"/>
      <c r="WTH42" s="150"/>
      <c r="WTI42" s="150"/>
      <c r="WTJ42" s="150"/>
      <c r="WTK42" s="150"/>
      <c r="WTL42" s="150"/>
      <c r="WTM42" s="150"/>
      <c r="WTN42" s="150"/>
      <c r="WTO42" s="150"/>
      <c r="WTP42" s="150"/>
      <c r="WTQ42" s="150"/>
      <c r="WTR42" s="150"/>
      <c r="WTS42" s="150"/>
      <c r="WTT42" s="150"/>
      <c r="WTU42" s="150"/>
      <c r="WTV42" s="150"/>
      <c r="WTW42" s="150"/>
      <c r="WTX42" s="150"/>
      <c r="WTY42" s="150"/>
      <c r="WTZ42" s="150"/>
      <c r="WUA42" s="150"/>
      <c r="WUB42" s="150"/>
      <c r="WUC42" s="150"/>
      <c r="WUD42" s="150"/>
      <c r="WUE42" s="150"/>
      <c r="WUF42" s="150"/>
      <c r="WUG42" s="150"/>
      <c r="WUH42" s="150"/>
      <c r="WUI42" s="150"/>
      <c r="WUJ42" s="150"/>
      <c r="WUK42" s="150"/>
      <c r="WUL42" s="150"/>
      <c r="WUM42" s="150"/>
      <c r="WUN42" s="150"/>
      <c r="WUO42" s="150"/>
      <c r="WUP42" s="150"/>
      <c r="WUQ42" s="150"/>
      <c r="WUR42" s="150"/>
      <c r="WUS42" s="150"/>
      <c r="WUT42" s="150"/>
      <c r="WUU42" s="150"/>
      <c r="WUV42" s="150"/>
      <c r="WUW42" s="150"/>
      <c r="WUX42" s="150"/>
      <c r="WUY42" s="150"/>
      <c r="WUZ42" s="150"/>
      <c r="WVA42" s="150"/>
      <c r="WVB42" s="150"/>
      <c r="WVC42" s="150"/>
      <c r="WVD42" s="150"/>
      <c r="WVE42" s="150"/>
      <c r="WVF42" s="150"/>
      <c r="WVG42" s="150"/>
      <c r="WVH42" s="150"/>
      <c r="WVI42" s="150"/>
      <c r="WVJ42" s="150"/>
      <c r="WVK42" s="150"/>
      <c r="WVL42" s="150"/>
      <c r="WVM42" s="150"/>
      <c r="WVN42" s="150"/>
      <c r="WVO42" s="150"/>
      <c r="WVP42" s="150"/>
      <c r="WVQ42" s="150"/>
      <c r="WVR42" s="150"/>
      <c r="WVS42" s="150"/>
      <c r="WVT42" s="150"/>
      <c r="WVU42" s="150"/>
      <c r="WVV42" s="150"/>
      <c r="WVW42" s="150"/>
      <c r="WVX42" s="150"/>
      <c r="WVY42" s="150"/>
      <c r="WVZ42" s="150"/>
      <c r="WWA42" s="150"/>
      <c r="WWB42" s="150"/>
      <c r="WWC42" s="150"/>
      <c r="WWD42" s="150"/>
      <c r="WWE42" s="150"/>
      <c r="WWF42" s="150"/>
      <c r="WWG42" s="150"/>
      <c r="WWH42" s="150"/>
      <c r="WWI42" s="150"/>
      <c r="WWJ42" s="150"/>
      <c r="WWK42" s="150"/>
      <c r="WWL42" s="150"/>
      <c r="WWM42" s="150"/>
      <c r="WWN42" s="150"/>
      <c r="WWO42" s="150"/>
      <c r="WWP42" s="150"/>
      <c r="WWQ42" s="150"/>
      <c r="WWR42" s="150"/>
      <c r="WWS42" s="150"/>
      <c r="WWT42" s="150"/>
      <c r="WWU42" s="150"/>
      <c r="WWV42" s="150"/>
      <c r="WWW42" s="150"/>
      <c r="WWX42" s="150"/>
      <c r="WWY42" s="150"/>
      <c r="WWZ42" s="150"/>
      <c r="WXA42" s="150"/>
      <c r="WXB42" s="150"/>
      <c r="WXC42" s="150"/>
      <c r="WXD42" s="150"/>
      <c r="WXE42" s="150"/>
      <c r="WXF42" s="150"/>
      <c r="WXG42" s="150"/>
      <c r="WXH42" s="150"/>
      <c r="WXI42" s="150"/>
      <c r="WXJ42" s="150"/>
      <c r="WXK42" s="150"/>
      <c r="WXL42" s="150"/>
      <c r="WXM42" s="150"/>
      <c r="WXN42" s="150"/>
      <c r="WXO42" s="150"/>
      <c r="WXP42" s="150"/>
      <c r="WXQ42" s="150"/>
      <c r="WXR42" s="150"/>
      <c r="WXS42" s="150"/>
      <c r="WXT42" s="150"/>
      <c r="WXU42" s="150"/>
      <c r="WXV42" s="150"/>
      <c r="WXW42" s="150"/>
      <c r="WXX42" s="150"/>
      <c r="WXY42" s="150"/>
      <c r="WXZ42" s="150"/>
      <c r="WYA42" s="150"/>
      <c r="WYB42" s="150"/>
      <c r="WYC42" s="150"/>
      <c r="WYD42" s="150"/>
      <c r="WYE42" s="150"/>
      <c r="WYF42" s="150"/>
      <c r="WYG42" s="150"/>
      <c r="WYH42" s="150"/>
      <c r="WYI42" s="150"/>
      <c r="WYJ42" s="150"/>
      <c r="WYK42" s="150"/>
      <c r="WYL42" s="150"/>
      <c r="WYM42" s="150"/>
      <c r="WYN42" s="150"/>
      <c r="WYO42" s="150"/>
      <c r="WYP42" s="150"/>
      <c r="WYQ42" s="150"/>
      <c r="WYR42" s="150"/>
      <c r="WYS42" s="150"/>
      <c r="WYT42" s="150"/>
      <c r="WYU42" s="150"/>
      <c r="WYV42" s="150"/>
      <c r="WYW42" s="150"/>
      <c r="WYX42" s="150"/>
      <c r="WYY42" s="150"/>
      <c r="WYZ42" s="150"/>
      <c r="WZA42" s="150"/>
      <c r="WZB42" s="150"/>
      <c r="WZC42" s="150"/>
      <c r="WZD42" s="150"/>
      <c r="WZE42" s="150"/>
      <c r="WZF42" s="150"/>
      <c r="WZG42" s="150"/>
      <c r="WZH42" s="150"/>
      <c r="WZI42" s="150"/>
      <c r="WZJ42" s="150"/>
      <c r="WZK42" s="150"/>
      <c r="WZL42" s="150"/>
      <c r="WZM42" s="150"/>
      <c r="WZN42" s="150"/>
      <c r="WZO42" s="150"/>
      <c r="WZP42" s="150"/>
      <c r="WZQ42" s="150"/>
      <c r="WZR42" s="150"/>
      <c r="WZS42" s="150"/>
      <c r="WZT42" s="150"/>
      <c r="WZU42" s="150"/>
      <c r="WZV42" s="150"/>
      <c r="WZW42" s="150"/>
      <c r="WZX42" s="150"/>
      <c r="WZY42" s="150"/>
      <c r="WZZ42" s="150"/>
      <c r="XAA42" s="150"/>
      <c r="XAB42" s="150"/>
      <c r="XAC42" s="150"/>
      <c r="XAD42" s="150"/>
      <c r="XAE42" s="150"/>
      <c r="XAF42" s="150"/>
      <c r="XAG42" s="150"/>
      <c r="XAH42" s="150"/>
      <c r="XAI42" s="150"/>
      <c r="XAJ42" s="150"/>
      <c r="XAK42" s="150"/>
      <c r="XAL42" s="150"/>
      <c r="XAM42" s="150"/>
      <c r="XAN42" s="150"/>
      <c r="XAO42" s="150"/>
      <c r="XAP42" s="150"/>
      <c r="XAQ42" s="150"/>
      <c r="XAR42" s="150"/>
      <c r="XAS42" s="150"/>
      <c r="XAT42" s="150"/>
      <c r="XAU42" s="150"/>
      <c r="XAV42" s="150"/>
      <c r="XAW42" s="150"/>
      <c r="XAX42" s="150"/>
      <c r="XAY42" s="150"/>
      <c r="XAZ42" s="150"/>
      <c r="XBA42" s="150"/>
      <c r="XBB42" s="150"/>
      <c r="XBC42" s="150"/>
      <c r="XBD42" s="150"/>
      <c r="XBE42" s="150"/>
      <c r="XBF42" s="150"/>
      <c r="XBG42" s="150"/>
      <c r="XBH42" s="150"/>
      <c r="XBI42" s="150"/>
      <c r="XBJ42" s="150"/>
      <c r="XBK42" s="150"/>
      <c r="XBL42" s="150"/>
      <c r="XBM42" s="150"/>
      <c r="XBN42" s="150"/>
      <c r="XBO42" s="150"/>
      <c r="XBP42" s="150"/>
      <c r="XBQ42" s="150"/>
      <c r="XBR42" s="150"/>
      <c r="XBS42" s="150"/>
      <c r="XBT42" s="150"/>
      <c r="XBU42" s="150"/>
      <c r="XBV42" s="150"/>
      <c r="XBW42" s="150"/>
      <c r="XBX42" s="150"/>
      <c r="XBY42" s="150"/>
      <c r="XBZ42" s="150"/>
      <c r="XCA42" s="150"/>
      <c r="XCB42" s="150"/>
      <c r="XCC42" s="150"/>
      <c r="XCD42" s="150"/>
      <c r="XCE42" s="150"/>
      <c r="XCF42" s="150"/>
      <c r="XCG42" s="150"/>
      <c r="XCH42" s="150"/>
      <c r="XCI42" s="150"/>
      <c r="XCJ42" s="150"/>
      <c r="XCK42" s="150"/>
      <c r="XCL42" s="150"/>
      <c r="XCM42" s="150"/>
      <c r="XCN42" s="150"/>
      <c r="XCO42" s="150"/>
      <c r="XCP42" s="150"/>
      <c r="XCQ42" s="150"/>
      <c r="XCR42" s="150"/>
      <c r="XCS42" s="150"/>
      <c r="XCT42" s="150"/>
      <c r="XCU42" s="150"/>
      <c r="XCV42" s="150"/>
      <c r="XCW42" s="150"/>
      <c r="XCX42" s="150"/>
      <c r="XCY42" s="150"/>
      <c r="XCZ42" s="150"/>
      <c r="XDA42" s="150"/>
      <c r="XDB42" s="150"/>
      <c r="XDC42" s="150"/>
      <c r="XDD42" s="150"/>
      <c r="XDE42" s="150"/>
      <c r="XDF42" s="150"/>
      <c r="XDG42" s="150"/>
      <c r="XDH42" s="150"/>
      <c r="XDI42" s="150"/>
      <c r="XDJ42" s="150"/>
      <c r="XDK42" s="150"/>
      <c r="XDL42" s="150"/>
      <c r="XDM42" s="150"/>
      <c r="XDN42" s="150"/>
      <c r="XDO42" s="150"/>
      <c r="XDP42" s="150"/>
      <c r="XDQ42" s="150"/>
      <c r="XDR42" s="150"/>
      <c r="XDS42" s="150"/>
      <c r="XDT42" s="150"/>
      <c r="XDU42" s="150"/>
      <c r="XDV42" s="150"/>
      <c r="XDW42" s="150"/>
      <c r="XDX42" s="150"/>
      <c r="XDY42" s="150"/>
      <c r="XDZ42" s="150"/>
      <c r="XEA42" s="150"/>
      <c r="XEB42" s="150"/>
      <c r="XEC42" s="150"/>
      <c r="XED42" s="150"/>
      <c r="XEE42" s="150"/>
      <c r="XEF42" s="150"/>
      <c r="XEG42" s="150"/>
      <c r="XEH42" s="150"/>
      <c r="XEI42" s="150"/>
      <c r="XEJ42" s="150"/>
      <c r="XEK42" s="150"/>
      <c r="XEL42" s="150"/>
      <c r="XEM42" s="150"/>
      <c r="XEN42" s="150"/>
      <c r="XEO42" s="150"/>
      <c r="XEP42" s="150"/>
      <c r="XEQ42" s="150"/>
      <c r="XER42" s="150"/>
      <c r="XES42" s="150"/>
      <c r="XET42" s="150"/>
      <c r="XEU42" s="150"/>
      <c r="XEV42" s="150"/>
      <c r="XEW42" s="150"/>
      <c r="XEX42" s="150"/>
      <c r="XEY42" s="150"/>
      <c r="XEZ42" s="150"/>
      <c r="XFA42" s="150"/>
      <c r="XFB42" s="150"/>
      <c r="XFC42" s="150"/>
      <c r="XFD42" s="150"/>
    </row>
    <row r="43" spans="1:31" s="150" customFormat="1" ht="70.5" customHeight="1">
      <c r="A43" s="222" t="s">
        <v>390</v>
      </c>
      <c r="B43" s="222">
        <v>1</v>
      </c>
      <c r="C43" s="264" t="s">
        <v>876</v>
      </c>
      <c r="D43" s="222">
        <v>0</v>
      </c>
      <c r="E43" s="261" t="s">
        <v>726</v>
      </c>
      <c r="F43" s="261" t="s">
        <v>336</v>
      </c>
      <c r="G43" s="262" t="s">
        <v>761</v>
      </c>
      <c r="H43" s="224" t="s">
        <v>18</v>
      </c>
      <c r="I43" s="152">
        <v>800</v>
      </c>
      <c r="J43" s="225">
        <v>11</v>
      </c>
      <c r="K43" s="291" t="s">
        <v>118</v>
      </c>
      <c r="L43" s="152">
        <v>6</v>
      </c>
      <c r="M43" s="152" t="s">
        <v>714</v>
      </c>
      <c r="N43" s="224">
        <v>5</v>
      </c>
      <c r="O43" s="152" t="s">
        <v>903</v>
      </c>
      <c r="P43" s="295">
        <f>SUM(I43*J43)</f>
        <v>8800</v>
      </c>
      <c r="Q43" s="226" t="s">
        <v>934</v>
      </c>
      <c r="R43" s="226" t="s">
        <v>934</v>
      </c>
      <c r="S43" s="152" t="s">
        <v>728</v>
      </c>
      <c r="T43" s="152"/>
      <c r="U43" s="152"/>
      <c r="V43" s="296"/>
      <c r="W43" s="152"/>
      <c r="X43" s="295"/>
      <c r="Y43" s="295"/>
      <c r="Z43" s="295"/>
      <c r="AA43" s="295"/>
      <c r="AB43" s="295"/>
      <c r="AC43" s="295">
        <f>P43</f>
        <v>8800</v>
      </c>
      <c r="AD43" s="299">
        <f>SUM(X43:AC43)</f>
        <v>8800</v>
      </c>
      <c r="AE43" s="292"/>
    </row>
    <row r="44" spans="1:31" s="240" customFormat="1" ht="51.75" customHeight="1">
      <c r="A44" s="263" t="s">
        <v>390</v>
      </c>
      <c r="B44" s="263">
        <v>1</v>
      </c>
      <c r="C44" s="264" t="s">
        <v>877</v>
      </c>
      <c r="D44" s="263">
        <v>0</v>
      </c>
      <c r="E44" s="265" t="s">
        <v>726</v>
      </c>
      <c r="F44" s="265" t="s">
        <v>725</v>
      </c>
      <c r="G44" s="265" t="s">
        <v>135</v>
      </c>
      <c r="H44" s="224" t="s">
        <v>18</v>
      </c>
      <c r="I44" s="152">
        <v>17</v>
      </c>
      <c r="J44" s="267">
        <v>87</v>
      </c>
      <c r="K44" s="293" t="s">
        <v>1</v>
      </c>
      <c r="L44" s="152">
        <v>4</v>
      </c>
      <c r="M44" s="152" t="s">
        <v>710</v>
      </c>
      <c r="N44" s="266">
        <v>35</v>
      </c>
      <c r="O44" s="152" t="s">
        <v>933</v>
      </c>
      <c r="P44" s="295">
        <f>SUM(I44*J44)</f>
        <v>1479</v>
      </c>
      <c r="Q44" s="226" t="s">
        <v>834</v>
      </c>
      <c r="R44" s="226" t="s">
        <v>843</v>
      </c>
      <c r="S44" s="152" t="s">
        <v>728</v>
      </c>
      <c r="T44" s="152"/>
      <c r="U44" s="152"/>
      <c r="V44" s="296"/>
      <c r="W44" s="152"/>
      <c r="X44" s="295"/>
      <c r="Y44" s="295"/>
      <c r="Z44" s="295"/>
      <c r="AA44" s="295">
        <f>P44</f>
        <v>1479</v>
      </c>
      <c r="AB44" s="295"/>
      <c r="AC44" s="295"/>
      <c r="AD44" s="299">
        <f>SUM(X44:AC44)</f>
        <v>1479</v>
      </c>
      <c r="AE44" s="306"/>
    </row>
    <row r="45" spans="1:31" s="151" customFormat="1" ht="58.5" customHeight="1">
      <c r="A45" s="222" t="s">
        <v>390</v>
      </c>
      <c r="B45" s="222">
        <v>1</v>
      </c>
      <c r="C45" s="264" t="s">
        <v>877</v>
      </c>
      <c r="D45" s="222">
        <v>0</v>
      </c>
      <c r="E45" s="261" t="s">
        <v>726</v>
      </c>
      <c r="F45" s="261" t="s">
        <v>729</v>
      </c>
      <c r="G45" s="261" t="s">
        <v>135</v>
      </c>
      <c r="H45" s="224" t="s">
        <v>18</v>
      </c>
      <c r="I45" s="152">
        <v>17</v>
      </c>
      <c r="J45" s="225">
        <v>87</v>
      </c>
      <c r="K45" s="293" t="s">
        <v>1</v>
      </c>
      <c r="L45" s="152">
        <v>5</v>
      </c>
      <c r="M45" s="152" t="s">
        <v>710</v>
      </c>
      <c r="N45" s="224">
        <v>35</v>
      </c>
      <c r="O45" s="244" t="s">
        <v>904</v>
      </c>
      <c r="P45" s="295">
        <f>SUM(I45*J45)</f>
        <v>1479</v>
      </c>
      <c r="Q45" s="226" t="s">
        <v>936</v>
      </c>
      <c r="R45" s="226" t="s">
        <v>864</v>
      </c>
      <c r="S45" s="152" t="s">
        <v>728</v>
      </c>
      <c r="T45" s="152"/>
      <c r="U45" s="152"/>
      <c r="V45" s="296"/>
      <c r="W45" s="152"/>
      <c r="X45" s="295"/>
      <c r="Y45" s="295"/>
      <c r="Z45" s="295"/>
      <c r="AA45" s="295"/>
      <c r="AB45" s="295">
        <f>SUBTOTAL(9,P45)</f>
        <v>1479</v>
      </c>
      <c r="AC45" s="295"/>
      <c r="AD45" s="299">
        <f>SUM(X45:AC45)</f>
        <v>1479</v>
      </c>
      <c r="AE45" s="306"/>
    </row>
    <row r="46" spans="1:31" s="151" customFormat="1" ht="66" customHeight="1">
      <c r="A46" s="222" t="s">
        <v>390</v>
      </c>
      <c r="B46" s="222">
        <v>1</v>
      </c>
      <c r="C46" s="264" t="s">
        <v>877</v>
      </c>
      <c r="D46" s="222">
        <v>0</v>
      </c>
      <c r="E46" s="261" t="s">
        <v>726</v>
      </c>
      <c r="F46" s="261" t="s">
        <v>730</v>
      </c>
      <c r="G46" s="261" t="s">
        <v>828</v>
      </c>
      <c r="H46" s="224" t="s">
        <v>18</v>
      </c>
      <c r="I46" s="152">
        <v>17</v>
      </c>
      <c r="J46" s="225">
        <v>80</v>
      </c>
      <c r="K46" s="293" t="s">
        <v>1</v>
      </c>
      <c r="L46" s="152">
        <v>3</v>
      </c>
      <c r="M46" s="152" t="s">
        <v>710</v>
      </c>
      <c r="N46" s="224">
        <v>10</v>
      </c>
      <c r="O46" s="244" t="s">
        <v>916</v>
      </c>
      <c r="P46" s="295">
        <f>SUM(I46*J46)</f>
        <v>1360</v>
      </c>
      <c r="Q46" s="226" t="s">
        <v>832</v>
      </c>
      <c r="R46" s="226" t="s">
        <v>885</v>
      </c>
      <c r="S46" s="152" t="s">
        <v>728</v>
      </c>
      <c r="T46" s="152"/>
      <c r="U46" s="152"/>
      <c r="V46" s="296"/>
      <c r="W46" s="152"/>
      <c r="X46" s="295"/>
      <c r="Y46" s="295"/>
      <c r="Z46" s="295">
        <f>P46</f>
        <v>1360</v>
      </c>
      <c r="AA46" s="297"/>
      <c r="AB46" s="295"/>
      <c r="AC46" s="295"/>
      <c r="AD46" s="299">
        <f>SUM(X46:AC46)</f>
        <v>1360</v>
      </c>
      <c r="AE46" s="306"/>
    </row>
    <row r="47" spans="1:31" s="151" customFormat="1" ht="81" customHeight="1">
      <c r="A47" s="222" t="s">
        <v>390</v>
      </c>
      <c r="B47" s="222">
        <v>1</v>
      </c>
      <c r="C47" s="264" t="s">
        <v>877</v>
      </c>
      <c r="D47" s="222">
        <v>0</v>
      </c>
      <c r="E47" s="261" t="s">
        <v>37</v>
      </c>
      <c r="F47" s="261" t="s">
        <v>37</v>
      </c>
      <c r="G47" s="262" t="s">
        <v>846</v>
      </c>
      <c r="H47" s="224" t="s">
        <v>29</v>
      </c>
      <c r="I47" s="152">
        <v>4</v>
      </c>
      <c r="J47" s="225">
        <v>931</v>
      </c>
      <c r="K47" s="293" t="s">
        <v>1</v>
      </c>
      <c r="L47" s="152">
        <v>4</v>
      </c>
      <c r="M47" s="152" t="s">
        <v>710</v>
      </c>
      <c r="N47" s="224">
        <v>35</v>
      </c>
      <c r="O47" s="152" t="s">
        <v>933</v>
      </c>
      <c r="P47" s="295">
        <f>SUM(I47*J47)</f>
        <v>3724</v>
      </c>
      <c r="Q47" s="226" t="s">
        <v>886</v>
      </c>
      <c r="R47" s="226" t="s">
        <v>926</v>
      </c>
      <c r="S47" s="152" t="s">
        <v>728</v>
      </c>
      <c r="T47" s="152"/>
      <c r="U47" s="152"/>
      <c r="V47" s="296"/>
      <c r="W47" s="152"/>
      <c r="X47" s="295"/>
      <c r="Y47" s="295"/>
      <c r="Z47" s="295"/>
      <c r="AA47" s="295">
        <f>P47</f>
        <v>3724</v>
      </c>
      <c r="AB47" s="295"/>
      <c r="AC47" s="295"/>
      <c r="AD47" s="299">
        <f>SUM(X47:AC47)</f>
        <v>3724</v>
      </c>
      <c r="AE47" s="306"/>
    </row>
    <row r="48" spans="1:31" s="151" customFormat="1" ht="53.25" customHeight="1">
      <c r="A48" s="222" t="s">
        <v>390</v>
      </c>
      <c r="B48" s="222">
        <v>1</v>
      </c>
      <c r="C48" s="264" t="s">
        <v>877</v>
      </c>
      <c r="D48" s="222">
        <v>0</v>
      </c>
      <c r="E48" s="261" t="s">
        <v>732</v>
      </c>
      <c r="F48" s="261" t="s">
        <v>733</v>
      </c>
      <c r="G48" s="262" t="s">
        <v>745</v>
      </c>
      <c r="H48" s="224" t="s">
        <v>29</v>
      </c>
      <c r="I48" s="152">
        <v>4</v>
      </c>
      <c r="J48" s="225">
        <v>525</v>
      </c>
      <c r="K48" s="293" t="s">
        <v>1</v>
      </c>
      <c r="L48" s="152">
        <v>2</v>
      </c>
      <c r="M48" s="152" t="s">
        <v>710</v>
      </c>
      <c r="N48" s="224">
        <v>20</v>
      </c>
      <c r="O48" s="244" t="s">
        <v>858</v>
      </c>
      <c r="P48" s="295">
        <f>SUM(I48*J48)</f>
        <v>2100</v>
      </c>
      <c r="Q48" s="226" t="s">
        <v>833</v>
      </c>
      <c r="R48" s="226" t="s">
        <v>746</v>
      </c>
      <c r="S48" s="152" t="s">
        <v>728</v>
      </c>
      <c r="T48" s="152"/>
      <c r="U48" s="152"/>
      <c r="V48" s="296"/>
      <c r="W48" s="152"/>
      <c r="X48" s="295"/>
      <c r="Y48" s="295">
        <f>P48</f>
        <v>2100</v>
      </c>
      <c r="Z48" s="295"/>
      <c r="AA48" s="295"/>
      <c r="AB48" s="295"/>
      <c r="AC48" s="295"/>
      <c r="AD48" s="299">
        <f>SUM(X48:AC48)</f>
        <v>2100</v>
      </c>
      <c r="AE48" s="306"/>
    </row>
    <row r="49" spans="1:31" s="151" customFormat="1" ht="53.25" customHeight="1">
      <c r="A49" s="222" t="s">
        <v>390</v>
      </c>
      <c r="B49" s="222">
        <v>1</v>
      </c>
      <c r="C49" s="264" t="s">
        <v>877</v>
      </c>
      <c r="D49" s="222">
        <v>0</v>
      </c>
      <c r="E49" s="261" t="s">
        <v>747</v>
      </c>
      <c r="F49" s="261" t="s">
        <v>747</v>
      </c>
      <c r="G49" s="262" t="s">
        <v>748</v>
      </c>
      <c r="H49" s="224" t="s">
        <v>29</v>
      </c>
      <c r="I49" s="152">
        <v>4</v>
      </c>
      <c r="J49" s="225">
        <v>2500</v>
      </c>
      <c r="K49" s="293" t="s">
        <v>1</v>
      </c>
      <c r="L49" s="152">
        <v>4</v>
      </c>
      <c r="M49" s="152" t="s">
        <v>710</v>
      </c>
      <c r="N49" s="224">
        <v>10</v>
      </c>
      <c r="O49" s="152" t="s">
        <v>933</v>
      </c>
      <c r="P49" s="295">
        <f>SUM(I49*J49)</f>
        <v>10000</v>
      </c>
      <c r="Q49" s="226" t="s">
        <v>867</v>
      </c>
      <c r="R49" s="226" t="s">
        <v>749</v>
      </c>
      <c r="S49" s="152" t="s">
        <v>728</v>
      </c>
      <c r="T49" s="152"/>
      <c r="U49" s="152"/>
      <c r="V49" s="296"/>
      <c r="W49" s="152"/>
      <c r="X49" s="295"/>
      <c r="Y49" s="295"/>
      <c r="Z49" s="295"/>
      <c r="AA49" s="295">
        <f>P49</f>
        <v>10000</v>
      </c>
      <c r="AB49" s="295"/>
      <c r="AC49" s="295"/>
      <c r="AD49" s="299">
        <f>SUM(X49:AC49)</f>
        <v>10000</v>
      </c>
      <c r="AE49" s="306"/>
    </row>
    <row r="50" spans="1:31" s="150" customFormat="1" ht="57" customHeight="1">
      <c r="A50" s="222" t="s">
        <v>390</v>
      </c>
      <c r="B50" s="222">
        <v>1</v>
      </c>
      <c r="C50" s="223" t="s">
        <v>878</v>
      </c>
      <c r="D50" s="222">
        <v>0</v>
      </c>
      <c r="E50" s="261" t="s">
        <v>726</v>
      </c>
      <c r="F50" s="261" t="s">
        <v>725</v>
      </c>
      <c r="G50" s="261" t="s">
        <v>135</v>
      </c>
      <c r="H50" s="224" t="s">
        <v>18</v>
      </c>
      <c r="I50" s="152">
        <v>77</v>
      </c>
      <c r="J50" s="225">
        <v>87</v>
      </c>
      <c r="K50" s="291" t="s">
        <v>1</v>
      </c>
      <c r="L50" s="152">
        <v>4</v>
      </c>
      <c r="M50" s="152" t="s">
        <v>710</v>
      </c>
      <c r="N50" s="224">
        <v>35</v>
      </c>
      <c r="O50" s="152" t="s">
        <v>933</v>
      </c>
      <c r="P50" s="295">
        <f>SUM(I50*J50)</f>
        <v>6699</v>
      </c>
      <c r="Q50" s="226" t="s">
        <v>752</v>
      </c>
      <c r="R50" s="226" t="s">
        <v>868</v>
      </c>
      <c r="S50" s="152" t="s">
        <v>728</v>
      </c>
      <c r="T50" s="152"/>
      <c r="U50" s="152"/>
      <c r="V50" s="296"/>
      <c r="W50" s="152"/>
      <c r="X50" s="295"/>
      <c r="Y50" s="295"/>
      <c r="Z50" s="295"/>
      <c r="AA50" s="295">
        <f>P50</f>
        <v>6699</v>
      </c>
      <c r="AB50" s="295"/>
      <c r="AC50" s="295"/>
      <c r="AD50" s="299">
        <f>SUM(X50:AC50)</f>
        <v>6699</v>
      </c>
      <c r="AE50" s="292"/>
    </row>
    <row r="51" spans="1:31" s="150" customFormat="1" ht="58.5" customHeight="1">
      <c r="A51" s="222" t="s">
        <v>390</v>
      </c>
      <c r="B51" s="222">
        <v>1</v>
      </c>
      <c r="C51" s="223" t="s">
        <v>878</v>
      </c>
      <c r="D51" s="222">
        <v>0</v>
      </c>
      <c r="E51" s="261" t="s">
        <v>726</v>
      </c>
      <c r="F51" s="261" t="s">
        <v>729</v>
      </c>
      <c r="G51" s="261" t="s">
        <v>135</v>
      </c>
      <c r="H51" s="224" t="s">
        <v>18</v>
      </c>
      <c r="I51" s="152">
        <v>77</v>
      </c>
      <c r="J51" s="225">
        <v>87</v>
      </c>
      <c r="K51" s="291" t="s">
        <v>1</v>
      </c>
      <c r="L51" s="152">
        <v>4</v>
      </c>
      <c r="M51" s="152" t="s">
        <v>710</v>
      </c>
      <c r="N51" s="224">
        <v>35</v>
      </c>
      <c r="O51" s="152" t="s">
        <v>933</v>
      </c>
      <c r="P51" s="295">
        <f>SUM(I51*J51)</f>
        <v>6699</v>
      </c>
      <c r="Q51" s="226" t="s">
        <v>753</v>
      </c>
      <c r="R51" s="226" t="s">
        <v>844</v>
      </c>
      <c r="S51" s="152" t="s">
        <v>728</v>
      </c>
      <c r="T51" s="152"/>
      <c r="U51" s="152"/>
      <c r="V51" s="296"/>
      <c r="W51" s="152"/>
      <c r="X51" s="295"/>
      <c r="Y51" s="295"/>
      <c r="Z51" s="295"/>
      <c r="AA51" s="295">
        <f>P51</f>
        <v>6699</v>
      </c>
      <c r="AB51" s="295"/>
      <c r="AC51" s="295"/>
      <c r="AD51" s="299">
        <f>SUM(X51:AC51)</f>
        <v>6699</v>
      </c>
      <c r="AE51" s="292"/>
    </row>
    <row r="52" spans="1:31" s="150" customFormat="1" ht="67.5" customHeight="1">
      <c r="A52" s="222" t="s">
        <v>390</v>
      </c>
      <c r="B52" s="222">
        <v>1</v>
      </c>
      <c r="C52" s="223" t="s">
        <v>878</v>
      </c>
      <c r="D52" s="222">
        <v>0</v>
      </c>
      <c r="E52" s="261" t="s">
        <v>726</v>
      </c>
      <c r="F52" s="261" t="s">
        <v>730</v>
      </c>
      <c r="G52" s="261" t="s">
        <v>828</v>
      </c>
      <c r="H52" s="224" t="s">
        <v>18</v>
      </c>
      <c r="I52" s="152">
        <v>77</v>
      </c>
      <c r="J52" s="225">
        <v>80</v>
      </c>
      <c r="K52" s="291" t="s">
        <v>1</v>
      </c>
      <c r="L52" s="152">
        <v>3</v>
      </c>
      <c r="M52" s="152" t="s">
        <v>710</v>
      </c>
      <c r="N52" s="224">
        <v>10</v>
      </c>
      <c r="O52" s="244" t="s">
        <v>916</v>
      </c>
      <c r="P52" s="295">
        <f>SUM(I52*J52)</f>
        <v>6160</v>
      </c>
      <c r="Q52" s="226" t="s">
        <v>751</v>
      </c>
      <c r="R52" s="226" t="s">
        <v>750</v>
      </c>
      <c r="S52" s="152" t="s">
        <v>728</v>
      </c>
      <c r="T52" s="152"/>
      <c r="U52" s="152"/>
      <c r="V52" s="296"/>
      <c r="W52" s="152"/>
      <c r="X52" s="295"/>
      <c r="Y52" s="295"/>
      <c r="Z52" s="295">
        <f>P52</f>
        <v>6160</v>
      </c>
      <c r="AA52" s="295"/>
      <c r="AB52" s="295"/>
      <c r="AC52" s="295"/>
      <c r="AD52" s="299">
        <f>SUM(X52:AC52)</f>
        <v>6160</v>
      </c>
      <c r="AE52" s="292"/>
    </row>
    <row r="53" spans="1:31" s="150" customFormat="1" ht="67.5" customHeight="1">
      <c r="A53" s="222" t="s">
        <v>390</v>
      </c>
      <c r="B53" s="222">
        <v>1</v>
      </c>
      <c r="C53" s="223" t="s">
        <v>878</v>
      </c>
      <c r="D53" s="222">
        <v>0</v>
      </c>
      <c r="E53" s="261" t="s">
        <v>726</v>
      </c>
      <c r="F53" s="261" t="s">
        <v>730</v>
      </c>
      <c r="G53" s="261" t="s">
        <v>828</v>
      </c>
      <c r="H53" s="224" t="s">
        <v>18</v>
      </c>
      <c r="I53" s="152">
        <v>77</v>
      </c>
      <c r="J53" s="225">
        <v>80</v>
      </c>
      <c r="K53" s="291" t="s">
        <v>118</v>
      </c>
      <c r="L53" s="152">
        <v>5</v>
      </c>
      <c r="M53" s="152" t="s">
        <v>710</v>
      </c>
      <c r="N53" s="224">
        <v>10</v>
      </c>
      <c r="O53" s="244" t="s">
        <v>904</v>
      </c>
      <c r="P53" s="295">
        <f>SUM(I53*J53)</f>
        <v>6160</v>
      </c>
      <c r="Q53" s="226" t="s">
        <v>751</v>
      </c>
      <c r="R53" s="226" t="s">
        <v>750</v>
      </c>
      <c r="S53" s="152"/>
      <c r="T53" s="152"/>
      <c r="U53" s="152"/>
      <c r="V53" s="296"/>
      <c r="W53" s="152"/>
      <c r="X53" s="295"/>
      <c r="Y53" s="295"/>
      <c r="Z53" s="295"/>
      <c r="AA53" s="295"/>
      <c r="AB53" s="295">
        <f>P53</f>
        <v>6160</v>
      </c>
      <c r="AC53" s="295"/>
      <c r="AD53" s="299">
        <f>SUM(X53:AC53)</f>
        <v>6160</v>
      </c>
      <c r="AE53" s="292"/>
    </row>
    <row r="54" spans="1:31" s="150" customFormat="1" ht="78.75" customHeight="1">
      <c r="A54" s="222" t="s">
        <v>390</v>
      </c>
      <c r="B54" s="222">
        <v>1</v>
      </c>
      <c r="C54" s="223" t="s">
        <v>878</v>
      </c>
      <c r="D54" s="222">
        <v>0</v>
      </c>
      <c r="E54" s="261" t="s">
        <v>37</v>
      </c>
      <c r="F54" s="261" t="s">
        <v>37</v>
      </c>
      <c r="G54" s="262" t="s">
        <v>846</v>
      </c>
      <c r="H54" s="224" t="s">
        <v>29</v>
      </c>
      <c r="I54" s="152">
        <v>20</v>
      </c>
      <c r="J54" s="225">
        <v>931</v>
      </c>
      <c r="K54" s="291" t="s">
        <v>1</v>
      </c>
      <c r="L54" s="152">
        <v>4</v>
      </c>
      <c r="M54" s="152" t="s">
        <v>710</v>
      </c>
      <c r="N54" s="224">
        <v>35</v>
      </c>
      <c r="O54" s="152" t="s">
        <v>933</v>
      </c>
      <c r="P54" s="295">
        <f>SUM(I54*J54)</f>
        <v>18620</v>
      </c>
      <c r="Q54" s="226" t="s">
        <v>869</v>
      </c>
      <c r="R54" s="226" t="s">
        <v>770</v>
      </c>
      <c r="S54" s="152" t="s">
        <v>728</v>
      </c>
      <c r="T54" s="152"/>
      <c r="U54" s="152"/>
      <c r="V54" s="296"/>
      <c r="W54" s="152"/>
      <c r="X54" s="295"/>
      <c r="Y54" s="295"/>
      <c r="Z54" s="295"/>
      <c r="AA54" s="295">
        <f>P54</f>
        <v>18620</v>
      </c>
      <c r="AB54" s="295"/>
      <c r="AC54" s="295"/>
      <c r="AD54" s="299">
        <f>SUM(X54:AC54)</f>
        <v>18620</v>
      </c>
      <c r="AE54" s="292"/>
    </row>
    <row r="55" spans="1:31" s="150" customFormat="1" ht="80.25" customHeight="1">
      <c r="A55" s="222" t="s">
        <v>390</v>
      </c>
      <c r="B55" s="222">
        <v>1</v>
      </c>
      <c r="C55" s="223" t="s">
        <v>878</v>
      </c>
      <c r="D55" s="222">
        <v>0</v>
      </c>
      <c r="E55" s="261" t="s">
        <v>726</v>
      </c>
      <c r="F55" s="261" t="s">
        <v>336</v>
      </c>
      <c r="G55" s="262" t="s">
        <v>761</v>
      </c>
      <c r="H55" s="224" t="s">
        <v>18</v>
      </c>
      <c r="I55" s="152">
        <v>193</v>
      </c>
      <c r="J55" s="225">
        <v>11</v>
      </c>
      <c r="K55" s="291" t="s">
        <v>1</v>
      </c>
      <c r="L55" s="152">
        <v>2</v>
      </c>
      <c r="M55" s="152" t="s">
        <v>710</v>
      </c>
      <c r="N55" s="224">
        <v>5</v>
      </c>
      <c r="O55" s="244" t="s">
        <v>858</v>
      </c>
      <c r="P55" s="295">
        <f>SUM(I55*J55)</f>
        <v>2123</v>
      </c>
      <c r="Q55" s="226" t="s">
        <v>754</v>
      </c>
      <c r="R55" s="226" t="s">
        <v>737</v>
      </c>
      <c r="S55" s="152" t="s">
        <v>728</v>
      </c>
      <c r="T55" s="152"/>
      <c r="U55" s="152"/>
      <c r="V55" s="296"/>
      <c r="W55" s="152"/>
      <c r="X55" s="295"/>
      <c r="Y55" s="295">
        <f>P55</f>
        <v>2123</v>
      </c>
      <c r="Z55" s="295"/>
      <c r="AA55" s="295"/>
      <c r="AB55" s="295"/>
      <c r="AC55" s="295"/>
      <c r="AD55" s="299">
        <f>SUM(X55:AC55)</f>
        <v>2123</v>
      </c>
      <c r="AE55" s="292"/>
    </row>
    <row r="56" spans="1:31" s="150" customFormat="1" ht="80.25" customHeight="1">
      <c r="A56" s="222" t="s">
        <v>390</v>
      </c>
      <c r="B56" s="222">
        <v>1</v>
      </c>
      <c r="C56" s="223" t="s">
        <v>878</v>
      </c>
      <c r="D56" s="222">
        <v>0</v>
      </c>
      <c r="E56" s="261" t="s">
        <v>726</v>
      </c>
      <c r="F56" s="261" t="s">
        <v>336</v>
      </c>
      <c r="G56" s="262" t="s">
        <v>761</v>
      </c>
      <c r="H56" s="224" t="s">
        <v>18</v>
      </c>
      <c r="I56" s="152">
        <v>193</v>
      </c>
      <c r="J56" s="225">
        <v>11</v>
      </c>
      <c r="K56" s="291" t="s">
        <v>118</v>
      </c>
      <c r="L56" s="152">
        <v>4</v>
      </c>
      <c r="M56" s="152" t="s">
        <v>710</v>
      </c>
      <c r="N56" s="224">
        <v>6</v>
      </c>
      <c r="O56" s="244" t="s">
        <v>933</v>
      </c>
      <c r="P56" s="295">
        <f>SUM(I56*J56)</f>
        <v>2123</v>
      </c>
      <c r="Q56" s="226" t="s">
        <v>939</v>
      </c>
      <c r="R56" s="226" t="s">
        <v>939</v>
      </c>
      <c r="S56" s="152"/>
      <c r="T56" s="152"/>
      <c r="U56" s="152"/>
      <c r="V56" s="296"/>
      <c r="W56" s="152"/>
      <c r="X56" s="295"/>
      <c r="Y56" s="295"/>
      <c r="Z56" s="295"/>
      <c r="AA56" s="295">
        <f>P56</f>
        <v>2123</v>
      </c>
      <c r="AB56" s="295"/>
      <c r="AC56" s="295"/>
      <c r="AD56" s="299">
        <f>SUM(X56:AC56)</f>
        <v>2123</v>
      </c>
      <c r="AE56" s="292"/>
    </row>
    <row r="57" spans="1:31" s="150" customFormat="1" ht="80.25" customHeight="1">
      <c r="A57" s="222" t="s">
        <v>390</v>
      </c>
      <c r="B57" s="222">
        <v>1</v>
      </c>
      <c r="C57" s="223" t="s">
        <v>878</v>
      </c>
      <c r="D57" s="222">
        <v>0</v>
      </c>
      <c r="E57" s="261" t="s">
        <v>726</v>
      </c>
      <c r="F57" s="261" t="s">
        <v>336</v>
      </c>
      <c r="G57" s="262" t="s">
        <v>761</v>
      </c>
      <c r="H57" s="224" t="s">
        <v>18</v>
      </c>
      <c r="I57" s="152">
        <v>193</v>
      </c>
      <c r="J57" s="225">
        <v>11</v>
      </c>
      <c r="K57" s="291" t="s">
        <v>118</v>
      </c>
      <c r="L57" s="152">
        <v>5</v>
      </c>
      <c r="M57" s="152" t="s">
        <v>710</v>
      </c>
      <c r="N57" s="224">
        <v>6</v>
      </c>
      <c r="O57" s="244" t="s">
        <v>904</v>
      </c>
      <c r="P57" s="295">
        <f>SUM(I57*J57)</f>
        <v>2123</v>
      </c>
      <c r="Q57" s="226" t="s">
        <v>939</v>
      </c>
      <c r="R57" s="226" t="s">
        <v>939</v>
      </c>
      <c r="S57" s="152" t="s">
        <v>728</v>
      </c>
      <c r="T57" s="152"/>
      <c r="U57" s="152"/>
      <c r="V57" s="296"/>
      <c r="W57" s="152"/>
      <c r="X57" s="295"/>
      <c r="Y57" s="295"/>
      <c r="Z57" s="295"/>
      <c r="AA57" s="295"/>
      <c r="AB57" s="295">
        <f>P57</f>
        <v>2123</v>
      </c>
      <c r="AC57" s="295"/>
      <c r="AD57" s="299">
        <f>SUM(X57:AC57)</f>
        <v>2123</v>
      </c>
      <c r="AE57" s="292"/>
    </row>
    <row r="58" spans="1:31" s="150" customFormat="1" ht="80.25" customHeight="1">
      <c r="A58" s="222" t="s">
        <v>390</v>
      </c>
      <c r="B58" s="222">
        <v>1</v>
      </c>
      <c r="C58" s="223" t="s">
        <v>878</v>
      </c>
      <c r="D58" s="222">
        <v>0</v>
      </c>
      <c r="E58" s="261" t="s">
        <v>726</v>
      </c>
      <c r="F58" s="261" t="s">
        <v>336</v>
      </c>
      <c r="G58" s="262" t="s">
        <v>761</v>
      </c>
      <c r="H58" s="224" t="s">
        <v>18</v>
      </c>
      <c r="I58" s="152">
        <v>193</v>
      </c>
      <c r="J58" s="225">
        <v>11</v>
      </c>
      <c r="K58" s="291" t="s">
        <v>118</v>
      </c>
      <c r="L58" s="152">
        <v>6</v>
      </c>
      <c r="M58" s="152" t="s">
        <v>710</v>
      </c>
      <c r="N58" s="224">
        <v>9</v>
      </c>
      <c r="O58" s="244" t="s">
        <v>903</v>
      </c>
      <c r="P58" s="295">
        <f>SUM(I58*J58)</f>
        <v>2123</v>
      </c>
      <c r="Q58" s="226" t="s">
        <v>939</v>
      </c>
      <c r="R58" s="226" t="s">
        <v>939</v>
      </c>
      <c r="S58" s="152" t="s">
        <v>728</v>
      </c>
      <c r="T58" s="152"/>
      <c r="U58" s="152"/>
      <c r="V58" s="296"/>
      <c r="W58" s="152"/>
      <c r="X58" s="295"/>
      <c r="Y58" s="295"/>
      <c r="Z58" s="295"/>
      <c r="AA58" s="295"/>
      <c r="AB58" s="295"/>
      <c r="AC58" s="295">
        <f>P58</f>
        <v>2123</v>
      </c>
      <c r="AD58" s="299">
        <f>SUM(X58:AC58)</f>
        <v>2123</v>
      </c>
      <c r="AE58" s="292"/>
    </row>
    <row r="59" spans="1:31" s="150" customFormat="1" ht="51.75" customHeight="1">
      <c r="A59" s="222" t="s">
        <v>390</v>
      </c>
      <c r="B59" s="222">
        <v>1</v>
      </c>
      <c r="C59" s="223" t="s">
        <v>878</v>
      </c>
      <c r="D59" s="222">
        <v>0</v>
      </c>
      <c r="E59" s="261" t="s">
        <v>732</v>
      </c>
      <c r="F59" s="261" t="s">
        <v>733</v>
      </c>
      <c r="G59" s="262" t="s">
        <v>755</v>
      </c>
      <c r="H59" s="224" t="s">
        <v>29</v>
      </c>
      <c r="I59" s="152">
        <v>20</v>
      </c>
      <c r="J59" s="225">
        <v>525</v>
      </c>
      <c r="K59" s="291" t="s">
        <v>1</v>
      </c>
      <c r="L59" s="152">
        <v>4</v>
      </c>
      <c r="M59" s="152" t="s">
        <v>710</v>
      </c>
      <c r="N59" s="224">
        <v>20</v>
      </c>
      <c r="O59" s="152" t="s">
        <v>933</v>
      </c>
      <c r="P59" s="295">
        <f>SUM(I59*J59)</f>
        <v>10500</v>
      </c>
      <c r="Q59" s="226" t="s">
        <v>757</v>
      </c>
      <c r="R59" s="226" t="s">
        <v>756</v>
      </c>
      <c r="S59" s="152" t="s">
        <v>728</v>
      </c>
      <c r="T59" s="152"/>
      <c r="U59" s="152"/>
      <c r="V59" s="296"/>
      <c r="W59" s="152"/>
      <c r="X59" s="295"/>
      <c r="Y59" s="295"/>
      <c r="Z59" s="295"/>
      <c r="AA59" s="295">
        <f>P59</f>
        <v>10500</v>
      </c>
      <c r="AB59" s="295"/>
      <c r="AC59" s="295"/>
      <c r="AD59" s="299">
        <f>SUM(X59:AC59)</f>
        <v>10500</v>
      </c>
      <c r="AE59" s="292"/>
    </row>
    <row r="60" spans="1:31" s="150" customFormat="1" ht="51.75" customHeight="1">
      <c r="A60" s="222" t="s">
        <v>390</v>
      </c>
      <c r="B60" s="222">
        <v>1</v>
      </c>
      <c r="C60" s="223" t="s">
        <v>878</v>
      </c>
      <c r="D60" s="222">
        <v>0</v>
      </c>
      <c r="E60" s="261" t="s">
        <v>732</v>
      </c>
      <c r="F60" s="261" t="s">
        <v>40</v>
      </c>
      <c r="G60" s="262" t="s">
        <v>755</v>
      </c>
      <c r="H60" s="224" t="s">
        <v>29</v>
      </c>
      <c r="I60" s="152">
        <v>20</v>
      </c>
      <c r="J60" s="225">
        <v>1115</v>
      </c>
      <c r="K60" s="291" t="s">
        <v>1</v>
      </c>
      <c r="L60" s="152">
        <v>3</v>
      </c>
      <c r="M60" s="152" t="s">
        <v>710</v>
      </c>
      <c r="N60" s="224">
        <v>20</v>
      </c>
      <c r="O60" s="244" t="s">
        <v>916</v>
      </c>
      <c r="P60" s="295">
        <f>SUM(I60*J60)</f>
        <v>22300</v>
      </c>
      <c r="Q60" s="226" t="s">
        <v>758</v>
      </c>
      <c r="R60" s="226" t="s">
        <v>759</v>
      </c>
      <c r="S60" s="152"/>
      <c r="T60" s="152"/>
      <c r="U60" s="152"/>
      <c r="V60" s="296"/>
      <c r="W60" s="152"/>
      <c r="X60" s="295"/>
      <c r="Y60" s="295"/>
      <c r="Z60" s="295">
        <f>P60</f>
        <v>22300</v>
      </c>
      <c r="AA60" s="295"/>
      <c r="AB60" s="295"/>
      <c r="AC60" s="295"/>
      <c r="AD60" s="299">
        <f>SUM(X60:AC60)</f>
        <v>22300</v>
      </c>
      <c r="AE60" s="292"/>
    </row>
    <row r="61" spans="1:31" s="150" customFormat="1" ht="63.75" customHeight="1">
      <c r="A61" s="222" t="s">
        <v>390</v>
      </c>
      <c r="B61" s="222">
        <v>1</v>
      </c>
      <c r="C61" s="223" t="s">
        <v>878</v>
      </c>
      <c r="D61" s="222">
        <v>0</v>
      </c>
      <c r="E61" s="261" t="s">
        <v>732</v>
      </c>
      <c r="F61" s="261" t="s">
        <v>40</v>
      </c>
      <c r="G61" s="262" t="s">
        <v>755</v>
      </c>
      <c r="H61" s="224" t="s">
        <v>29</v>
      </c>
      <c r="I61" s="152">
        <v>20</v>
      </c>
      <c r="J61" s="225">
        <v>1115</v>
      </c>
      <c r="K61" s="291" t="s">
        <v>118</v>
      </c>
      <c r="L61" s="152">
        <v>6</v>
      </c>
      <c r="M61" s="152" t="s">
        <v>710</v>
      </c>
      <c r="N61" s="224">
        <v>20</v>
      </c>
      <c r="O61" s="244" t="s">
        <v>903</v>
      </c>
      <c r="P61" s="295">
        <f>SUM(I61*J61)</f>
        <v>22300</v>
      </c>
      <c r="Q61" s="226" t="s">
        <v>938</v>
      </c>
      <c r="R61" s="226" t="s">
        <v>938</v>
      </c>
      <c r="S61" s="152" t="s">
        <v>728</v>
      </c>
      <c r="T61" s="152"/>
      <c r="U61" s="152"/>
      <c r="V61" s="296"/>
      <c r="W61" s="152"/>
      <c r="X61" s="295"/>
      <c r="Y61" s="295"/>
      <c r="Z61" s="295"/>
      <c r="AA61" s="295"/>
      <c r="AB61" s="295"/>
      <c r="AC61" s="295">
        <f>P61</f>
        <v>22300</v>
      </c>
      <c r="AD61" s="299">
        <f>SUM(X61:AC61)</f>
        <v>22300</v>
      </c>
      <c r="AE61" s="292"/>
    </row>
    <row r="62" spans="1:31" s="151" customFormat="1" ht="70.5" customHeight="1">
      <c r="A62" s="222" t="s">
        <v>390</v>
      </c>
      <c r="B62" s="222">
        <v>1</v>
      </c>
      <c r="C62" s="223" t="s">
        <v>879</v>
      </c>
      <c r="D62" s="222">
        <v>0</v>
      </c>
      <c r="E62" s="261" t="s">
        <v>726</v>
      </c>
      <c r="F62" s="261" t="s">
        <v>725</v>
      </c>
      <c r="G62" s="261" t="s">
        <v>135</v>
      </c>
      <c r="H62" s="224" t="s">
        <v>18</v>
      </c>
      <c r="I62" s="152">
        <v>10</v>
      </c>
      <c r="J62" s="225">
        <v>87</v>
      </c>
      <c r="K62" s="293" t="s">
        <v>1</v>
      </c>
      <c r="L62" s="152">
        <v>4</v>
      </c>
      <c r="M62" s="152" t="s">
        <v>714</v>
      </c>
      <c r="N62" s="224">
        <v>35</v>
      </c>
      <c r="O62" s="152" t="s">
        <v>933</v>
      </c>
      <c r="P62" s="295">
        <f>SUM(I62*J62)</f>
        <v>870</v>
      </c>
      <c r="Q62" s="226" t="s">
        <v>765</v>
      </c>
      <c r="R62" s="226" t="s">
        <v>843</v>
      </c>
      <c r="S62" s="152" t="s">
        <v>728</v>
      </c>
      <c r="T62" s="152"/>
      <c r="U62" s="152"/>
      <c r="V62" s="296"/>
      <c r="W62" s="152"/>
      <c r="X62" s="295"/>
      <c r="Y62" s="295"/>
      <c r="Z62" s="295"/>
      <c r="AA62" s="295">
        <f>P62</f>
        <v>870</v>
      </c>
      <c r="AB62" s="295"/>
      <c r="AC62" s="295"/>
      <c r="AD62" s="299">
        <f>SUM(X62:AC62)</f>
        <v>870</v>
      </c>
      <c r="AE62" s="306"/>
    </row>
    <row r="63" spans="1:31" s="151" customFormat="1" ht="70.5" customHeight="1">
      <c r="A63" s="222" t="s">
        <v>390</v>
      </c>
      <c r="B63" s="222">
        <v>1</v>
      </c>
      <c r="C63" s="223" t="s">
        <v>879</v>
      </c>
      <c r="D63" s="222">
        <v>0</v>
      </c>
      <c r="E63" s="261" t="s">
        <v>726</v>
      </c>
      <c r="F63" s="261" t="s">
        <v>729</v>
      </c>
      <c r="G63" s="261" t="s">
        <v>135</v>
      </c>
      <c r="H63" s="224" t="s">
        <v>18</v>
      </c>
      <c r="I63" s="152">
        <v>10</v>
      </c>
      <c r="J63" s="225">
        <v>87</v>
      </c>
      <c r="K63" s="293" t="s">
        <v>1</v>
      </c>
      <c r="L63" s="152">
        <v>4</v>
      </c>
      <c r="M63" s="152" t="s">
        <v>714</v>
      </c>
      <c r="N63" s="224">
        <v>35</v>
      </c>
      <c r="O63" s="152" t="s">
        <v>933</v>
      </c>
      <c r="P63" s="295">
        <f>SUM(I63*J63)</f>
        <v>870</v>
      </c>
      <c r="Q63" s="226" t="s">
        <v>766</v>
      </c>
      <c r="R63" s="226" t="s">
        <v>844</v>
      </c>
      <c r="S63" s="152" t="s">
        <v>728</v>
      </c>
      <c r="T63" s="152"/>
      <c r="U63" s="152"/>
      <c r="V63" s="296"/>
      <c r="W63" s="152"/>
      <c r="X63" s="295"/>
      <c r="Y63" s="295"/>
      <c r="Z63" s="295"/>
      <c r="AA63" s="295">
        <f>P63</f>
        <v>870</v>
      </c>
      <c r="AB63" s="295"/>
      <c r="AC63" s="295"/>
      <c r="AD63" s="299">
        <f>SUM(X63:AC63)</f>
        <v>870</v>
      </c>
      <c r="AE63" s="306"/>
    </row>
    <row r="64" spans="1:31" s="151" customFormat="1" ht="70.5" customHeight="1">
      <c r="A64" s="222" t="s">
        <v>390</v>
      </c>
      <c r="B64" s="222">
        <v>1</v>
      </c>
      <c r="C64" s="223" t="s">
        <v>879</v>
      </c>
      <c r="D64" s="222">
        <v>0</v>
      </c>
      <c r="E64" s="261" t="s">
        <v>726</v>
      </c>
      <c r="F64" s="261" t="s">
        <v>730</v>
      </c>
      <c r="G64" s="265" t="s">
        <v>861</v>
      </c>
      <c r="H64" s="224" t="s">
        <v>18</v>
      </c>
      <c r="I64" s="152">
        <v>10</v>
      </c>
      <c r="J64" s="225">
        <v>59</v>
      </c>
      <c r="K64" s="293" t="s">
        <v>1</v>
      </c>
      <c r="L64" s="152">
        <v>3</v>
      </c>
      <c r="M64" s="152" t="s">
        <v>714</v>
      </c>
      <c r="N64" s="224">
        <v>10</v>
      </c>
      <c r="O64" s="244" t="s">
        <v>916</v>
      </c>
      <c r="P64" s="295">
        <f>SUM(I64*J64)</f>
        <v>590</v>
      </c>
      <c r="Q64" s="226" t="s">
        <v>835</v>
      </c>
      <c r="R64" s="226" t="s">
        <v>836</v>
      </c>
      <c r="S64" s="152" t="s">
        <v>728</v>
      </c>
      <c r="T64" s="152"/>
      <c r="U64" s="152"/>
      <c r="V64" s="296"/>
      <c r="W64" s="152"/>
      <c r="X64" s="295"/>
      <c r="Y64" s="295"/>
      <c r="Z64" s="295">
        <f>P64</f>
        <v>590</v>
      </c>
      <c r="AA64" s="295"/>
      <c r="AB64" s="295"/>
      <c r="AC64" s="295"/>
      <c r="AD64" s="299">
        <f>SUM(X64:AC64)</f>
        <v>590</v>
      </c>
      <c r="AE64" s="306"/>
    </row>
    <row r="65" spans="1:31" s="151" customFormat="1" ht="70.5" customHeight="1">
      <c r="A65" s="222" t="s">
        <v>390</v>
      </c>
      <c r="B65" s="222">
        <v>1</v>
      </c>
      <c r="C65" s="223" t="s">
        <v>879</v>
      </c>
      <c r="D65" s="222">
        <v>0</v>
      </c>
      <c r="E65" s="261" t="s">
        <v>726</v>
      </c>
      <c r="F65" s="261" t="s">
        <v>730</v>
      </c>
      <c r="G65" s="265" t="s">
        <v>861</v>
      </c>
      <c r="H65" s="224" t="s">
        <v>18</v>
      </c>
      <c r="I65" s="152">
        <v>10</v>
      </c>
      <c r="J65" s="225">
        <v>59</v>
      </c>
      <c r="K65" s="293" t="s">
        <v>118</v>
      </c>
      <c r="L65" s="152">
        <v>5</v>
      </c>
      <c r="M65" s="152" t="s">
        <v>714</v>
      </c>
      <c r="N65" s="224">
        <v>10</v>
      </c>
      <c r="O65" s="244" t="s">
        <v>904</v>
      </c>
      <c r="P65" s="295">
        <f>SUM(I65*J65)</f>
        <v>590</v>
      </c>
      <c r="Q65" s="226" t="s">
        <v>938</v>
      </c>
      <c r="R65" s="226" t="s">
        <v>938</v>
      </c>
      <c r="S65" s="152"/>
      <c r="T65" s="152"/>
      <c r="U65" s="152"/>
      <c r="V65" s="296"/>
      <c r="W65" s="152"/>
      <c r="X65" s="295"/>
      <c r="Y65" s="295"/>
      <c r="Z65" s="312"/>
      <c r="AA65" s="295"/>
      <c r="AB65" s="295">
        <f>P65</f>
        <v>590</v>
      </c>
      <c r="AC65" s="295"/>
      <c r="AD65" s="299">
        <f>SUM(X65:AC65)</f>
        <v>590</v>
      </c>
      <c r="AE65" s="306"/>
    </row>
    <row r="66" spans="1:31" s="151" customFormat="1" ht="70.5" customHeight="1">
      <c r="A66" s="222" t="s">
        <v>390</v>
      </c>
      <c r="B66" s="222">
        <v>1</v>
      </c>
      <c r="C66" s="223" t="s">
        <v>879</v>
      </c>
      <c r="D66" s="222">
        <v>0</v>
      </c>
      <c r="E66" s="261" t="s">
        <v>37</v>
      </c>
      <c r="F66" s="261" t="s">
        <v>37</v>
      </c>
      <c r="G66" s="262" t="s">
        <v>846</v>
      </c>
      <c r="H66" s="224" t="s">
        <v>29</v>
      </c>
      <c r="I66" s="152">
        <v>2</v>
      </c>
      <c r="J66" s="225">
        <v>931</v>
      </c>
      <c r="K66" s="293" t="s">
        <v>1</v>
      </c>
      <c r="L66" s="152">
        <v>4</v>
      </c>
      <c r="M66" s="152" t="s">
        <v>708</v>
      </c>
      <c r="N66" s="224">
        <v>35</v>
      </c>
      <c r="O66" s="152" t="s">
        <v>933</v>
      </c>
      <c r="P66" s="295">
        <f>SUM(I66*J66)</f>
        <v>1862</v>
      </c>
      <c r="Q66" s="226" t="s">
        <v>764</v>
      </c>
      <c r="R66" s="226" t="s">
        <v>769</v>
      </c>
      <c r="S66" s="152" t="s">
        <v>728</v>
      </c>
      <c r="T66" s="152"/>
      <c r="U66" s="152"/>
      <c r="V66" s="296"/>
      <c r="W66" s="152"/>
      <c r="X66" s="295"/>
      <c r="Y66" s="295"/>
      <c r="Z66" s="295"/>
      <c r="AA66" s="295">
        <f>P66</f>
        <v>1862</v>
      </c>
      <c r="AB66" s="295"/>
      <c r="AC66" s="295"/>
      <c r="AD66" s="299">
        <f>SUM(X66:AC66)</f>
        <v>1862</v>
      </c>
      <c r="AE66" s="306"/>
    </row>
    <row r="67" spans="1:31" s="151" customFormat="1" ht="78" customHeight="1">
      <c r="A67" s="222" t="s">
        <v>390</v>
      </c>
      <c r="B67" s="222">
        <v>1</v>
      </c>
      <c r="C67" s="223" t="s">
        <v>879</v>
      </c>
      <c r="D67" s="222">
        <v>0</v>
      </c>
      <c r="E67" s="261" t="s">
        <v>726</v>
      </c>
      <c r="F67" s="261" t="s">
        <v>336</v>
      </c>
      <c r="G67" s="262" t="s">
        <v>761</v>
      </c>
      <c r="H67" s="224" t="s">
        <v>18</v>
      </c>
      <c r="I67" s="152">
        <v>25</v>
      </c>
      <c r="J67" s="225">
        <v>11</v>
      </c>
      <c r="K67" s="293" t="s">
        <v>1</v>
      </c>
      <c r="L67" s="152">
        <v>2</v>
      </c>
      <c r="M67" s="152" t="s">
        <v>714</v>
      </c>
      <c r="N67" s="224">
        <v>5</v>
      </c>
      <c r="O67" s="244" t="s">
        <v>858</v>
      </c>
      <c r="P67" s="295">
        <f>SUM(I67*J67)</f>
        <v>275</v>
      </c>
      <c r="Q67" s="226" t="s">
        <v>763</v>
      </c>
      <c r="R67" s="226" t="s">
        <v>768</v>
      </c>
      <c r="S67" s="152" t="s">
        <v>728</v>
      </c>
      <c r="T67" s="152"/>
      <c r="U67" s="152"/>
      <c r="V67" s="296"/>
      <c r="W67" s="152"/>
      <c r="X67" s="295"/>
      <c r="Y67" s="295">
        <f>P67</f>
        <v>275</v>
      </c>
      <c r="Z67" s="295"/>
      <c r="AA67" s="295"/>
      <c r="AB67" s="295"/>
      <c r="AC67" s="295"/>
      <c r="AD67" s="299">
        <f>SUM(X67:AC67)</f>
        <v>275</v>
      </c>
      <c r="AE67" s="306"/>
    </row>
    <row r="68" spans="1:31" s="151" customFormat="1" ht="78" customHeight="1">
      <c r="A68" s="222" t="s">
        <v>390</v>
      </c>
      <c r="B68" s="222">
        <v>1</v>
      </c>
      <c r="C68" s="223" t="s">
        <v>879</v>
      </c>
      <c r="D68" s="222">
        <v>0</v>
      </c>
      <c r="E68" s="261" t="s">
        <v>726</v>
      </c>
      <c r="F68" s="261" t="s">
        <v>336</v>
      </c>
      <c r="G68" s="262" t="s">
        <v>761</v>
      </c>
      <c r="H68" s="224" t="s">
        <v>18</v>
      </c>
      <c r="I68" s="152">
        <v>25</v>
      </c>
      <c r="J68" s="225">
        <v>11</v>
      </c>
      <c r="K68" s="293" t="s">
        <v>118</v>
      </c>
      <c r="L68" s="152">
        <v>4</v>
      </c>
      <c r="M68" s="152" t="s">
        <v>714</v>
      </c>
      <c r="N68" s="224">
        <v>6</v>
      </c>
      <c r="O68" s="244" t="s">
        <v>933</v>
      </c>
      <c r="P68" s="295">
        <f>SUM(I68*J68)</f>
        <v>275</v>
      </c>
      <c r="Q68" s="226" t="s">
        <v>937</v>
      </c>
      <c r="R68" s="226" t="s">
        <v>937</v>
      </c>
      <c r="S68" s="152" t="s">
        <v>728</v>
      </c>
      <c r="T68" s="152"/>
      <c r="U68" s="152"/>
      <c r="V68" s="296"/>
      <c r="W68" s="152"/>
      <c r="X68" s="295"/>
      <c r="Y68" s="295"/>
      <c r="Z68" s="295"/>
      <c r="AA68" s="295">
        <f>P68</f>
        <v>275</v>
      </c>
      <c r="AB68" s="295"/>
      <c r="AC68" s="295"/>
      <c r="AD68" s="299">
        <f>SUM(X68:AC68)</f>
        <v>275</v>
      </c>
      <c r="AE68" s="306"/>
    </row>
    <row r="69" spans="1:31" s="151" customFormat="1" ht="78" customHeight="1">
      <c r="A69" s="222" t="s">
        <v>390</v>
      </c>
      <c r="B69" s="222">
        <v>1</v>
      </c>
      <c r="C69" s="223" t="s">
        <v>879</v>
      </c>
      <c r="D69" s="222">
        <v>0</v>
      </c>
      <c r="E69" s="261" t="s">
        <v>726</v>
      </c>
      <c r="F69" s="261" t="s">
        <v>336</v>
      </c>
      <c r="G69" s="262" t="s">
        <v>761</v>
      </c>
      <c r="H69" s="224" t="s">
        <v>18</v>
      </c>
      <c r="I69" s="152">
        <v>25</v>
      </c>
      <c r="J69" s="225">
        <v>11</v>
      </c>
      <c r="K69" s="293" t="s">
        <v>118</v>
      </c>
      <c r="L69" s="152">
        <v>5</v>
      </c>
      <c r="M69" s="152" t="s">
        <v>714</v>
      </c>
      <c r="N69" s="224">
        <v>9</v>
      </c>
      <c r="O69" s="244" t="s">
        <v>904</v>
      </c>
      <c r="P69" s="295">
        <f>SUM(I69*J69)</f>
        <v>275</v>
      </c>
      <c r="Q69" s="226" t="s">
        <v>937</v>
      </c>
      <c r="R69" s="226" t="s">
        <v>937</v>
      </c>
      <c r="S69" s="152"/>
      <c r="T69" s="152"/>
      <c r="U69" s="152"/>
      <c r="V69" s="296"/>
      <c r="W69" s="152"/>
      <c r="X69" s="295"/>
      <c r="Y69" s="295"/>
      <c r="Z69" s="295"/>
      <c r="AA69" s="295"/>
      <c r="AB69" s="295">
        <f>P69</f>
        <v>275</v>
      </c>
      <c r="AC69" s="295"/>
      <c r="AD69" s="299">
        <f>SUM(X69:AC69)</f>
        <v>275</v>
      </c>
      <c r="AE69" s="306"/>
    </row>
    <row r="70" spans="1:31" s="151" customFormat="1" ht="78" customHeight="1">
      <c r="A70" s="222" t="s">
        <v>390</v>
      </c>
      <c r="B70" s="222">
        <v>1</v>
      </c>
      <c r="C70" s="223" t="s">
        <v>879</v>
      </c>
      <c r="D70" s="222">
        <v>0</v>
      </c>
      <c r="E70" s="261" t="s">
        <v>726</v>
      </c>
      <c r="F70" s="261" t="s">
        <v>336</v>
      </c>
      <c r="G70" s="262" t="s">
        <v>761</v>
      </c>
      <c r="H70" s="224" t="s">
        <v>18</v>
      </c>
      <c r="I70" s="152">
        <v>25</v>
      </c>
      <c r="J70" s="225">
        <v>11</v>
      </c>
      <c r="K70" s="293" t="s">
        <v>118</v>
      </c>
      <c r="L70" s="152">
        <v>6</v>
      </c>
      <c r="M70" s="152" t="s">
        <v>714</v>
      </c>
      <c r="N70" s="224">
        <v>9</v>
      </c>
      <c r="O70" s="244" t="s">
        <v>903</v>
      </c>
      <c r="P70" s="295">
        <f>SUM(I70*J70)</f>
        <v>275</v>
      </c>
      <c r="Q70" s="226" t="s">
        <v>937</v>
      </c>
      <c r="R70" s="226" t="s">
        <v>937</v>
      </c>
      <c r="S70" s="152"/>
      <c r="T70" s="152"/>
      <c r="U70" s="152"/>
      <c r="V70" s="296"/>
      <c r="W70" s="152"/>
      <c r="X70" s="295"/>
      <c r="Y70" s="295"/>
      <c r="Z70" s="295"/>
      <c r="AA70" s="295"/>
      <c r="AB70" s="295"/>
      <c r="AC70" s="295">
        <f>P70</f>
        <v>275</v>
      </c>
      <c r="AD70" s="299">
        <f>SUM(X70:AC70)</f>
        <v>275</v>
      </c>
      <c r="AE70" s="306"/>
    </row>
    <row r="71" spans="1:31" s="150" customFormat="1" ht="70.5" customHeight="1">
      <c r="A71" s="222" t="s">
        <v>390</v>
      </c>
      <c r="B71" s="222">
        <v>1</v>
      </c>
      <c r="C71" s="223" t="s">
        <v>880</v>
      </c>
      <c r="D71" s="222">
        <v>0</v>
      </c>
      <c r="E71" s="261" t="s">
        <v>726</v>
      </c>
      <c r="F71" s="261" t="s">
        <v>725</v>
      </c>
      <c r="G71" s="261" t="s">
        <v>884</v>
      </c>
      <c r="H71" s="224" t="s">
        <v>18</v>
      </c>
      <c r="I71" s="152">
        <v>51</v>
      </c>
      <c r="J71" s="225">
        <v>82</v>
      </c>
      <c r="K71" s="291" t="s">
        <v>1</v>
      </c>
      <c r="L71" s="152">
        <v>4</v>
      </c>
      <c r="M71" s="152" t="s">
        <v>710</v>
      </c>
      <c r="N71" s="224">
        <v>35</v>
      </c>
      <c r="O71" s="152" t="s">
        <v>933</v>
      </c>
      <c r="P71" s="295">
        <f>SUM(I71*J71)</f>
        <v>4182</v>
      </c>
      <c r="Q71" s="226" t="s">
        <v>837</v>
      </c>
      <c r="R71" s="226" t="s">
        <v>843</v>
      </c>
      <c r="S71" s="152" t="s">
        <v>728</v>
      </c>
      <c r="T71" s="152"/>
      <c r="U71" s="152"/>
      <c r="V71" s="296"/>
      <c r="W71" s="152"/>
      <c r="X71" s="295"/>
      <c r="Y71" s="295"/>
      <c r="Z71" s="295"/>
      <c r="AA71" s="295">
        <f>P71</f>
        <v>4182</v>
      </c>
      <c r="AB71" s="295"/>
      <c r="AC71" s="295"/>
      <c r="AD71" s="299">
        <f>SUM(X71:AC71)</f>
        <v>4182</v>
      </c>
      <c r="AE71" s="292"/>
    </row>
    <row r="72" spans="1:31" s="150" customFormat="1" ht="58.5" customHeight="1">
      <c r="A72" s="222" t="s">
        <v>390</v>
      </c>
      <c r="B72" s="222">
        <v>1</v>
      </c>
      <c r="C72" s="223" t="s">
        <v>880</v>
      </c>
      <c r="D72" s="222">
        <v>0</v>
      </c>
      <c r="E72" s="261" t="s">
        <v>726</v>
      </c>
      <c r="F72" s="261" t="s">
        <v>729</v>
      </c>
      <c r="G72" s="261" t="s">
        <v>862</v>
      </c>
      <c r="H72" s="224" t="s">
        <v>18</v>
      </c>
      <c r="I72" s="152">
        <v>51</v>
      </c>
      <c r="J72" s="225">
        <v>150</v>
      </c>
      <c r="K72" s="291" t="s">
        <v>1</v>
      </c>
      <c r="L72" s="152">
        <v>5</v>
      </c>
      <c r="M72" s="152" t="s">
        <v>710</v>
      </c>
      <c r="N72" s="224">
        <v>35</v>
      </c>
      <c r="O72" s="244" t="s">
        <v>904</v>
      </c>
      <c r="P72" s="295">
        <f>SUM(I72*J72)</f>
        <v>7650</v>
      </c>
      <c r="Q72" s="226" t="s">
        <v>863</v>
      </c>
      <c r="R72" s="226" t="s">
        <v>864</v>
      </c>
      <c r="S72" s="152" t="s">
        <v>728</v>
      </c>
      <c r="T72" s="152"/>
      <c r="U72" s="152"/>
      <c r="V72" s="296"/>
      <c r="W72" s="152"/>
      <c r="X72" s="295"/>
      <c r="Y72" s="295"/>
      <c r="Z72" s="295"/>
      <c r="AA72" s="295"/>
      <c r="AB72" s="295">
        <v>7650</v>
      </c>
      <c r="AC72" s="295"/>
      <c r="AD72" s="299">
        <f>SUM(X72:AC72)</f>
        <v>7650</v>
      </c>
      <c r="AE72" s="292"/>
    </row>
    <row r="73" spans="1:31" s="150" customFormat="1" ht="58.5" customHeight="1">
      <c r="A73" s="222" t="s">
        <v>390</v>
      </c>
      <c r="B73" s="222">
        <v>1</v>
      </c>
      <c r="C73" s="223" t="s">
        <v>880</v>
      </c>
      <c r="D73" s="222">
        <v>0</v>
      </c>
      <c r="E73" s="261" t="s">
        <v>726</v>
      </c>
      <c r="F73" s="261" t="s">
        <v>729</v>
      </c>
      <c r="G73" s="261" t="s">
        <v>862</v>
      </c>
      <c r="H73" s="224" t="s">
        <v>18</v>
      </c>
      <c r="I73" s="152">
        <v>51</v>
      </c>
      <c r="J73" s="225">
        <v>150</v>
      </c>
      <c r="K73" s="291" t="s">
        <v>1</v>
      </c>
      <c r="L73" s="152">
        <v>6</v>
      </c>
      <c r="M73" s="152" t="s">
        <v>710</v>
      </c>
      <c r="N73" s="224">
        <v>35</v>
      </c>
      <c r="O73" s="244" t="s">
        <v>903</v>
      </c>
      <c r="P73" s="295">
        <f>SUM(I73*J73)</f>
        <v>7650</v>
      </c>
      <c r="Q73" s="226" t="s">
        <v>863</v>
      </c>
      <c r="R73" s="226" t="s">
        <v>864</v>
      </c>
      <c r="S73" s="152" t="s">
        <v>728</v>
      </c>
      <c r="T73" s="152"/>
      <c r="U73" s="152"/>
      <c r="V73" s="296"/>
      <c r="W73" s="152"/>
      <c r="X73" s="295"/>
      <c r="Y73" s="295"/>
      <c r="Z73" s="295"/>
      <c r="AA73" s="295"/>
      <c r="AB73" s="295"/>
      <c r="AC73" s="295">
        <v>7650</v>
      </c>
      <c r="AD73" s="299">
        <f>SUM(X73:AC73)</f>
        <v>7650</v>
      </c>
      <c r="AE73" s="292"/>
    </row>
    <row r="74" spans="1:16384" s="150" customFormat="1" ht="58.5" customHeight="1">
      <c r="A74" s="222" t="s">
        <v>390</v>
      </c>
      <c r="B74" s="222">
        <v>1</v>
      </c>
      <c r="C74" s="264" t="s">
        <v>877</v>
      </c>
      <c r="D74" s="222">
        <v>0</v>
      </c>
      <c r="E74" s="261" t="s">
        <v>726</v>
      </c>
      <c r="F74" s="261" t="s">
        <v>730</v>
      </c>
      <c r="G74" s="261" t="s">
        <v>828</v>
      </c>
      <c r="H74" s="224" t="s">
        <v>18</v>
      </c>
      <c r="I74" s="152">
        <v>17</v>
      </c>
      <c r="J74" s="225">
        <v>80</v>
      </c>
      <c r="K74" s="293" t="s">
        <v>118</v>
      </c>
      <c r="L74" s="152">
        <v>5</v>
      </c>
      <c r="M74" s="152" t="s">
        <v>710</v>
      </c>
      <c r="N74" s="224">
        <v>10</v>
      </c>
      <c r="O74" s="244" t="s">
        <v>904</v>
      </c>
      <c r="P74" s="295">
        <f>SUM(I74*J74)</f>
        <v>1360</v>
      </c>
      <c r="Q74" s="226" t="s">
        <v>832</v>
      </c>
      <c r="R74" s="226" t="s">
        <v>885</v>
      </c>
      <c r="S74" s="152"/>
      <c r="T74" s="152"/>
      <c r="U74" s="152"/>
      <c r="V74" s="296"/>
      <c r="W74" s="152"/>
      <c r="X74" s="295"/>
      <c r="Y74" s="295"/>
      <c r="Z74" s="295"/>
      <c r="AA74" s="295"/>
      <c r="AB74" s="295">
        <f>P74</f>
        <v>1360</v>
      </c>
      <c r="AC74" s="295"/>
      <c r="AD74" s="299">
        <f>SUM(X74:AC74)</f>
        <v>1360</v>
      </c>
      <c r="AE74" s="292"/>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c r="BX74" s="151"/>
      <c r="BY74" s="151"/>
      <c r="BZ74" s="151"/>
      <c r="CA74" s="151"/>
      <c r="CB74" s="151"/>
      <c r="CC74" s="151"/>
      <c r="CD74" s="151"/>
      <c r="CE74" s="151"/>
      <c r="CF74" s="151"/>
      <c r="CG74" s="151"/>
      <c r="CH74" s="151"/>
      <c r="CI74" s="151"/>
      <c r="CJ74" s="151"/>
      <c r="CK74" s="151"/>
      <c r="CL74" s="151"/>
      <c r="CM74" s="151"/>
      <c r="CN74" s="151"/>
      <c r="CO74" s="151"/>
      <c r="CP74" s="151"/>
      <c r="CQ74" s="151"/>
      <c r="CR74" s="151"/>
      <c r="CS74" s="151"/>
      <c r="CT74" s="151"/>
      <c r="CU74" s="151"/>
      <c r="CV74" s="151"/>
      <c r="CW74" s="151"/>
      <c r="CX74" s="151"/>
      <c r="CY74" s="151"/>
      <c r="CZ74" s="151"/>
      <c r="DA74" s="151"/>
      <c r="DB74" s="151"/>
      <c r="DC74" s="151"/>
      <c r="DD74" s="151"/>
      <c r="DE74" s="151"/>
      <c r="DF74" s="151"/>
      <c r="DG74" s="151"/>
      <c r="DH74" s="151"/>
      <c r="DI74" s="151"/>
      <c r="DJ74" s="151"/>
      <c r="DK74" s="151"/>
      <c r="DL74" s="151"/>
      <c r="DM74" s="151"/>
      <c r="DN74" s="151"/>
      <c r="DO74" s="151"/>
      <c r="DP74" s="151"/>
      <c r="DQ74" s="151"/>
      <c r="DR74" s="151"/>
      <c r="DS74" s="151"/>
      <c r="DT74" s="151"/>
      <c r="DU74" s="151"/>
      <c r="DV74" s="151"/>
      <c r="DW74" s="151"/>
      <c r="DX74" s="151"/>
      <c r="DY74" s="151"/>
      <c r="DZ74" s="151"/>
      <c r="EA74" s="151"/>
      <c r="EB74" s="151"/>
      <c r="EC74" s="151"/>
      <c r="ED74" s="151"/>
      <c r="EE74" s="151"/>
      <c r="EF74" s="151"/>
      <c r="EG74" s="151"/>
      <c r="EH74" s="151"/>
      <c r="EI74" s="151"/>
      <c r="EJ74" s="151"/>
      <c r="EK74" s="151"/>
      <c r="EL74" s="151"/>
      <c r="EM74" s="151"/>
      <c r="EN74" s="151"/>
      <c r="EO74" s="151"/>
      <c r="EP74" s="151"/>
      <c r="EQ74" s="151"/>
      <c r="ER74" s="151"/>
      <c r="ES74" s="151"/>
      <c r="ET74" s="151"/>
      <c r="EU74" s="151"/>
      <c r="EV74" s="151"/>
      <c r="EW74" s="151"/>
      <c r="EX74" s="151"/>
      <c r="EY74" s="151"/>
      <c r="EZ74" s="151"/>
      <c r="FA74" s="151"/>
      <c r="FB74" s="151"/>
      <c r="FC74" s="151"/>
      <c r="FD74" s="151"/>
      <c r="FE74" s="151"/>
      <c r="FF74" s="151"/>
      <c r="FG74" s="151"/>
      <c r="FH74" s="151"/>
      <c r="FI74" s="151"/>
      <c r="FJ74" s="151"/>
      <c r="FK74" s="151"/>
      <c r="FL74" s="151"/>
      <c r="FM74" s="151"/>
      <c r="FN74" s="151"/>
      <c r="FO74" s="151"/>
      <c r="FP74" s="151"/>
      <c r="FQ74" s="151"/>
      <c r="FR74" s="151"/>
      <c r="FS74" s="151"/>
      <c r="FT74" s="151"/>
      <c r="FU74" s="151"/>
      <c r="FV74" s="151"/>
      <c r="FW74" s="151"/>
      <c r="FX74" s="151"/>
      <c r="FY74" s="151"/>
      <c r="FZ74" s="151"/>
      <c r="GA74" s="151"/>
      <c r="GB74" s="151"/>
      <c r="GC74" s="151"/>
      <c r="GD74" s="151"/>
      <c r="GE74" s="151"/>
      <c r="GF74" s="151"/>
      <c r="GG74" s="151"/>
      <c r="GH74" s="151"/>
      <c r="GI74" s="151"/>
      <c r="GJ74" s="151"/>
      <c r="GK74" s="151"/>
      <c r="GL74" s="151"/>
      <c r="GM74" s="151"/>
      <c r="GN74" s="151"/>
      <c r="GO74" s="151"/>
      <c r="GP74" s="151"/>
      <c r="GQ74" s="151"/>
      <c r="GR74" s="151"/>
      <c r="GS74" s="151"/>
      <c r="GT74" s="151"/>
      <c r="GU74" s="151"/>
      <c r="GV74" s="151"/>
      <c r="GW74" s="151"/>
      <c r="GX74" s="151"/>
      <c r="GY74" s="151"/>
      <c r="GZ74" s="151"/>
      <c r="HA74" s="151"/>
      <c r="HB74" s="151"/>
      <c r="HC74" s="151"/>
      <c r="HD74" s="151"/>
      <c r="HE74" s="151"/>
      <c r="HF74" s="151"/>
      <c r="HG74" s="151"/>
      <c r="HH74" s="151"/>
      <c r="HI74" s="151"/>
      <c r="HJ74" s="151"/>
      <c r="HK74" s="151"/>
      <c r="HL74" s="151"/>
      <c r="HM74" s="151"/>
      <c r="HN74" s="151"/>
      <c r="HO74" s="151"/>
      <c r="HP74" s="151"/>
      <c r="HQ74" s="151"/>
      <c r="HR74" s="151"/>
      <c r="HS74" s="151"/>
      <c r="HT74" s="151"/>
      <c r="HU74" s="151"/>
      <c r="HV74" s="151"/>
      <c r="HW74" s="151"/>
      <c r="HX74" s="151"/>
      <c r="HY74" s="151"/>
      <c r="HZ74" s="151"/>
      <c r="IA74" s="151"/>
      <c r="IB74" s="151"/>
      <c r="IC74" s="151"/>
      <c r="ID74" s="151"/>
      <c r="IE74" s="151"/>
      <c r="IF74" s="151"/>
      <c r="IG74" s="151"/>
      <c r="IH74" s="151"/>
      <c r="II74" s="151"/>
      <c r="IJ74" s="151"/>
      <c r="IK74" s="151"/>
      <c r="IL74" s="151"/>
      <c r="IM74" s="151"/>
      <c r="IN74" s="151"/>
      <c r="IO74" s="151"/>
      <c r="IP74" s="151"/>
      <c r="IQ74" s="151"/>
      <c r="IR74" s="151"/>
      <c r="IS74" s="151"/>
      <c r="IT74" s="151"/>
      <c r="IU74" s="151"/>
      <c r="IV74" s="151"/>
      <c r="IW74" s="151"/>
      <c r="IX74" s="151"/>
      <c r="IY74" s="151"/>
      <c r="IZ74" s="151"/>
      <c r="JA74" s="151"/>
      <c r="JB74" s="151"/>
      <c r="JC74" s="151"/>
      <c r="JD74" s="151"/>
      <c r="JE74" s="151"/>
      <c r="JF74" s="151"/>
      <c r="JG74" s="151"/>
      <c r="JH74" s="151"/>
      <c r="JI74" s="151"/>
      <c r="JJ74" s="151"/>
      <c r="JK74" s="151"/>
      <c r="JL74" s="151"/>
      <c r="JM74" s="151"/>
      <c r="JN74" s="151"/>
      <c r="JO74" s="151"/>
      <c r="JP74" s="151"/>
      <c r="JQ74" s="151"/>
      <c r="JR74" s="151"/>
      <c r="JS74" s="151"/>
      <c r="JT74" s="151"/>
      <c r="JU74" s="151"/>
      <c r="JV74" s="151"/>
      <c r="JW74" s="151"/>
      <c r="JX74" s="151"/>
      <c r="JY74" s="151"/>
      <c r="JZ74" s="151"/>
      <c r="KA74" s="151"/>
      <c r="KB74" s="151"/>
      <c r="KC74" s="151"/>
      <c r="KD74" s="151"/>
      <c r="KE74" s="151"/>
      <c r="KF74" s="151"/>
      <c r="KG74" s="151"/>
      <c r="KH74" s="151"/>
      <c r="KI74" s="151"/>
      <c r="KJ74" s="151"/>
      <c r="KK74" s="151"/>
      <c r="KL74" s="151"/>
      <c r="KM74" s="151"/>
      <c r="KN74" s="151"/>
      <c r="KO74" s="151"/>
      <c r="KP74" s="151"/>
      <c r="KQ74" s="151"/>
      <c r="KR74" s="151"/>
      <c r="KS74" s="151"/>
      <c r="KT74" s="151"/>
      <c r="KU74" s="151"/>
      <c r="KV74" s="151"/>
      <c r="KW74" s="151"/>
      <c r="KX74" s="151"/>
      <c r="KY74" s="151"/>
      <c r="KZ74" s="151"/>
      <c r="LA74" s="151"/>
      <c r="LB74" s="151"/>
      <c r="LC74" s="151"/>
      <c r="LD74" s="151"/>
      <c r="LE74" s="151"/>
      <c r="LF74" s="151"/>
      <c r="LG74" s="151"/>
      <c r="LH74" s="151"/>
      <c r="LI74" s="151"/>
      <c r="LJ74" s="151"/>
      <c r="LK74" s="151"/>
      <c r="LL74" s="151"/>
      <c r="LM74" s="151"/>
      <c r="LN74" s="151"/>
      <c r="LO74" s="151"/>
      <c r="LP74" s="151"/>
      <c r="LQ74" s="151"/>
      <c r="LR74" s="151"/>
      <c r="LS74" s="151"/>
      <c r="LT74" s="151"/>
      <c r="LU74" s="151"/>
      <c r="LV74" s="151"/>
      <c r="LW74" s="151"/>
      <c r="LX74" s="151"/>
      <c r="LY74" s="151"/>
      <c r="LZ74" s="151"/>
      <c r="MA74" s="151"/>
      <c r="MB74" s="151"/>
      <c r="MC74" s="151"/>
      <c r="MD74" s="151"/>
      <c r="ME74" s="151"/>
      <c r="MF74" s="151"/>
      <c r="MG74" s="151"/>
      <c r="MH74" s="151"/>
      <c r="MI74" s="151"/>
      <c r="MJ74" s="151"/>
      <c r="MK74" s="151"/>
      <c r="ML74" s="151"/>
      <c r="MM74" s="151"/>
      <c r="MN74" s="151"/>
      <c r="MO74" s="151"/>
      <c r="MP74" s="151"/>
      <c r="MQ74" s="151"/>
      <c r="MR74" s="151"/>
      <c r="MS74" s="151"/>
      <c r="MT74" s="151"/>
      <c r="MU74" s="151"/>
      <c r="MV74" s="151"/>
      <c r="MW74" s="151"/>
      <c r="MX74" s="151"/>
      <c r="MY74" s="151"/>
      <c r="MZ74" s="151"/>
      <c r="NA74" s="151"/>
      <c r="NB74" s="151"/>
      <c r="NC74" s="151"/>
      <c r="ND74" s="151"/>
      <c r="NE74" s="151"/>
      <c r="NF74" s="151"/>
      <c r="NG74" s="151"/>
      <c r="NH74" s="151"/>
      <c r="NI74" s="151"/>
      <c r="NJ74" s="151"/>
      <c r="NK74" s="151"/>
      <c r="NL74" s="151"/>
      <c r="NM74" s="151"/>
      <c r="NN74" s="151"/>
      <c r="NO74" s="151"/>
      <c r="NP74" s="151"/>
      <c r="NQ74" s="151"/>
      <c r="NR74" s="151"/>
      <c r="NS74" s="151"/>
      <c r="NT74" s="151"/>
      <c r="NU74" s="151"/>
      <c r="NV74" s="151"/>
      <c r="NW74" s="151"/>
      <c r="NX74" s="151"/>
      <c r="NY74" s="151"/>
      <c r="NZ74" s="151"/>
      <c r="OA74" s="151"/>
      <c r="OB74" s="151"/>
      <c r="OC74" s="151"/>
      <c r="OD74" s="151"/>
      <c r="OE74" s="151"/>
      <c r="OF74" s="151"/>
      <c r="OG74" s="151"/>
      <c r="OH74" s="151"/>
      <c r="OI74" s="151"/>
      <c r="OJ74" s="151"/>
      <c r="OK74" s="151"/>
      <c r="OL74" s="151"/>
      <c r="OM74" s="151"/>
      <c r="ON74" s="151"/>
      <c r="OO74" s="151"/>
      <c r="OP74" s="151"/>
      <c r="OQ74" s="151"/>
      <c r="OR74" s="151"/>
      <c r="OS74" s="151"/>
      <c r="OT74" s="151"/>
      <c r="OU74" s="151"/>
      <c r="OV74" s="151"/>
      <c r="OW74" s="151"/>
      <c r="OX74" s="151"/>
      <c r="OY74" s="151"/>
      <c r="OZ74" s="151"/>
      <c r="PA74" s="151"/>
      <c r="PB74" s="151"/>
      <c r="PC74" s="151"/>
      <c r="PD74" s="151"/>
      <c r="PE74" s="151"/>
      <c r="PF74" s="151"/>
      <c r="PG74" s="151"/>
      <c r="PH74" s="151"/>
      <c r="PI74" s="151"/>
      <c r="PJ74" s="151"/>
      <c r="PK74" s="151"/>
      <c r="PL74" s="151"/>
      <c r="PM74" s="151"/>
      <c r="PN74" s="151"/>
      <c r="PO74" s="151"/>
      <c r="PP74" s="151"/>
      <c r="PQ74" s="151"/>
      <c r="PR74" s="151"/>
      <c r="PS74" s="151"/>
      <c r="PT74" s="151"/>
      <c r="PU74" s="151"/>
      <c r="PV74" s="151"/>
      <c r="PW74" s="151"/>
      <c r="PX74" s="151"/>
      <c r="PY74" s="151"/>
      <c r="PZ74" s="151"/>
      <c r="QA74" s="151"/>
      <c r="QB74" s="151"/>
      <c r="QC74" s="151"/>
      <c r="QD74" s="151"/>
      <c r="QE74" s="151"/>
      <c r="QF74" s="151"/>
      <c r="QG74" s="151"/>
      <c r="QH74" s="151"/>
      <c r="QI74" s="151"/>
      <c r="QJ74" s="151"/>
      <c r="QK74" s="151"/>
      <c r="QL74" s="151"/>
      <c r="QM74" s="151"/>
      <c r="QN74" s="151"/>
      <c r="QO74" s="151"/>
      <c r="QP74" s="151"/>
      <c r="QQ74" s="151"/>
      <c r="QR74" s="151"/>
      <c r="QS74" s="151"/>
      <c r="QT74" s="151"/>
      <c r="QU74" s="151"/>
      <c r="QV74" s="151"/>
      <c r="QW74" s="151"/>
      <c r="QX74" s="151"/>
      <c r="QY74" s="151"/>
      <c r="QZ74" s="151"/>
      <c r="RA74" s="151"/>
      <c r="RB74" s="151"/>
      <c r="RC74" s="151"/>
      <c r="RD74" s="151"/>
      <c r="RE74" s="151"/>
      <c r="RF74" s="151"/>
      <c r="RG74" s="151"/>
      <c r="RH74" s="151"/>
      <c r="RI74" s="151"/>
      <c r="RJ74" s="151"/>
      <c r="RK74" s="151"/>
      <c r="RL74" s="151"/>
      <c r="RM74" s="151"/>
      <c r="RN74" s="151"/>
      <c r="RO74" s="151"/>
      <c r="RP74" s="151"/>
      <c r="RQ74" s="151"/>
      <c r="RR74" s="151"/>
      <c r="RS74" s="151"/>
      <c r="RT74" s="151"/>
      <c r="RU74" s="151"/>
      <c r="RV74" s="151"/>
      <c r="RW74" s="151"/>
      <c r="RX74" s="151"/>
      <c r="RY74" s="151"/>
      <c r="RZ74" s="151"/>
      <c r="SA74" s="151"/>
      <c r="SB74" s="151"/>
      <c r="SC74" s="151"/>
      <c r="SD74" s="151"/>
      <c r="SE74" s="151"/>
      <c r="SF74" s="151"/>
      <c r="SG74" s="151"/>
      <c r="SH74" s="151"/>
      <c r="SI74" s="151"/>
      <c r="SJ74" s="151"/>
      <c r="SK74" s="151"/>
      <c r="SL74" s="151"/>
      <c r="SM74" s="151"/>
      <c r="SN74" s="151"/>
      <c r="SO74" s="151"/>
      <c r="SP74" s="151"/>
      <c r="SQ74" s="151"/>
      <c r="SR74" s="151"/>
      <c r="SS74" s="151"/>
      <c r="ST74" s="151"/>
      <c r="SU74" s="151"/>
      <c r="SV74" s="151"/>
      <c r="SW74" s="151"/>
      <c r="SX74" s="151"/>
      <c r="SY74" s="151"/>
      <c r="SZ74" s="151"/>
      <c r="TA74" s="151"/>
      <c r="TB74" s="151"/>
      <c r="TC74" s="151"/>
      <c r="TD74" s="151"/>
      <c r="TE74" s="151"/>
      <c r="TF74" s="151"/>
      <c r="TG74" s="151"/>
      <c r="TH74" s="151"/>
      <c r="TI74" s="151"/>
      <c r="TJ74" s="151"/>
      <c r="TK74" s="151"/>
      <c r="TL74" s="151"/>
      <c r="TM74" s="151"/>
      <c r="TN74" s="151"/>
      <c r="TO74" s="151"/>
      <c r="TP74" s="151"/>
      <c r="TQ74" s="151"/>
      <c r="TR74" s="151"/>
      <c r="TS74" s="151"/>
      <c r="TT74" s="151"/>
      <c r="TU74" s="151"/>
      <c r="TV74" s="151"/>
      <c r="TW74" s="151"/>
      <c r="TX74" s="151"/>
      <c r="TY74" s="151"/>
      <c r="TZ74" s="151"/>
      <c r="UA74" s="151"/>
      <c r="UB74" s="151"/>
      <c r="UC74" s="151"/>
      <c r="UD74" s="151"/>
      <c r="UE74" s="151"/>
      <c r="UF74" s="151"/>
      <c r="UG74" s="151"/>
      <c r="UH74" s="151"/>
      <c r="UI74" s="151"/>
      <c r="UJ74" s="151"/>
      <c r="UK74" s="151"/>
      <c r="UL74" s="151"/>
      <c r="UM74" s="151"/>
      <c r="UN74" s="151"/>
      <c r="UO74" s="151"/>
      <c r="UP74" s="151"/>
      <c r="UQ74" s="151"/>
      <c r="UR74" s="151"/>
      <c r="US74" s="151"/>
      <c r="UT74" s="151"/>
      <c r="UU74" s="151"/>
      <c r="UV74" s="151"/>
      <c r="UW74" s="151"/>
      <c r="UX74" s="151"/>
      <c r="UY74" s="151"/>
      <c r="UZ74" s="151"/>
      <c r="VA74" s="151"/>
      <c r="VB74" s="151"/>
      <c r="VC74" s="151"/>
      <c r="VD74" s="151"/>
      <c r="VE74" s="151"/>
      <c r="VF74" s="151"/>
      <c r="VG74" s="151"/>
      <c r="VH74" s="151"/>
      <c r="VI74" s="151"/>
      <c r="VJ74" s="151"/>
      <c r="VK74" s="151"/>
      <c r="VL74" s="151"/>
      <c r="VM74" s="151"/>
      <c r="VN74" s="151"/>
      <c r="VO74" s="151"/>
      <c r="VP74" s="151"/>
      <c r="VQ74" s="151"/>
      <c r="VR74" s="151"/>
      <c r="VS74" s="151"/>
      <c r="VT74" s="151"/>
      <c r="VU74" s="151"/>
      <c r="VV74" s="151"/>
      <c r="VW74" s="151"/>
      <c r="VX74" s="151"/>
      <c r="VY74" s="151"/>
      <c r="VZ74" s="151"/>
      <c r="WA74" s="151"/>
      <c r="WB74" s="151"/>
      <c r="WC74" s="151"/>
      <c r="WD74" s="151"/>
      <c r="WE74" s="151"/>
      <c r="WF74" s="151"/>
      <c r="WG74" s="151"/>
      <c r="WH74" s="151"/>
      <c r="WI74" s="151"/>
      <c r="WJ74" s="151"/>
      <c r="WK74" s="151"/>
      <c r="WL74" s="151"/>
      <c r="WM74" s="151"/>
      <c r="WN74" s="151"/>
      <c r="WO74" s="151"/>
      <c r="WP74" s="151"/>
      <c r="WQ74" s="151"/>
      <c r="WR74" s="151"/>
      <c r="WS74" s="151"/>
      <c r="WT74" s="151"/>
      <c r="WU74" s="151"/>
      <c r="WV74" s="151"/>
      <c r="WW74" s="151"/>
      <c r="WX74" s="151"/>
      <c r="WY74" s="151"/>
      <c r="WZ74" s="151"/>
      <c r="XA74" s="151"/>
      <c r="XB74" s="151"/>
      <c r="XC74" s="151"/>
      <c r="XD74" s="151"/>
      <c r="XE74" s="151"/>
      <c r="XF74" s="151"/>
      <c r="XG74" s="151"/>
      <c r="XH74" s="151"/>
      <c r="XI74" s="151"/>
      <c r="XJ74" s="151"/>
      <c r="XK74" s="151"/>
      <c r="XL74" s="151"/>
      <c r="XM74" s="151"/>
      <c r="XN74" s="151"/>
      <c r="XO74" s="151"/>
      <c r="XP74" s="151"/>
      <c r="XQ74" s="151"/>
      <c r="XR74" s="151"/>
      <c r="XS74" s="151"/>
      <c r="XT74" s="151"/>
      <c r="XU74" s="151"/>
      <c r="XV74" s="151"/>
      <c r="XW74" s="151"/>
      <c r="XX74" s="151"/>
      <c r="XY74" s="151"/>
      <c r="XZ74" s="151"/>
      <c r="YA74" s="151"/>
      <c r="YB74" s="151"/>
      <c r="YC74" s="151"/>
      <c r="YD74" s="151"/>
      <c r="YE74" s="151"/>
      <c r="YF74" s="151"/>
      <c r="YG74" s="151"/>
      <c r="YH74" s="151"/>
      <c r="YI74" s="151"/>
      <c r="YJ74" s="151"/>
      <c r="YK74" s="151"/>
      <c r="YL74" s="151"/>
      <c r="YM74" s="151"/>
      <c r="YN74" s="151"/>
      <c r="YO74" s="151"/>
      <c r="YP74" s="151"/>
      <c r="YQ74" s="151"/>
      <c r="YR74" s="151"/>
      <c r="YS74" s="151"/>
      <c r="YT74" s="151"/>
      <c r="YU74" s="151"/>
      <c r="YV74" s="151"/>
      <c r="YW74" s="151"/>
      <c r="YX74" s="151"/>
      <c r="YY74" s="151"/>
      <c r="YZ74" s="151"/>
      <c r="ZA74" s="151"/>
      <c r="ZB74" s="151"/>
      <c r="ZC74" s="151"/>
      <c r="ZD74" s="151"/>
      <c r="ZE74" s="151"/>
      <c r="ZF74" s="151"/>
      <c r="ZG74" s="151"/>
      <c r="ZH74" s="151"/>
      <c r="ZI74" s="151"/>
      <c r="ZJ74" s="151"/>
      <c r="ZK74" s="151"/>
      <c r="ZL74" s="151"/>
      <c r="ZM74" s="151"/>
      <c r="ZN74" s="151"/>
      <c r="ZO74" s="151"/>
      <c r="ZP74" s="151"/>
      <c r="ZQ74" s="151"/>
      <c r="ZR74" s="151"/>
      <c r="ZS74" s="151"/>
      <c r="ZT74" s="151"/>
      <c r="ZU74" s="151"/>
      <c r="ZV74" s="151"/>
      <c r="ZW74" s="151"/>
      <c r="ZX74" s="151"/>
      <c r="ZY74" s="151"/>
      <c r="ZZ74" s="151"/>
      <c r="AAA74" s="151"/>
      <c r="AAB74" s="151"/>
      <c r="AAC74" s="151"/>
      <c r="AAD74" s="151"/>
      <c r="AAE74" s="151"/>
      <c r="AAF74" s="151"/>
      <c r="AAG74" s="151"/>
      <c r="AAH74" s="151"/>
      <c r="AAI74" s="151"/>
      <c r="AAJ74" s="151"/>
      <c r="AAK74" s="151"/>
      <c r="AAL74" s="151"/>
      <c r="AAM74" s="151"/>
      <c r="AAN74" s="151"/>
      <c r="AAO74" s="151"/>
      <c r="AAP74" s="151"/>
      <c r="AAQ74" s="151"/>
      <c r="AAR74" s="151"/>
      <c r="AAS74" s="151"/>
      <c r="AAT74" s="151"/>
      <c r="AAU74" s="151"/>
      <c r="AAV74" s="151"/>
      <c r="AAW74" s="151"/>
      <c r="AAX74" s="151"/>
      <c r="AAY74" s="151"/>
      <c r="AAZ74" s="151"/>
      <c r="ABA74" s="151"/>
      <c r="ABB74" s="151"/>
      <c r="ABC74" s="151"/>
      <c r="ABD74" s="151"/>
      <c r="ABE74" s="151"/>
      <c r="ABF74" s="151"/>
      <c r="ABG74" s="151"/>
      <c r="ABH74" s="151"/>
      <c r="ABI74" s="151"/>
      <c r="ABJ74" s="151"/>
      <c r="ABK74" s="151"/>
      <c r="ABL74" s="151"/>
      <c r="ABM74" s="151"/>
      <c r="ABN74" s="151"/>
      <c r="ABO74" s="151"/>
      <c r="ABP74" s="151"/>
      <c r="ABQ74" s="151"/>
      <c r="ABR74" s="151"/>
      <c r="ABS74" s="151"/>
      <c r="ABT74" s="151"/>
      <c r="ABU74" s="151"/>
      <c r="ABV74" s="151"/>
      <c r="ABW74" s="151"/>
      <c r="ABX74" s="151"/>
      <c r="ABY74" s="151"/>
      <c r="ABZ74" s="151"/>
      <c r="ACA74" s="151"/>
      <c r="ACB74" s="151"/>
      <c r="ACC74" s="151"/>
      <c r="ACD74" s="151"/>
      <c r="ACE74" s="151"/>
      <c r="ACF74" s="151"/>
      <c r="ACG74" s="151"/>
      <c r="ACH74" s="151"/>
      <c r="ACI74" s="151"/>
      <c r="ACJ74" s="151"/>
      <c r="ACK74" s="151"/>
      <c r="ACL74" s="151"/>
      <c r="ACM74" s="151"/>
      <c r="ACN74" s="151"/>
      <c r="ACO74" s="151"/>
      <c r="ACP74" s="151"/>
      <c r="ACQ74" s="151"/>
      <c r="ACR74" s="151"/>
      <c r="ACS74" s="151"/>
      <c r="ACT74" s="151"/>
      <c r="ACU74" s="151"/>
      <c r="ACV74" s="151"/>
      <c r="ACW74" s="151"/>
      <c r="ACX74" s="151"/>
      <c r="ACY74" s="151"/>
      <c r="ACZ74" s="151"/>
      <c r="ADA74" s="151"/>
      <c r="ADB74" s="151"/>
      <c r="ADC74" s="151"/>
      <c r="ADD74" s="151"/>
      <c r="ADE74" s="151"/>
      <c r="ADF74" s="151"/>
      <c r="ADG74" s="151"/>
      <c r="ADH74" s="151"/>
      <c r="ADI74" s="151"/>
      <c r="ADJ74" s="151"/>
      <c r="ADK74" s="151"/>
      <c r="ADL74" s="151"/>
      <c r="ADM74" s="151"/>
      <c r="ADN74" s="151"/>
      <c r="ADO74" s="151"/>
      <c r="ADP74" s="151"/>
      <c r="ADQ74" s="151"/>
      <c r="ADR74" s="151"/>
      <c r="ADS74" s="151"/>
      <c r="ADT74" s="151"/>
      <c r="ADU74" s="151"/>
      <c r="ADV74" s="151"/>
      <c r="ADW74" s="151"/>
      <c r="ADX74" s="151"/>
      <c r="ADY74" s="151"/>
      <c r="ADZ74" s="151"/>
      <c r="AEA74" s="151"/>
      <c r="AEB74" s="151"/>
      <c r="AEC74" s="151"/>
      <c r="AED74" s="151"/>
      <c r="AEE74" s="151"/>
      <c r="AEF74" s="151"/>
      <c r="AEG74" s="151"/>
      <c r="AEH74" s="151"/>
      <c r="AEI74" s="151"/>
      <c r="AEJ74" s="151"/>
      <c r="AEK74" s="151"/>
      <c r="AEL74" s="151"/>
      <c r="AEM74" s="151"/>
      <c r="AEN74" s="151"/>
      <c r="AEO74" s="151"/>
      <c r="AEP74" s="151"/>
      <c r="AEQ74" s="151"/>
      <c r="AER74" s="151"/>
      <c r="AES74" s="151"/>
      <c r="AET74" s="151"/>
      <c r="AEU74" s="151"/>
      <c r="AEV74" s="151"/>
      <c r="AEW74" s="151"/>
      <c r="AEX74" s="151"/>
      <c r="AEY74" s="151"/>
      <c r="AEZ74" s="151"/>
      <c r="AFA74" s="151"/>
      <c r="AFB74" s="151"/>
      <c r="AFC74" s="151"/>
      <c r="AFD74" s="151"/>
      <c r="AFE74" s="151"/>
      <c r="AFF74" s="151"/>
      <c r="AFG74" s="151"/>
      <c r="AFH74" s="151"/>
      <c r="AFI74" s="151"/>
      <c r="AFJ74" s="151"/>
      <c r="AFK74" s="151"/>
      <c r="AFL74" s="151"/>
      <c r="AFM74" s="151"/>
      <c r="AFN74" s="151"/>
      <c r="AFO74" s="151"/>
      <c r="AFP74" s="151"/>
      <c r="AFQ74" s="151"/>
      <c r="AFR74" s="151"/>
      <c r="AFS74" s="151"/>
      <c r="AFT74" s="151"/>
      <c r="AFU74" s="151"/>
      <c r="AFV74" s="151"/>
      <c r="AFW74" s="151"/>
      <c r="AFX74" s="151"/>
      <c r="AFY74" s="151"/>
      <c r="AFZ74" s="151"/>
      <c r="AGA74" s="151"/>
      <c r="AGB74" s="151"/>
      <c r="AGC74" s="151"/>
      <c r="AGD74" s="151"/>
      <c r="AGE74" s="151"/>
      <c r="AGF74" s="151"/>
      <c r="AGG74" s="151"/>
      <c r="AGH74" s="151"/>
      <c r="AGI74" s="151"/>
      <c r="AGJ74" s="151"/>
      <c r="AGK74" s="151"/>
      <c r="AGL74" s="151"/>
      <c r="AGM74" s="151"/>
      <c r="AGN74" s="151"/>
      <c r="AGO74" s="151"/>
      <c r="AGP74" s="151"/>
      <c r="AGQ74" s="151"/>
      <c r="AGR74" s="151"/>
      <c r="AGS74" s="151"/>
      <c r="AGT74" s="151"/>
      <c r="AGU74" s="151"/>
      <c r="AGV74" s="151"/>
      <c r="AGW74" s="151"/>
      <c r="AGX74" s="151"/>
      <c r="AGY74" s="151"/>
      <c r="AGZ74" s="151"/>
      <c r="AHA74" s="151"/>
      <c r="AHB74" s="151"/>
      <c r="AHC74" s="151"/>
      <c r="AHD74" s="151"/>
      <c r="AHE74" s="151"/>
      <c r="AHF74" s="151"/>
      <c r="AHG74" s="151"/>
      <c r="AHH74" s="151"/>
      <c r="AHI74" s="151"/>
      <c r="AHJ74" s="151"/>
      <c r="AHK74" s="151"/>
      <c r="AHL74" s="151"/>
      <c r="AHM74" s="151"/>
      <c r="AHN74" s="151"/>
      <c r="AHO74" s="151"/>
      <c r="AHP74" s="151"/>
      <c r="AHQ74" s="151"/>
      <c r="AHR74" s="151"/>
      <c r="AHS74" s="151"/>
      <c r="AHT74" s="151"/>
      <c r="AHU74" s="151"/>
      <c r="AHV74" s="151"/>
      <c r="AHW74" s="151"/>
      <c r="AHX74" s="151"/>
      <c r="AHY74" s="151"/>
      <c r="AHZ74" s="151"/>
      <c r="AIA74" s="151"/>
      <c r="AIB74" s="151"/>
      <c r="AIC74" s="151"/>
      <c r="AID74" s="151"/>
      <c r="AIE74" s="151"/>
      <c r="AIF74" s="151"/>
      <c r="AIG74" s="151"/>
      <c r="AIH74" s="151"/>
      <c r="AII74" s="151"/>
      <c r="AIJ74" s="151"/>
      <c r="AIK74" s="151"/>
      <c r="AIL74" s="151"/>
      <c r="AIM74" s="151"/>
      <c r="AIN74" s="151"/>
      <c r="AIO74" s="151"/>
      <c r="AIP74" s="151"/>
      <c r="AIQ74" s="151"/>
      <c r="AIR74" s="151"/>
      <c r="AIS74" s="151"/>
      <c r="AIT74" s="151"/>
      <c r="AIU74" s="151"/>
      <c r="AIV74" s="151"/>
      <c r="AIW74" s="151"/>
      <c r="AIX74" s="151"/>
      <c r="AIY74" s="151"/>
      <c r="AIZ74" s="151"/>
      <c r="AJA74" s="151"/>
      <c r="AJB74" s="151"/>
      <c r="AJC74" s="151"/>
      <c r="AJD74" s="151"/>
      <c r="AJE74" s="151"/>
      <c r="AJF74" s="151"/>
      <c r="AJG74" s="151"/>
      <c r="AJH74" s="151"/>
      <c r="AJI74" s="151"/>
      <c r="AJJ74" s="151"/>
      <c r="AJK74" s="151"/>
      <c r="AJL74" s="151"/>
      <c r="AJM74" s="151"/>
      <c r="AJN74" s="151"/>
      <c r="AJO74" s="151"/>
      <c r="AJP74" s="151"/>
      <c r="AJQ74" s="151"/>
      <c r="AJR74" s="151"/>
      <c r="AJS74" s="151"/>
      <c r="AJT74" s="151"/>
      <c r="AJU74" s="151"/>
      <c r="AJV74" s="151"/>
      <c r="AJW74" s="151"/>
      <c r="AJX74" s="151"/>
      <c r="AJY74" s="151"/>
      <c r="AJZ74" s="151"/>
      <c r="AKA74" s="151"/>
      <c r="AKB74" s="151"/>
      <c r="AKC74" s="151"/>
      <c r="AKD74" s="151"/>
      <c r="AKE74" s="151"/>
      <c r="AKF74" s="151"/>
      <c r="AKG74" s="151"/>
      <c r="AKH74" s="151"/>
      <c r="AKI74" s="151"/>
      <c r="AKJ74" s="151"/>
      <c r="AKK74" s="151"/>
      <c r="AKL74" s="151"/>
      <c r="AKM74" s="151"/>
      <c r="AKN74" s="151"/>
      <c r="AKO74" s="151"/>
      <c r="AKP74" s="151"/>
      <c r="AKQ74" s="151"/>
      <c r="AKR74" s="151"/>
      <c r="AKS74" s="151"/>
      <c r="AKT74" s="151"/>
      <c r="AKU74" s="151"/>
      <c r="AKV74" s="151"/>
      <c r="AKW74" s="151"/>
      <c r="AKX74" s="151"/>
      <c r="AKY74" s="151"/>
      <c r="AKZ74" s="151"/>
      <c r="ALA74" s="151"/>
      <c r="ALB74" s="151"/>
      <c r="ALC74" s="151"/>
      <c r="ALD74" s="151"/>
      <c r="ALE74" s="151"/>
      <c r="ALF74" s="151"/>
      <c r="ALG74" s="151"/>
      <c r="ALH74" s="151"/>
      <c r="ALI74" s="151"/>
      <c r="ALJ74" s="151"/>
      <c r="ALK74" s="151"/>
      <c r="ALL74" s="151"/>
      <c r="ALM74" s="151"/>
      <c r="ALN74" s="151"/>
      <c r="ALO74" s="151"/>
      <c r="ALP74" s="151"/>
      <c r="ALQ74" s="151"/>
      <c r="ALR74" s="151"/>
      <c r="ALS74" s="151"/>
      <c r="ALT74" s="151"/>
      <c r="ALU74" s="151"/>
      <c r="ALV74" s="151"/>
      <c r="ALW74" s="151"/>
      <c r="ALX74" s="151"/>
      <c r="ALY74" s="151"/>
      <c r="ALZ74" s="151"/>
      <c r="AMA74" s="151"/>
      <c r="AMB74" s="151"/>
      <c r="AMC74" s="151"/>
      <c r="AMD74" s="151"/>
      <c r="AME74" s="151"/>
      <c r="AMF74" s="151"/>
      <c r="AMG74" s="151"/>
      <c r="AMH74" s="151"/>
      <c r="AMI74" s="151"/>
      <c r="AMJ74" s="151"/>
      <c r="AMK74" s="151"/>
      <c r="AML74" s="151"/>
      <c r="AMM74" s="151"/>
      <c r="AMN74" s="151"/>
      <c r="AMO74" s="151"/>
      <c r="AMP74" s="151"/>
      <c r="AMQ74" s="151"/>
      <c r="AMR74" s="151"/>
      <c r="AMS74" s="151"/>
      <c r="AMT74" s="151"/>
      <c r="AMU74" s="151"/>
      <c r="AMV74" s="151"/>
      <c r="AMW74" s="151"/>
      <c r="AMX74" s="151"/>
      <c r="AMY74" s="151"/>
      <c r="AMZ74" s="151"/>
      <c r="ANA74" s="151"/>
      <c r="ANB74" s="151"/>
      <c r="ANC74" s="151"/>
      <c r="AND74" s="151"/>
      <c r="ANE74" s="151"/>
      <c r="ANF74" s="151"/>
      <c r="ANG74" s="151"/>
      <c r="ANH74" s="151"/>
      <c r="ANI74" s="151"/>
      <c r="ANJ74" s="151"/>
      <c r="ANK74" s="151"/>
      <c r="ANL74" s="151"/>
      <c r="ANM74" s="151"/>
      <c r="ANN74" s="151"/>
      <c r="ANO74" s="151"/>
      <c r="ANP74" s="151"/>
      <c r="ANQ74" s="151"/>
      <c r="ANR74" s="151"/>
      <c r="ANS74" s="151"/>
      <c r="ANT74" s="151"/>
      <c r="ANU74" s="151"/>
      <c r="ANV74" s="151"/>
      <c r="ANW74" s="151"/>
      <c r="ANX74" s="151"/>
      <c r="ANY74" s="151"/>
      <c r="ANZ74" s="151"/>
      <c r="AOA74" s="151"/>
      <c r="AOB74" s="151"/>
      <c r="AOC74" s="151"/>
      <c r="AOD74" s="151"/>
      <c r="AOE74" s="151"/>
      <c r="AOF74" s="151"/>
      <c r="AOG74" s="151"/>
      <c r="AOH74" s="151"/>
      <c r="AOI74" s="151"/>
      <c r="AOJ74" s="151"/>
      <c r="AOK74" s="151"/>
      <c r="AOL74" s="151"/>
      <c r="AOM74" s="151"/>
      <c r="AON74" s="151"/>
      <c r="AOO74" s="151"/>
      <c r="AOP74" s="151"/>
      <c r="AOQ74" s="151"/>
      <c r="AOR74" s="151"/>
      <c r="AOS74" s="151"/>
      <c r="AOT74" s="151"/>
      <c r="AOU74" s="151"/>
      <c r="AOV74" s="151"/>
      <c r="AOW74" s="151"/>
      <c r="AOX74" s="151"/>
      <c r="AOY74" s="151"/>
      <c r="AOZ74" s="151"/>
      <c r="APA74" s="151"/>
      <c r="APB74" s="151"/>
      <c r="APC74" s="151"/>
      <c r="APD74" s="151"/>
      <c r="APE74" s="151"/>
      <c r="APF74" s="151"/>
      <c r="APG74" s="151"/>
      <c r="APH74" s="151"/>
      <c r="API74" s="151"/>
      <c r="APJ74" s="151"/>
      <c r="APK74" s="151"/>
      <c r="APL74" s="151"/>
      <c r="APM74" s="151"/>
      <c r="APN74" s="151"/>
      <c r="APO74" s="151"/>
      <c r="APP74" s="151"/>
      <c r="APQ74" s="151"/>
      <c r="APR74" s="151"/>
      <c r="APS74" s="151"/>
      <c r="APT74" s="151"/>
      <c r="APU74" s="151"/>
      <c r="APV74" s="151"/>
      <c r="APW74" s="151"/>
      <c r="APX74" s="151"/>
      <c r="APY74" s="151"/>
      <c r="APZ74" s="151"/>
      <c r="AQA74" s="151"/>
      <c r="AQB74" s="151"/>
      <c r="AQC74" s="151"/>
      <c r="AQD74" s="151"/>
      <c r="AQE74" s="151"/>
      <c r="AQF74" s="151"/>
      <c r="AQG74" s="151"/>
      <c r="AQH74" s="151"/>
      <c r="AQI74" s="151"/>
      <c r="AQJ74" s="151"/>
      <c r="AQK74" s="151"/>
      <c r="AQL74" s="151"/>
      <c r="AQM74" s="151"/>
      <c r="AQN74" s="151"/>
      <c r="AQO74" s="151"/>
      <c r="AQP74" s="151"/>
      <c r="AQQ74" s="151"/>
      <c r="AQR74" s="151"/>
      <c r="AQS74" s="151"/>
      <c r="AQT74" s="151"/>
      <c r="AQU74" s="151"/>
      <c r="AQV74" s="151"/>
      <c r="AQW74" s="151"/>
      <c r="AQX74" s="151"/>
      <c r="AQY74" s="151"/>
      <c r="AQZ74" s="151"/>
      <c r="ARA74" s="151"/>
      <c r="ARB74" s="151"/>
      <c r="ARC74" s="151"/>
      <c r="ARD74" s="151"/>
      <c r="ARE74" s="151"/>
      <c r="ARF74" s="151"/>
      <c r="ARG74" s="151"/>
      <c r="ARH74" s="151"/>
      <c r="ARI74" s="151"/>
      <c r="ARJ74" s="151"/>
      <c r="ARK74" s="151"/>
      <c r="ARL74" s="151"/>
      <c r="ARM74" s="151"/>
      <c r="ARN74" s="151"/>
      <c r="ARO74" s="151"/>
      <c r="ARP74" s="151"/>
      <c r="ARQ74" s="151"/>
      <c r="ARR74" s="151"/>
      <c r="ARS74" s="151"/>
      <c r="ART74" s="151"/>
      <c r="ARU74" s="151"/>
      <c r="ARV74" s="151"/>
      <c r="ARW74" s="151"/>
      <c r="ARX74" s="151"/>
      <c r="ARY74" s="151"/>
      <c r="ARZ74" s="151"/>
      <c r="ASA74" s="151"/>
      <c r="ASB74" s="151"/>
      <c r="ASC74" s="151"/>
      <c r="ASD74" s="151"/>
      <c r="ASE74" s="151"/>
      <c r="ASF74" s="151"/>
      <c r="ASG74" s="151"/>
      <c r="ASH74" s="151"/>
      <c r="ASI74" s="151"/>
      <c r="ASJ74" s="151"/>
      <c r="ASK74" s="151"/>
      <c r="ASL74" s="151"/>
      <c r="ASM74" s="151"/>
      <c r="ASN74" s="151"/>
      <c r="ASO74" s="151"/>
      <c r="ASP74" s="151"/>
      <c r="ASQ74" s="151"/>
      <c r="ASR74" s="151"/>
      <c r="ASS74" s="151"/>
      <c r="AST74" s="151"/>
      <c r="ASU74" s="151"/>
      <c r="ASV74" s="151"/>
      <c r="ASW74" s="151"/>
      <c r="ASX74" s="151"/>
      <c r="ASY74" s="151"/>
      <c r="ASZ74" s="151"/>
      <c r="ATA74" s="151"/>
      <c r="ATB74" s="151"/>
      <c r="ATC74" s="151"/>
      <c r="ATD74" s="151"/>
      <c r="ATE74" s="151"/>
      <c r="ATF74" s="151"/>
      <c r="ATG74" s="151"/>
      <c r="ATH74" s="151"/>
      <c r="ATI74" s="151"/>
      <c r="ATJ74" s="151"/>
      <c r="ATK74" s="151"/>
      <c r="ATL74" s="151"/>
      <c r="ATM74" s="151"/>
      <c r="ATN74" s="151"/>
      <c r="ATO74" s="151"/>
      <c r="ATP74" s="151"/>
      <c r="ATQ74" s="151"/>
      <c r="ATR74" s="151"/>
      <c r="ATS74" s="151"/>
      <c r="ATT74" s="151"/>
      <c r="ATU74" s="151"/>
      <c r="ATV74" s="151"/>
      <c r="ATW74" s="151"/>
      <c r="ATX74" s="151"/>
      <c r="ATY74" s="151"/>
      <c r="ATZ74" s="151"/>
      <c r="AUA74" s="151"/>
      <c r="AUB74" s="151"/>
      <c r="AUC74" s="151"/>
      <c r="AUD74" s="151"/>
      <c r="AUE74" s="151"/>
      <c r="AUF74" s="151"/>
      <c r="AUG74" s="151"/>
      <c r="AUH74" s="151"/>
      <c r="AUI74" s="151"/>
      <c r="AUJ74" s="151"/>
      <c r="AUK74" s="151"/>
      <c r="AUL74" s="151"/>
      <c r="AUM74" s="151"/>
      <c r="AUN74" s="151"/>
      <c r="AUO74" s="151"/>
      <c r="AUP74" s="151"/>
      <c r="AUQ74" s="151"/>
      <c r="AUR74" s="151"/>
      <c r="AUS74" s="151"/>
      <c r="AUT74" s="151"/>
      <c r="AUU74" s="151"/>
      <c r="AUV74" s="151"/>
      <c r="AUW74" s="151"/>
      <c r="AUX74" s="151"/>
      <c r="AUY74" s="151"/>
      <c r="AUZ74" s="151"/>
      <c r="AVA74" s="151"/>
      <c r="AVB74" s="151"/>
      <c r="AVC74" s="151"/>
      <c r="AVD74" s="151"/>
      <c r="AVE74" s="151"/>
      <c r="AVF74" s="151"/>
      <c r="AVG74" s="151"/>
      <c r="AVH74" s="151"/>
      <c r="AVI74" s="151"/>
      <c r="AVJ74" s="151"/>
      <c r="AVK74" s="151"/>
      <c r="AVL74" s="151"/>
      <c r="AVM74" s="151"/>
      <c r="AVN74" s="151"/>
      <c r="AVO74" s="151"/>
      <c r="AVP74" s="151"/>
      <c r="AVQ74" s="151"/>
      <c r="AVR74" s="151"/>
      <c r="AVS74" s="151"/>
      <c r="AVT74" s="151"/>
      <c r="AVU74" s="151"/>
      <c r="AVV74" s="151"/>
      <c r="AVW74" s="151"/>
      <c r="AVX74" s="151"/>
      <c r="AVY74" s="151"/>
      <c r="AVZ74" s="151"/>
      <c r="AWA74" s="151"/>
      <c r="AWB74" s="151"/>
      <c r="AWC74" s="151"/>
      <c r="AWD74" s="151"/>
      <c r="AWE74" s="151"/>
      <c r="AWF74" s="151"/>
      <c r="AWG74" s="151"/>
      <c r="AWH74" s="151"/>
      <c r="AWI74" s="151"/>
      <c r="AWJ74" s="151"/>
      <c r="AWK74" s="151"/>
      <c r="AWL74" s="151"/>
      <c r="AWM74" s="151"/>
      <c r="AWN74" s="151"/>
      <c r="AWO74" s="151"/>
      <c r="AWP74" s="151"/>
      <c r="AWQ74" s="151"/>
      <c r="AWR74" s="151"/>
      <c r="AWS74" s="151"/>
      <c r="AWT74" s="151"/>
      <c r="AWU74" s="151"/>
      <c r="AWV74" s="151"/>
      <c r="AWW74" s="151"/>
      <c r="AWX74" s="151"/>
      <c r="AWY74" s="151"/>
      <c r="AWZ74" s="151"/>
      <c r="AXA74" s="151"/>
      <c r="AXB74" s="151"/>
      <c r="AXC74" s="151"/>
      <c r="AXD74" s="151"/>
      <c r="AXE74" s="151"/>
      <c r="AXF74" s="151"/>
      <c r="AXG74" s="151"/>
      <c r="AXH74" s="151"/>
      <c r="AXI74" s="151"/>
      <c r="AXJ74" s="151"/>
      <c r="AXK74" s="151"/>
      <c r="AXL74" s="151"/>
      <c r="AXM74" s="151"/>
      <c r="AXN74" s="151"/>
      <c r="AXO74" s="151"/>
      <c r="AXP74" s="151"/>
      <c r="AXQ74" s="151"/>
      <c r="AXR74" s="151"/>
      <c r="AXS74" s="151"/>
      <c r="AXT74" s="151"/>
      <c r="AXU74" s="151"/>
      <c r="AXV74" s="151"/>
      <c r="AXW74" s="151"/>
      <c r="AXX74" s="151"/>
      <c r="AXY74" s="151"/>
      <c r="AXZ74" s="151"/>
      <c r="AYA74" s="151"/>
      <c r="AYB74" s="151"/>
      <c r="AYC74" s="151"/>
      <c r="AYD74" s="151"/>
      <c r="AYE74" s="151"/>
      <c r="AYF74" s="151"/>
      <c r="AYG74" s="151"/>
      <c r="AYH74" s="151"/>
      <c r="AYI74" s="151"/>
      <c r="AYJ74" s="151"/>
      <c r="AYK74" s="151"/>
      <c r="AYL74" s="151"/>
      <c r="AYM74" s="151"/>
      <c r="AYN74" s="151"/>
      <c r="AYO74" s="151"/>
      <c r="AYP74" s="151"/>
      <c r="AYQ74" s="151"/>
      <c r="AYR74" s="151"/>
      <c r="AYS74" s="151"/>
      <c r="AYT74" s="151"/>
      <c r="AYU74" s="151"/>
      <c r="AYV74" s="151"/>
      <c r="AYW74" s="151"/>
      <c r="AYX74" s="151"/>
      <c r="AYY74" s="151"/>
      <c r="AYZ74" s="151"/>
      <c r="AZA74" s="151"/>
      <c r="AZB74" s="151"/>
      <c r="AZC74" s="151"/>
      <c r="AZD74" s="151"/>
      <c r="AZE74" s="151"/>
      <c r="AZF74" s="151"/>
      <c r="AZG74" s="151"/>
      <c r="AZH74" s="151"/>
      <c r="AZI74" s="151"/>
      <c r="AZJ74" s="151"/>
      <c r="AZK74" s="151"/>
      <c r="AZL74" s="151"/>
      <c r="AZM74" s="151"/>
      <c r="AZN74" s="151"/>
      <c r="AZO74" s="151"/>
      <c r="AZP74" s="151"/>
      <c r="AZQ74" s="151"/>
      <c r="AZR74" s="151"/>
      <c r="AZS74" s="151"/>
      <c r="AZT74" s="151"/>
      <c r="AZU74" s="151"/>
      <c r="AZV74" s="151"/>
      <c r="AZW74" s="151"/>
      <c r="AZX74" s="151"/>
      <c r="AZY74" s="151"/>
      <c r="AZZ74" s="151"/>
      <c r="BAA74" s="151"/>
      <c r="BAB74" s="151"/>
      <c r="BAC74" s="151"/>
      <c r="BAD74" s="151"/>
      <c r="BAE74" s="151"/>
      <c r="BAF74" s="151"/>
      <c r="BAG74" s="151"/>
      <c r="BAH74" s="151"/>
      <c r="BAI74" s="151"/>
      <c r="BAJ74" s="151"/>
      <c r="BAK74" s="151"/>
      <c r="BAL74" s="151"/>
      <c r="BAM74" s="151"/>
      <c r="BAN74" s="151"/>
      <c r="BAO74" s="151"/>
      <c r="BAP74" s="151"/>
      <c r="BAQ74" s="151"/>
      <c r="BAR74" s="151"/>
      <c r="BAS74" s="151"/>
      <c r="BAT74" s="151"/>
      <c r="BAU74" s="151"/>
      <c r="BAV74" s="151"/>
      <c r="BAW74" s="151"/>
      <c r="BAX74" s="151"/>
      <c r="BAY74" s="151"/>
      <c r="BAZ74" s="151"/>
      <c r="BBA74" s="151"/>
      <c r="BBB74" s="151"/>
      <c r="BBC74" s="151"/>
      <c r="BBD74" s="151"/>
      <c r="BBE74" s="151"/>
      <c r="BBF74" s="151"/>
      <c r="BBG74" s="151"/>
      <c r="BBH74" s="151"/>
      <c r="BBI74" s="151"/>
      <c r="BBJ74" s="151"/>
      <c r="BBK74" s="151"/>
      <c r="BBL74" s="151"/>
      <c r="BBM74" s="151"/>
      <c r="BBN74" s="151"/>
      <c r="BBO74" s="151"/>
      <c r="BBP74" s="151"/>
      <c r="BBQ74" s="151"/>
      <c r="BBR74" s="151"/>
      <c r="BBS74" s="151"/>
      <c r="BBT74" s="151"/>
      <c r="BBU74" s="151"/>
      <c r="BBV74" s="151"/>
      <c r="BBW74" s="151"/>
      <c r="BBX74" s="151"/>
      <c r="BBY74" s="151"/>
      <c r="BBZ74" s="151"/>
      <c r="BCA74" s="151"/>
      <c r="BCB74" s="151"/>
      <c r="BCC74" s="151"/>
      <c r="BCD74" s="151"/>
      <c r="BCE74" s="151"/>
      <c r="BCF74" s="151"/>
      <c r="BCG74" s="151"/>
      <c r="BCH74" s="151"/>
      <c r="BCI74" s="151"/>
      <c r="BCJ74" s="151"/>
      <c r="BCK74" s="151"/>
      <c r="BCL74" s="151"/>
      <c r="BCM74" s="151"/>
      <c r="BCN74" s="151"/>
      <c r="BCO74" s="151"/>
      <c r="BCP74" s="151"/>
      <c r="BCQ74" s="151"/>
      <c r="BCR74" s="151"/>
      <c r="BCS74" s="151"/>
      <c r="BCT74" s="151"/>
      <c r="BCU74" s="151"/>
      <c r="BCV74" s="151"/>
      <c r="BCW74" s="151"/>
      <c r="BCX74" s="151"/>
      <c r="BCY74" s="151"/>
      <c r="BCZ74" s="151"/>
      <c r="BDA74" s="151"/>
      <c r="BDB74" s="151"/>
      <c r="BDC74" s="151"/>
      <c r="BDD74" s="151"/>
      <c r="BDE74" s="151"/>
      <c r="BDF74" s="151"/>
      <c r="BDG74" s="151"/>
      <c r="BDH74" s="151"/>
      <c r="BDI74" s="151"/>
      <c r="BDJ74" s="151"/>
      <c r="BDK74" s="151"/>
      <c r="BDL74" s="151"/>
      <c r="BDM74" s="151"/>
      <c r="BDN74" s="151"/>
      <c r="BDO74" s="151"/>
      <c r="BDP74" s="151"/>
      <c r="BDQ74" s="151"/>
      <c r="BDR74" s="151"/>
      <c r="BDS74" s="151"/>
      <c r="BDT74" s="151"/>
      <c r="BDU74" s="151"/>
      <c r="BDV74" s="151"/>
      <c r="BDW74" s="151"/>
      <c r="BDX74" s="151"/>
      <c r="BDY74" s="151"/>
      <c r="BDZ74" s="151"/>
      <c r="BEA74" s="151"/>
      <c r="BEB74" s="151"/>
      <c r="BEC74" s="151"/>
      <c r="BED74" s="151"/>
      <c r="BEE74" s="151"/>
      <c r="BEF74" s="151"/>
      <c r="BEG74" s="151"/>
      <c r="BEH74" s="151"/>
      <c r="BEI74" s="151"/>
      <c r="BEJ74" s="151"/>
      <c r="BEK74" s="151"/>
      <c r="BEL74" s="151"/>
      <c r="BEM74" s="151"/>
      <c r="BEN74" s="151"/>
      <c r="BEO74" s="151"/>
      <c r="BEP74" s="151"/>
      <c r="BEQ74" s="151"/>
      <c r="BER74" s="151"/>
      <c r="BES74" s="151"/>
      <c r="BET74" s="151"/>
      <c r="BEU74" s="151"/>
      <c r="BEV74" s="151"/>
      <c r="BEW74" s="151"/>
      <c r="BEX74" s="151"/>
      <c r="BEY74" s="151"/>
      <c r="BEZ74" s="151"/>
      <c r="BFA74" s="151"/>
      <c r="BFB74" s="151"/>
      <c r="BFC74" s="151"/>
      <c r="BFD74" s="151"/>
      <c r="BFE74" s="151"/>
      <c r="BFF74" s="151"/>
      <c r="BFG74" s="151"/>
      <c r="BFH74" s="151"/>
      <c r="BFI74" s="151"/>
      <c r="BFJ74" s="151"/>
      <c r="BFK74" s="151"/>
      <c r="BFL74" s="151"/>
      <c r="BFM74" s="151"/>
      <c r="BFN74" s="151"/>
      <c r="BFO74" s="151"/>
      <c r="BFP74" s="151"/>
      <c r="BFQ74" s="151"/>
      <c r="BFR74" s="151"/>
      <c r="BFS74" s="151"/>
      <c r="BFT74" s="151"/>
      <c r="BFU74" s="151"/>
      <c r="BFV74" s="151"/>
      <c r="BFW74" s="151"/>
      <c r="BFX74" s="151"/>
      <c r="BFY74" s="151"/>
      <c r="BFZ74" s="151"/>
      <c r="BGA74" s="151"/>
      <c r="BGB74" s="151"/>
      <c r="BGC74" s="151"/>
      <c r="BGD74" s="151"/>
      <c r="BGE74" s="151"/>
      <c r="BGF74" s="151"/>
      <c r="BGG74" s="151"/>
      <c r="BGH74" s="151"/>
      <c r="BGI74" s="151"/>
      <c r="BGJ74" s="151"/>
      <c r="BGK74" s="151"/>
      <c r="BGL74" s="151"/>
      <c r="BGM74" s="151"/>
      <c r="BGN74" s="151"/>
      <c r="BGO74" s="151"/>
      <c r="BGP74" s="151"/>
      <c r="BGQ74" s="151"/>
      <c r="BGR74" s="151"/>
      <c r="BGS74" s="151"/>
      <c r="BGT74" s="151"/>
      <c r="BGU74" s="151"/>
      <c r="BGV74" s="151"/>
      <c r="BGW74" s="151"/>
      <c r="BGX74" s="151"/>
      <c r="BGY74" s="151"/>
      <c r="BGZ74" s="151"/>
      <c r="BHA74" s="151"/>
      <c r="BHB74" s="151"/>
      <c r="BHC74" s="151"/>
      <c r="BHD74" s="151"/>
      <c r="BHE74" s="151"/>
      <c r="BHF74" s="151"/>
      <c r="BHG74" s="151"/>
      <c r="BHH74" s="151"/>
      <c r="BHI74" s="151"/>
      <c r="BHJ74" s="151"/>
      <c r="BHK74" s="151"/>
      <c r="BHL74" s="151"/>
      <c r="BHM74" s="151"/>
      <c r="BHN74" s="151"/>
      <c r="BHO74" s="151"/>
      <c r="BHP74" s="151"/>
      <c r="BHQ74" s="151"/>
      <c r="BHR74" s="151"/>
      <c r="BHS74" s="151"/>
      <c r="BHT74" s="151"/>
      <c r="BHU74" s="151"/>
      <c r="BHV74" s="151"/>
      <c r="BHW74" s="151"/>
      <c r="BHX74" s="151"/>
      <c r="BHY74" s="151"/>
      <c r="BHZ74" s="151"/>
      <c r="BIA74" s="151"/>
      <c r="BIB74" s="151"/>
      <c r="BIC74" s="151"/>
      <c r="BID74" s="151"/>
      <c r="BIE74" s="151"/>
      <c r="BIF74" s="151"/>
      <c r="BIG74" s="151"/>
      <c r="BIH74" s="151"/>
      <c r="BII74" s="151"/>
      <c r="BIJ74" s="151"/>
      <c r="BIK74" s="151"/>
      <c r="BIL74" s="151"/>
      <c r="BIM74" s="151"/>
      <c r="BIN74" s="151"/>
      <c r="BIO74" s="151"/>
      <c r="BIP74" s="151"/>
      <c r="BIQ74" s="151"/>
      <c r="BIR74" s="151"/>
      <c r="BIS74" s="151"/>
      <c r="BIT74" s="151"/>
      <c r="BIU74" s="151"/>
      <c r="BIV74" s="151"/>
      <c r="BIW74" s="151"/>
      <c r="BIX74" s="151"/>
      <c r="BIY74" s="151"/>
      <c r="BIZ74" s="151"/>
      <c r="BJA74" s="151"/>
      <c r="BJB74" s="151"/>
      <c r="BJC74" s="151"/>
      <c r="BJD74" s="151"/>
      <c r="BJE74" s="151"/>
      <c r="BJF74" s="151"/>
      <c r="BJG74" s="151"/>
      <c r="BJH74" s="151"/>
      <c r="BJI74" s="151"/>
      <c r="BJJ74" s="151"/>
      <c r="BJK74" s="151"/>
      <c r="BJL74" s="151"/>
      <c r="BJM74" s="151"/>
      <c r="BJN74" s="151"/>
      <c r="BJO74" s="151"/>
      <c r="BJP74" s="151"/>
      <c r="BJQ74" s="151"/>
      <c r="BJR74" s="151"/>
      <c r="BJS74" s="151"/>
      <c r="BJT74" s="151"/>
      <c r="BJU74" s="151"/>
      <c r="BJV74" s="151"/>
      <c r="BJW74" s="151"/>
      <c r="BJX74" s="151"/>
      <c r="BJY74" s="151"/>
      <c r="BJZ74" s="151"/>
      <c r="BKA74" s="151"/>
      <c r="BKB74" s="151"/>
      <c r="BKC74" s="151"/>
      <c r="BKD74" s="151"/>
      <c r="BKE74" s="151"/>
      <c r="BKF74" s="151"/>
      <c r="BKG74" s="151"/>
      <c r="BKH74" s="151"/>
      <c r="BKI74" s="151"/>
      <c r="BKJ74" s="151"/>
      <c r="BKK74" s="151"/>
      <c r="BKL74" s="151"/>
      <c r="BKM74" s="151"/>
      <c r="BKN74" s="151"/>
      <c r="BKO74" s="151"/>
      <c r="BKP74" s="151"/>
      <c r="BKQ74" s="151"/>
      <c r="BKR74" s="151"/>
      <c r="BKS74" s="151"/>
      <c r="BKT74" s="151"/>
      <c r="BKU74" s="151"/>
      <c r="BKV74" s="151"/>
      <c r="BKW74" s="151"/>
      <c r="BKX74" s="151"/>
      <c r="BKY74" s="151"/>
      <c r="BKZ74" s="151"/>
      <c r="BLA74" s="151"/>
      <c r="BLB74" s="151"/>
      <c r="BLC74" s="151"/>
      <c r="BLD74" s="151"/>
      <c r="BLE74" s="151"/>
      <c r="BLF74" s="151"/>
      <c r="BLG74" s="151"/>
      <c r="BLH74" s="151"/>
      <c r="BLI74" s="151"/>
      <c r="BLJ74" s="151"/>
      <c r="BLK74" s="151"/>
      <c r="BLL74" s="151"/>
      <c r="BLM74" s="151"/>
      <c r="BLN74" s="151"/>
      <c r="BLO74" s="151"/>
      <c r="BLP74" s="151"/>
      <c r="BLQ74" s="151"/>
      <c r="BLR74" s="151"/>
      <c r="BLS74" s="151"/>
      <c r="BLT74" s="151"/>
      <c r="BLU74" s="151"/>
      <c r="BLV74" s="151"/>
      <c r="BLW74" s="151"/>
      <c r="BLX74" s="151"/>
      <c r="BLY74" s="151"/>
      <c r="BLZ74" s="151"/>
      <c r="BMA74" s="151"/>
      <c r="BMB74" s="151"/>
      <c r="BMC74" s="151"/>
      <c r="BMD74" s="151"/>
      <c r="BME74" s="151"/>
      <c r="BMF74" s="151"/>
      <c r="BMG74" s="151"/>
      <c r="BMH74" s="151"/>
      <c r="BMI74" s="151"/>
      <c r="BMJ74" s="151"/>
      <c r="BMK74" s="151"/>
      <c r="BML74" s="151"/>
      <c r="BMM74" s="151"/>
      <c r="BMN74" s="151"/>
      <c r="BMO74" s="151"/>
      <c r="BMP74" s="151"/>
      <c r="BMQ74" s="151"/>
      <c r="BMR74" s="151"/>
      <c r="BMS74" s="151"/>
      <c r="BMT74" s="151"/>
      <c r="BMU74" s="151"/>
      <c r="BMV74" s="151"/>
      <c r="BMW74" s="151"/>
      <c r="BMX74" s="151"/>
      <c r="BMY74" s="151"/>
      <c r="BMZ74" s="151"/>
      <c r="BNA74" s="151"/>
      <c r="BNB74" s="151"/>
      <c r="BNC74" s="151"/>
      <c r="BND74" s="151"/>
      <c r="BNE74" s="151"/>
      <c r="BNF74" s="151"/>
      <c r="BNG74" s="151"/>
      <c r="BNH74" s="151"/>
      <c r="BNI74" s="151"/>
      <c r="BNJ74" s="151"/>
      <c r="BNK74" s="151"/>
      <c r="BNL74" s="151"/>
      <c r="BNM74" s="151"/>
      <c r="BNN74" s="151"/>
      <c r="BNO74" s="151"/>
      <c r="BNP74" s="151"/>
      <c r="BNQ74" s="151"/>
      <c r="BNR74" s="151"/>
      <c r="BNS74" s="151"/>
      <c r="BNT74" s="151"/>
      <c r="BNU74" s="151"/>
      <c r="BNV74" s="151"/>
      <c r="BNW74" s="151"/>
      <c r="BNX74" s="151"/>
      <c r="BNY74" s="151"/>
      <c r="BNZ74" s="151"/>
      <c r="BOA74" s="151"/>
      <c r="BOB74" s="151"/>
      <c r="BOC74" s="151"/>
      <c r="BOD74" s="151"/>
      <c r="BOE74" s="151"/>
      <c r="BOF74" s="151"/>
      <c r="BOG74" s="151"/>
      <c r="BOH74" s="151"/>
      <c r="BOI74" s="151"/>
      <c r="BOJ74" s="151"/>
      <c r="BOK74" s="151"/>
      <c r="BOL74" s="151"/>
      <c r="BOM74" s="151"/>
      <c r="BON74" s="151"/>
      <c r="BOO74" s="151"/>
      <c r="BOP74" s="151"/>
      <c r="BOQ74" s="151"/>
      <c r="BOR74" s="151"/>
      <c r="BOS74" s="151"/>
      <c r="BOT74" s="151"/>
      <c r="BOU74" s="151"/>
      <c r="BOV74" s="151"/>
      <c r="BOW74" s="151"/>
      <c r="BOX74" s="151"/>
      <c r="BOY74" s="151"/>
      <c r="BOZ74" s="151"/>
      <c r="BPA74" s="151"/>
      <c r="BPB74" s="151"/>
      <c r="BPC74" s="151"/>
      <c r="BPD74" s="151"/>
      <c r="BPE74" s="151"/>
      <c r="BPF74" s="151"/>
      <c r="BPG74" s="151"/>
      <c r="BPH74" s="151"/>
      <c r="BPI74" s="151"/>
      <c r="BPJ74" s="151"/>
      <c r="BPK74" s="151"/>
      <c r="BPL74" s="151"/>
      <c r="BPM74" s="151"/>
      <c r="BPN74" s="151"/>
      <c r="BPO74" s="151"/>
      <c r="BPP74" s="151"/>
      <c r="BPQ74" s="151"/>
      <c r="BPR74" s="151"/>
      <c r="BPS74" s="151"/>
      <c r="BPT74" s="151"/>
      <c r="BPU74" s="151"/>
      <c r="BPV74" s="151"/>
      <c r="BPW74" s="151"/>
      <c r="BPX74" s="151"/>
      <c r="BPY74" s="151"/>
      <c r="BPZ74" s="151"/>
      <c r="BQA74" s="151"/>
      <c r="BQB74" s="151"/>
      <c r="BQC74" s="151"/>
      <c r="BQD74" s="151"/>
      <c r="BQE74" s="151"/>
      <c r="BQF74" s="151"/>
      <c r="BQG74" s="151"/>
      <c r="BQH74" s="151"/>
      <c r="BQI74" s="151"/>
      <c r="BQJ74" s="151"/>
      <c r="BQK74" s="151"/>
      <c r="BQL74" s="151"/>
      <c r="BQM74" s="151"/>
      <c r="BQN74" s="151"/>
      <c r="BQO74" s="151"/>
      <c r="BQP74" s="151"/>
      <c r="BQQ74" s="151"/>
      <c r="BQR74" s="151"/>
      <c r="BQS74" s="151"/>
      <c r="BQT74" s="151"/>
      <c r="BQU74" s="151"/>
      <c r="BQV74" s="151"/>
      <c r="BQW74" s="151"/>
      <c r="BQX74" s="151"/>
      <c r="BQY74" s="151"/>
      <c r="BQZ74" s="151"/>
      <c r="BRA74" s="151"/>
      <c r="BRB74" s="151"/>
      <c r="BRC74" s="151"/>
      <c r="BRD74" s="151"/>
      <c r="BRE74" s="151"/>
      <c r="BRF74" s="151"/>
      <c r="BRG74" s="151"/>
      <c r="BRH74" s="151"/>
      <c r="BRI74" s="151"/>
      <c r="BRJ74" s="151"/>
      <c r="BRK74" s="151"/>
      <c r="BRL74" s="151"/>
      <c r="BRM74" s="151"/>
      <c r="BRN74" s="151"/>
      <c r="BRO74" s="151"/>
      <c r="BRP74" s="151"/>
      <c r="BRQ74" s="151"/>
      <c r="BRR74" s="151"/>
      <c r="BRS74" s="151"/>
      <c r="BRT74" s="151"/>
      <c r="BRU74" s="151"/>
      <c r="BRV74" s="151"/>
      <c r="BRW74" s="151"/>
      <c r="BRX74" s="151"/>
      <c r="BRY74" s="151"/>
      <c r="BRZ74" s="151"/>
      <c r="BSA74" s="151"/>
      <c r="BSB74" s="151"/>
      <c r="BSC74" s="151"/>
      <c r="BSD74" s="151"/>
      <c r="BSE74" s="151"/>
      <c r="BSF74" s="151"/>
      <c r="BSG74" s="151"/>
      <c r="BSH74" s="151"/>
      <c r="BSI74" s="151"/>
      <c r="BSJ74" s="151"/>
      <c r="BSK74" s="151"/>
      <c r="BSL74" s="151"/>
      <c r="BSM74" s="151"/>
      <c r="BSN74" s="151"/>
      <c r="BSO74" s="151"/>
      <c r="BSP74" s="151"/>
      <c r="BSQ74" s="151"/>
      <c r="BSR74" s="151"/>
      <c r="BSS74" s="151"/>
      <c r="BST74" s="151"/>
      <c r="BSU74" s="151"/>
      <c r="BSV74" s="151"/>
      <c r="BSW74" s="151"/>
      <c r="BSX74" s="151"/>
      <c r="BSY74" s="151"/>
      <c r="BSZ74" s="151"/>
      <c r="BTA74" s="151"/>
      <c r="BTB74" s="151"/>
      <c r="BTC74" s="151"/>
      <c r="BTD74" s="151"/>
      <c r="BTE74" s="151"/>
      <c r="BTF74" s="151"/>
      <c r="BTG74" s="151"/>
      <c r="BTH74" s="151"/>
      <c r="BTI74" s="151"/>
      <c r="BTJ74" s="151"/>
      <c r="BTK74" s="151"/>
      <c r="BTL74" s="151"/>
      <c r="BTM74" s="151"/>
      <c r="BTN74" s="151"/>
      <c r="BTO74" s="151"/>
      <c r="BTP74" s="151"/>
      <c r="BTQ74" s="151"/>
      <c r="BTR74" s="151"/>
      <c r="BTS74" s="151"/>
      <c r="BTT74" s="151"/>
      <c r="BTU74" s="151"/>
      <c r="BTV74" s="151"/>
      <c r="BTW74" s="151"/>
      <c r="BTX74" s="151"/>
      <c r="BTY74" s="151"/>
      <c r="BTZ74" s="151"/>
      <c r="BUA74" s="151"/>
      <c r="BUB74" s="151"/>
      <c r="BUC74" s="151"/>
      <c r="BUD74" s="151"/>
      <c r="BUE74" s="151"/>
      <c r="BUF74" s="151"/>
      <c r="BUG74" s="151"/>
      <c r="BUH74" s="151"/>
      <c r="BUI74" s="151"/>
      <c r="BUJ74" s="151"/>
      <c r="BUK74" s="151"/>
      <c r="BUL74" s="151"/>
      <c r="BUM74" s="151"/>
      <c r="BUN74" s="151"/>
      <c r="BUO74" s="151"/>
      <c r="BUP74" s="151"/>
      <c r="BUQ74" s="151"/>
      <c r="BUR74" s="151"/>
      <c r="BUS74" s="151"/>
      <c r="BUT74" s="151"/>
      <c r="BUU74" s="151"/>
      <c r="BUV74" s="151"/>
      <c r="BUW74" s="151"/>
      <c r="BUX74" s="151"/>
      <c r="BUY74" s="151"/>
      <c r="BUZ74" s="151"/>
      <c r="BVA74" s="151"/>
      <c r="BVB74" s="151"/>
      <c r="BVC74" s="151"/>
      <c r="BVD74" s="151"/>
      <c r="BVE74" s="151"/>
      <c r="BVF74" s="151"/>
      <c r="BVG74" s="151"/>
      <c r="BVH74" s="151"/>
      <c r="BVI74" s="151"/>
      <c r="BVJ74" s="151"/>
      <c r="BVK74" s="151"/>
      <c r="BVL74" s="151"/>
      <c r="BVM74" s="151"/>
      <c r="BVN74" s="151"/>
      <c r="BVO74" s="151"/>
      <c r="BVP74" s="151"/>
      <c r="BVQ74" s="151"/>
      <c r="BVR74" s="151"/>
      <c r="BVS74" s="151"/>
      <c r="BVT74" s="151"/>
      <c r="BVU74" s="151"/>
      <c r="BVV74" s="151"/>
      <c r="BVW74" s="151"/>
      <c r="BVX74" s="151"/>
      <c r="BVY74" s="151"/>
      <c r="BVZ74" s="151"/>
      <c r="BWA74" s="151"/>
      <c r="BWB74" s="151"/>
      <c r="BWC74" s="151"/>
      <c r="BWD74" s="151"/>
      <c r="BWE74" s="151"/>
      <c r="BWF74" s="151"/>
      <c r="BWG74" s="151"/>
      <c r="BWH74" s="151"/>
      <c r="BWI74" s="151"/>
      <c r="BWJ74" s="151"/>
      <c r="BWK74" s="151"/>
      <c r="BWL74" s="151"/>
      <c r="BWM74" s="151"/>
      <c r="BWN74" s="151"/>
      <c r="BWO74" s="151"/>
      <c r="BWP74" s="151"/>
      <c r="BWQ74" s="151"/>
      <c r="BWR74" s="151"/>
      <c r="BWS74" s="151"/>
      <c r="BWT74" s="151"/>
      <c r="BWU74" s="151"/>
      <c r="BWV74" s="151"/>
      <c r="BWW74" s="151"/>
      <c r="BWX74" s="151"/>
      <c r="BWY74" s="151"/>
      <c r="BWZ74" s="151"/>
      <c r="BXA74" s="151"/>
      <c r="BXB74" s="151"/>
      <c r="BXC74" s="151"/>
      <c r="BXD74" s="151"/>
      <c r="BXE74" s="151"/>
      <c r="BXF74" s="151"/>
      <c r="BXG74" s="151"/>
      <c r="BXH74" s="151"/>
      <c r="BXI74" s="151"/>
      <c r="BXJ74" s="151"/>
      <c r="BXK74" s="151"/>
      <c r="BXL74" s="151"/>
      <c r="BXM74" s="151"/>
      <c r="BXN74" s="151"/>
      <c r="BXO74" s="151"/>
      <c r="BXP74" s="151"/>
      <c r="BXQ74" s="151"/>
      <c r="BXR74" s="151"/>
      <c r="BXS74" s="151"/>
      <c r="BXT74" s="151"/>
      <c r="BXU74" s="151"/>
      <c r="BXV74" s="151"/>
      <c r="BXW74" s="151"/>
      <c r="BXX74" s="151"/>
      <c r="BXY74" s="151"/>
      <c r="BXZ74" s="151"/>
      <c r="BYA74" s="151"/>
      <c r="BYB74" s="151"/>
      <c r="BYC74" s="151"/>
      <c r="BYD74" s="151"/>
      <c r="BYE74" s="151"/>
      <c r="BYF74" s="151"/>
      <c r="BYG74" s="151"/>
      <c r="BYH74" s="151"/>
      <c r="BYI74" s="151"/>
      <c r="BYJ74" s="151"/>
      <c r="BYK74" s="151"/>
      <c r="BYL74" s="151"/>
      <c r="BYM74" s="151"/>
      <c r="BYN74" s="151"/>
      <c r="BYO74" s="151"/>
      <c r="BYP74" s="151"/>
      <c r="BYQ74" s="151"/>
      <c r="BYR74" s="151"/>
      <c r="BYS74" s="151"/>
      <c r="BYT74" s="151"/>
      <c r="BYU74" s="151"/>
      <c r="BYV74" s="151"/>
      <c r="BYW74" s="151"/>
      <c r="BYX74" s="151"/>
      <c r="BYY74" s="151"/>
      <c r="BYZ74" s="151"/>
      <c r="BZA74" s="151"/>
      <c r="BZB74" s="151"/>
      <c r="BZC74" s="151"/>
      <c r="BZD74" s="151"/>
      <c r="BZE74" s="151"/>
      <c r="BZF74" s="151"/>
      <c r="BZG74" s="151"/>
      <c r="BZH74" s="151"/>
      <c r="BZI74" s="151"/>
      <c r="BZJ74" s="151"/>
      <c r="BZK74" s="151"/>
      <c r="BZL74" s="151"/>
      <c r="BZM74" s="151"/>
      <c r="BZN74" s="151"/>
      <c r="BZO74" s="151"/>
      <c r="BZP74" s="151"/>
      <c r="BZQ74" s="151"/>
      <c r="BZR74" s="151"/>
      <c r="BZS74" s="151"/>
      <c r="BZT74" s="151"/>
      <c r="BZU74" s="151"/>
      <c r="BZV74" s="151"/>
      <c r="BZW74" s="151"/>
      <c r="BZX74" s="151"/>
      <c r="BZY74" s="151"/>
      <c r="BZZ74" s="151"/>
      <c r="CAA74" s="151"/>
      <c r="CAB74" s="151"/>
      <c r="CAC74" s="151"/>
      <c r="CAD74" s="151"/>
      <c r="CAE74" s="151"/>
      <c r="CAF74" s="151"/>
      <c r="CAG74" s="151"/>
      <c r="CAH74" s="151"/>
      <c r="CAI74" s="151"/>
      <c r="CAJ74" s="151"/>
      <c r="CAK74" s="151"/>
      <c r="CAL74" s="151"/>
      <c r="CAM74" s="151"/>
      <c r="CAN74" s="151"/>
      <c r="CAO74" s="151"/>
      <c r="CAP74" s="151"/>
      <c r="CAQ74" s="151"/>
      <c r="CAR74" s="151"/>
      <c r="CAS74" s="151"/>
      <c r="CAT74" s="151"/>
      <c r="CAU74" s="151"/>
      <c r="CAV74" s="151"/>
      <c r="CAW74" s="151"/>
      <c r="CAX74" s="151"/>
      <c r="CAY74" s="151"/>
      <c r="CAZ74" s="151"/>
      <c r="CBA74" s="151"/>
      <c r="CBB74" s="151"/>
      <c r="CBC74" s="151"/>
      <c r="CBD74" s="151"/>
      <c r="CBE74" s="151"/>
      <c r="CBF74" s="151"/>
      <c r="CBG74" s="151"/>
      <c r="CBH74" s="151"/>
      <c r="CBI74" s="151"/>
      <c r="CBJ74" s="151"/>
      <c r="CBK74" s="151"/>
      <c r="CBL74" s="151"/>
      <c r="CBM74" s="151"/>
      <c r="CBN74" s="151"/>
      <c r="CBO74" s="151"/>
      <c r="CBP74" s="151"/>
      <c r="CBQ74" s="151"/>
      <c r="CBR74" s="151"/>
      <c r="CBS74" s="151"/>
      <c r="CBT74" s="151"/>
      <c r="CBU74" s="151"/>
      <c r="CBV74" s="151"/>
      <c r="CBW74" s="151"/>
      <c r="CBX74" s="151"/>
      <c r="CBY74" s="151"/>
      <c r="CBZ74" s="151"/>
      <c r="CCA74" s="151"/>
      <c r="CCB74" s="151"/>
      <c r="CCC74" s="151"/>
      <c r="CCD74" s="151"/>
      <c r="CCE74" s="151"/>
      <c r="CCF74" s="151"/>
      <c r="CCG74" s="151"/>
      <c r="CCH74" s="151"/>
      <c r="CCI74" s="151"/>
      <c r="CCJ74" s="151"/>
      <c r="CCK74" s="151"/>
      <c r="CCL74" s="151"/>
      <c r="CCM74" s="151"/>
      <c r="CCN74" s="151"/>
      <c r="CCO74" s="151"/>
      <c r="CCP74" s="151"/>
      <c r="CCQ74" s="151"/>
      <c r="CCR74" s="151"/>
      <c r="CCS74" s="151"/>
      <c r="CCT74" s="151"/>
      <c r="CCU74" s="151"/>
      <c r="CCV74" s="151"/>
      <c r="CCW74" s="151"/>
      <c r="CCX74" s="151"/>
      <c r="CCY74" s="151"/>
      <c r="CCZ74" s="151"/>
      <c r="CDA74" s="151"/>
      <c r="CDB74" s="151"/>
      <c r="CDC74" s="151"/>
      <c r="CDD74" s="151"/>
      <c r="CDE74" s="151"/>
      <c r="CDF74" s="151"/>
      <c r="CDG74" s="151"/>
      <c r="CDH74" s="151"/>
      <c r="CDI74" s="151"/>
      <c r="CDJ74" s="151"/>
      <c r="CDK74" s="151"/>
      <c r="CDL74" s="151"/>
      <c r="CDM74" s="151"/>
      <c r="CDN74" s="151"/>
      <c r="CDO74" s="151"/>
      <c r="CDP74" s="151"/>
      <c r="CDQ74" s="151"/>
      <c r="CDR74" s="151"/>
      <c r="CDS74" s="151"/>
      <c r="CDT74" s="151"/>
      <c r="CDU74" s="151"/>
      <c r="CDV74" s="151"/>
      <c r="CDW74" s="151"/>
      <c r="CDX74" s="151"/>
      <c r="CDY74" s="151"/>
      <c r="CDZ74" s="151"/>
      <c r="CEA74" s="151"/>
      <c r="CEB74" s="151"/>
      <c r="CEC74" s="151"/>
      <c r="CED74" s="151"/>
      <c r="CEE74" s="151"/>
      <c r="CEF74" s="151"/>
      <c r="CEG74" s="151"/>
      <c r="CEH74" s="151"/>
      <c r="CEI74" s="151"/>
      <c r="CEJ74" s="151"/>
      <c r="CEK74" s="151"/>
      <c r="CEL74" s="151"/>
      <c r="CEM74" s="151"/>
      <c r="CEN74" s="151"/>
      <c r="CEO74" s="151"/>
      <c r="CEP74" s="151"/>
      <c r="CEQ74" s="151"/>
      <c r="CER74" s="151"/>
      <c r="CES74" s="151"/>
      <c r="CET74" s="151"/>
      <c r="CEU74" s="151"/>
      <c r="CEV74" s="151"/>
      <c r="CEW74" s="151"/>
      <c r="CEX74" s="151"/>
      <c r="CEY74" s="151"/>
      <c r="CEZ74" s="151"/>
      <c r="CFA74" s="151"/>
      <c r="CFB74" s="151"/>
      <c r="CFC74" s="151"/>
      <c r="CFD74" s="151"/>
      <c r="CFE74" s="151"/>
      <c r="CFF74" s="151"/>
      <c r="CFG74" s="151"/>
      <c r="CFH74" s="151"/>
      <c r="CFI74" s="151"/>
      <c r="CFJ74" s="151"/>
      <c r="CFK74" s="151"/>
      <c r="CFL74" s="151"/>
      <c r="CFM74" s="151"/>
      <c r="CFN74" s="151"/>
      <c r="CFO74" s="151"/>
      <c r="CFP74" s="151"/>
      <c r="CFQ74" s="151"/>
      <c r="CFR74" s="151"/>
      <c r="CFS74" s="151"/>
      <c r="CFT74" s="151"/>
      <c r="CFU74" s="151"/>
      <c r="CFV74" s="151"/>
      <c r="CFW74" s="151"/>
      <c r="CFX74" s="151"/>
      <c r="CFY74" s="151"/>
      <c r="CFZ74" s="151"/>
      <c r="CGA74" s="151"/>
      <c r="CGB74" s="151"/>
      <c r="CGC74" s="151"/>
      <c r="CGD74" s="151"/>
      <c r="CGE74" s="151"/>
      <c r="CGF74" s="151"/>
      <c r="CGG74" s="151"/>
      <c r="CGH74" s="151"/>
      <c r="CGI74" s="151"/>
      <c r="CGJ74" s="151"/>
      <c r="CGK74" s="151"/>
      <c r="CGL74" s="151"/>
      <c r="CGM74" s="151"/>
      <c r="CGN74" s="151"/>
      <c r="CGO74" s="151"/>
      <c r="CGP74" s="151"/>
      <c r="CGQ74" s="151"/>
      <c r="CGR74" s="151"/>
      <c r="CGS74" s="151"/>
      <c r="CGT74" s="151"/>
      <c r="CGU74" s="151"/>
      <c r="CGV74" s="151"/>
      <c r="CGW74" s="151"/>
      <c r="CGX74" s="151"/>
      <c r="CGY74" s="151"/>
      <c r="CGZ74" s="151"/>
      <c r="CHA74" s="151"/>
      <c r="CHB74" s="151"/>
      <c r="CHC74" s="151"/>
      <c r="CHD74" s="151"/>
      <c r="CHE74" s="151"/>
      <c r="CHF74" s="151"/>
      <c r="CHG74" s="151"/>
      <c r="CHH74" s="151"/>
      <c r="CHI74" s="151"/>
      <c r="CHJ74" s="151"/>
      <c r="CHK74" s="151"/>
      <c r="CHL74" s="151"/>
      <c r="CHM74" s="151"/>
      <c r="CHN74" s="151"/>
      <c r="CHO74" s="151"/>
      <c r="CHP74" s="151"/>
      <c r="CHQ74" s="151"/>
      <c r="CHR74" s="151"/>
      <c r="CHS74" s="151"/>
      <c r="CHT74" s="151"/>
      <c r="CHU74" s="151"/>
      <c r="CHV74" s="151"/>
      <c r="CHW74" s="151"/>
      <c r="CHX74" s="151"/>
      <c r="CHY74" s="151"/>
      <c r="CHZ74" s="151"/>
      <c r="CIA74" s="151"/>
      <c r="CIB74" s="151"/>
      <c r="CIC74" s="151"/>
      <c r="CID74" s="151"/>
      <c r="CIE74" s="151"/>
      <c r="CIF74" s="151"/>
      <c r="CIG74" s="151"/>
      <c r="CIH74" s="151"/>
      <c r="CII74" s="151"/>
      <c r="CIJ74" s="151"/>
      <c r="CIK74" s="151"/>
      <c r="CIL74" s="151"/>
      <c r="CIM74" s="151"/>
      <c r="CIN74" s="151"/>
      <c r="CIO74" s="151"/>
      <c r="CIP74" s="151"/>
      <c r="CIQ74" s="151"/>
      <c r="CIR74" s="151"/>
      <c r="CIS74" s="151"/>
      <c r="CIT74" s="151"/>
      <c r="CIU74" s="151"/>
      <c r="CIV74" s="151"/>
      <c r="CIW74" s="151"/>
      <c r="CIX74" s="151"/>
      <c r="CIY74" s="151"/>
      <c r="CIZ74" s="151"/>
      <c r="CJA74" s="151"/>
      <c r="CJB74" s="151"/>
      <c r="CJC74" s="151"/>
      <c r="CJD74" s="151"/>
      <c r="CJE74" s="151"/>
      <c r="CJF74" s="151"/>
      <c r="CJG74" s="151"/>
      <c r="CJH74" s="151"/>
      <c r="CJI74" s="151"/>
      <c r="CJJ74" s="151"/>
      <c r="CJK74" s="151"/>
      <c r="CJL74" s="151"/>
      <c r="CJM74" s="151"/>
      <c r="CJN74" s="151"/>
      <c r="CJO74" s="151"/>
      <c r="CJP74" s="151"/>
      <c r="CJQ74" s="151"/>
      <c r="CJR74" s="151"/>
      <c r="CJS74" s="151"/>
      <c r="CJT74" s="151"/>
      <c r="CJU74" s="151"/>
      <c r="CJV74" s="151"/>
      <c r="CJW74" s="151"/>
      <c r="CJX74" s="151"/>
      <c r="CJY74" s="151"/>
      <c r="CJZ74" s="151"/>
      <c r="CKA74" s="151"/>
      <c r="CKB74" s="151"/>
      <c r="CKC74" s="151"/>
      <c r="CKD74" s="151"/>
      <c r="CKE74" s="151"/>
      <c r="CKF74" s="151"/>
      <c r="CKG74" s="151"/>
      <c r="CKH74" s="151"/>
      <c r="CKI74" s="151"/>
      <c r="CKJ74" s="151"/>
      <c r="CKK74" s="151"/>
      <c r="CKL74" s="151"/>
      <c r="CKM74" s="151"/>
      <c r="CKN74" s="151"/>
      <c r="CKO74" s="151"/>
      <c r="CKP74" s="151"/>
      <c r="CKQ74" s="151"/>
      <c r="CKR74" s="151"/>
      <c r="CKS74" s="151"/>
      <c r="CKT74" s="151"/>
      <c r="CKU74" s="151"/>
      <c r="CKV74" s="151"/>
      <c r="CKW74" s="151"/>
      <c r="CKX74" s="151"/>
      <c r="CKY74" s="151"/>
      <c r="CKZ74" s="151"/>
      <c r="CLA74" s="151"/>
      <c r="CLB74" s="151"/>
      <c r="CLC74" s="151"/>
      <c r="CLD74" s="151"/>
      <c r="CLE74" s="151"/>
      <c r="CLF74" s="151"/>
      <c r="CLG74" s="151"/>
      <c r="CLH74" s="151"/>
      <c r="CLI74" s="151"/>
      <c r="CLJ74" s="151"/>
      <c r="CLK74" s="151"/>
      <c r="CLL74" s="151"/>
      <c r="CLM74" s="151"/>
      <c r="CLN74" s="151"/>
      <c r="CLO74" s="151"/>
      <c r="CLP74" s="151"/>
      <c r="CLQ74" s="151"/>
      <c r="CLR74" s="151"/>
      <c r="CLS74" s="151"/>
      <c r="CLT74" s="151"/>
      <c r="CLU74" s="151"/>
      <c r="CLV74" s="151"/>
      <c r="CLW74" s="151"/>
      <c r="CLX74" s="151"/>
      <c r="CLY74" s="151"/>
      <c r="CLZ74" s="151"/>
      <c r="CMA74" s="151"/>
      <c r="CMB74" s="151"/>
      <c r="CMC74" s="151"/>
      <c r="CMD74" s="151"/>
      <c r="CME74" s="151"/>
      <c r="CMF74" s="151"/>
      <c r="CMG74" s="151"/>
      <c r="CMH74" s="151"/>
      <c r="CMI74" s="151"/>
      <c r="CMJ74" s="151"/>
      <c r="CMK74" s="151"/>
      <c r="CML74" s="151"/>
      <c r="CMM74" s="151"/>
      <c r="CMN74" s="151"/>
      <c r="CMO74" s="151"/>
      <c r="CMP74" s="151"/>
      <c r="CMQ74" s="151"/>
      <c r="CMR74" s="151"/>
      <c r="CMS74" s="151"/>
      <c r="CMT74" s="151"/>
      <c r="CMU74" s="151"/>
      <c r="CMV74" s="151"/>
      <c r="CMW74" s="151"/>
      <c r="CMX74" s="151"/>
      <c r="CMY74" s="151"/>
      <c r="CMZ74" s="151"/>
      <c r="CNA74" s="151"/>
      <c r="CNB74" s="151"/>
      <c r="CNC74" s="151"/>
      <c r="CND74" s="151"/>
      <c r="CNE74" s="151"/>
      <c r="CNF74" s="151"/>
      <c r="CNG74" s="151"/>
      <c r="CNH74" s="151"/>
      <c r="CNI74" s="151"/>
      <c r="CNJ74" s="151"/>
      <c r="CNK74" s="151"/>
      <c r="CNL74" s="151"/>
      <c r="CNM74" s="151"/>
      <c r="CNN74" s="151"/>
      <c r="CNO74" s="151"/>
      <c r="CNP74" s="151"/>
      <c r="CNQ74" s="151"/>
      <c r="CNR74" s="151"/>
      <c r="CNS74" s="151"/>
      <c r="CNT74" s="151"/>
      <c r="CNU74" s="151"/>
      <c r="CNV74" s="151"/>
      <c r="CNW74" s="151"/>
      <c r="CNX74" s="151"/>
      <c r="CNY74" s="151"/>
      <c r="CNZ74" s="151"/>
      <c r="COA74" s="151"/>
      <c r="COB74" s="151"/>
      <c r="COC74" s="151"/>
      <c r="COD74" s="151"/>
      <c r="COE74" s="151"/>
      <c r="COF74" s="151"/>
      <c r="COG74" s="151"/>
      <c r="COH74" s="151"/>
      <c r="COI74" s="151"/>
      <c r="COJ74" s="151"/>
      <c r="COK74" s="151"/>
      <c r="COL74" s="151"/>
      <c r="COM74" s="151"/>
      <c r="CON74" s="151"/>
      <c r="COO74" s="151"/>
      <c r="COP74" s="151"/>
      <c r="COQ74" s="151"/>
      <c r="COR74" s="151"/>
      <c r="COS74" s="151"/>
      <c r="COT74" s="151"/>
      <c r="COU74" s="151"/>
      <c r="COV74" s="151"/>
      <c r="COW74" s="151"/>
      <c r="COX74" s="151"/>
      <c r="COY74" s="151"/>
      <c r="COZ74" s="151"/>
      <c r="CPA74" s="151"/>
      <c r="CPB74" s="151"/>
      <c r="CPC74" s="151"/>
      <c r="CPD74" s="151"/>
      <c r="CPE74" s="151"/>
      <c r="CPF74" s="151"/>
      <c r="CPG74" s="151"/>
      <c r="CPH74" s="151"/>
      <c r="CPI74" s="151"/>
      <c r="CPJ74" s="151"/>
      <c r="CPK74" s="151"/>
      <c r="CPL74" s="151"/>
      <c r="CPM74" s="151"/>
      <c r="CPN74" s="151"/>
      <c r="CPO74" s="151"/>
      <c r="CPP74" s="151"/>
      <c r="CPQ74" s="151"/>
      <c r="CPR74" s="151"/>
      <c r="CPS74" s="151"/>
      <c r="CPT74" s="151"/>
      <c r="CPU74" s="151"/>
      <c r="CPV74" s="151"/>
      <c r="CPW74" s="151"/>
      <c r="CPX74" s="151"/>
      <c r="CPY74" s="151"/>
      <c r="CPZ74" s="151"/>
      <c r="CQA74" s="151"/>
      <c r="CQB74" s="151"/>
      <c r="CQC74" s="151"/>
      <c r="CQD74" s="151"/>
      <c r="CQE74" s="151"/>
      <c r="CQF74" s="151"/>
      <c r="CQG74" s="151"/>
      <c r="CQH74" s="151"/>
      <c r="CQI74" s="151"/>
      <c r="CQJ74" s="151"/>
      <c r="CQK74" s="151"/>
      <c r="CQL74" s="151"/>
      <c r="CQM74" s="151"/>
      <c r="CQN74" s="151"/>
      <c r="CQO74" s="151"/>
      <c r="CQP74" s="151"/>
      <c r="CQQ74" s="151"/>
      <c r="CQR74" s="151"/>
      <c r="CQS74" s="151"/>
      <c r="CQT74" s="151"/>
      <c r="CQU74" s="151"/>
      <c r="CQV74" s="151"/>
      <c r="CQW74" s="151"/>
      <c r="CQX74" s="151"/>
      <c r="CQY74" s="151"/>
      <c r="CQZ74" s="151"/>
      <c r="CRA74" s="151"/>
      <c r="CRB74" s="151"/>
      <c r="CRC74" s="151"/>
      <c r="CRD74" s="151"/>
      <c r="CRE74" s="151"/>
      <c r="CRF74" s="151"/>
      <c r="CRG74" s="151"/>
      <c r="CRH74" s="151"/>
      <c r="CRI74" s="151"/>
      <c r="CRJ74" s="151"/>
      <c r="CRK74" s="151"/>
      <c r="CRL74" s="151"/>
      <c r="CRM74" s="151"/>
      <c r="CRN74" s="151"/>
      <c r="CRO74" s="151"/>
      <c r="CRP74" s="151"/>
      <c r="CRQ74" s="151"/>
      <c r="CRR74" s="151"/>
      <c r="CRS74" s="151"/>
      <c r="CRT74" s="151"/>
      <c r="CRU74" s="151"/>
      <c r="CRV74" s="151"/>
      <c r="CRW74" s="151"/>
      <c r="CRX74" s="151"/>
      <c r="CRY74" s="151"/>
      <c r="CRZ74" s="151"/>
      <c r="CSA74" s="151"/>
      <c r="CSB74" s="151"/>
      <c r="CSC74" s="151"/>
      <c r="CSD74" s="151"/>
      <c r="CSE74" s="151"/>
      <c r="CSF74" s="151"/>
      <c r="CSG74" s="151"/>
      <c r="CSH74" s="151"/>
      <c r="CSI74" s="151"/>
      <c r="CSJ74" s="151"/>
      <c r="CSK74" s="151"/>
      <c r="CSL74" s="151"/>
      <c r="CSM74" s="151"/>
      <c r="CSN74" s="151"/>
      <c r="CSO74" s="151"/>
      <c r="CSP74" s="151"/>
      <c r="CSQ74" s="151"/>
      <c r="CSR74" s="151"/>
      <c r="CSS74" s="151"/>
      <c r="CST74" s="151"/>
      <c r="CSU74" s="151"/>
      <c r="CSV74" s="151"/>
      <c r="CSW74" s="151"/>
      <c r="CSX74" s="151"/>
      <c r="CSY74" s="151"/>
      <c r="CSZ74" s="151"/>
      <c r="CTA74" s="151"/>
      <c r="CTB74" s="151"/>
      <c r="CTC74" s="151"/>
      <c r="CTD74" s="151"/>
      <c r="CTE74" s="151"/>
      <c r="CTF74" s="151"/>
      <c r="CTG74" s="151"/>
      <c r="CTH74" s="151"/>
      <c r="CTI74" s="151"/>
      <c r="CTJ74" s="151"/>
      <c r="CTK74" s="151"/>
      <c r="CTL74" s="151"/>
      <c r="CTM74" s="151"/>
      <c r="CTN74" s="151"/>
      <c r="CTO74" s="151"/>
      <c r="CTP74" s="151"/>
      <c r="CTQ74" s="151"/>
      <c r="CTR74" s="151"/>
      <c r="CTS74" s="151"/>
      <c r="CTT74" s="151"/>
      <c r="CTU74" s="151"/>
      <c r="CTV74" s="151"/>
      <c r="CTW74" s="151"/>
      <c r="CTX74" s="151"/>
      <c r="CTY74" s="151"/>
      <c r="CTZ74" s="151"/>
      <c r="CUA74" s="151"/>
      <c r="CUB74" s="151"/>
      <c r="CUC74" s="151"/>
      <c r="CUD74" s="151"/>
      <c r="CUE74" s="151"/>
      <c r="CUF74" s="151"/>
      <c r="CUG74" s="151"/>
      <c r="CUH74" s="151"/>
      <c r="CUI74" s="151"/>
      <c r="CUJ74" s="151"/>
      <c r="CUK74" s="151"/>
      <c r="CUL74" s="151"/>
      <c r="CUM74" s="151"/>
      <c r="CUN74" s="151"/>
      <c r="CUO74" s="151"/>
      <c r="CUP74" s="151"/>
      <c r="CUQ74" s="151"/>
      <c r="CUR74" s="151"/>
      <c r="CUS74" s="151"/>
      <c r="CUT74" s="151"/>
      <c r="CUU74" s="151"/>
      <c r="CUV74" s="151"/>
      <c r="CUW74" s="151"/>
      <c r="CUX74" s="151"/>
      <c r="CUY74" s="151"/>
      <c r="CUZ74" s="151"/>
      <c r="CVA74" s="151"/>
      <c r="CVB74" s="151"/>
      <c r="CVC74" s="151"/>
      <c r="CVD74" s="151"/>
      <c r="CVE74" s="151"/>
      <c r="CVF74" s="151"/>
      <c r="CVG74" s="151"/>
      <c r="CVH74" s="151"/>
      <c r="CVI74" s="151"/>
      <c r="CVJ74" s="151"/>
      <c r="CVK74" s="151"/>
      <c r="CVL74" s="151"/>
      <c r="CVM74" s="151"/>
      <c r="CVN74" s="151"/>
      <c r="CVO74" s="151"/>
      <c r="CVP74" s="151"/>
      <c r="CVQ74" s="151"/>
      <c r="CVR74" s="151"/>
      <c r="CVS74" s="151"/>
      <c r="CVT74" s="151"/>
      <c r="CVU74" s="151"/>
      <c r="CVV74" s="151"/>
      <c r="CVW74" s="151"/>
      <c r="CVX74" s="151"/>
      <c r="CVY74" s="151"/>
      <c r="CVZ74" s="151"/>
      <c r="CWA74" s="151"/>
      <c r="CWB74" s="151"/>
      <c r="CWC74" s="151"/>
      <c r="CWD74" s="151"/>
      <c r="CWE74" s="151"/>
      <c r="CWF74" s="151"/>
      <c r="CWG74" s="151"/>
      <c r="CWH74" s="151"/>
      <c r="CWI74" s="151"/>
      <c r="CWJ74" s="151"/>
      <c r="CWK74" s="151"/>
      <c r="CWL74" s="151"/>
      <c r="CWM74" s="151"/>
      <c r="CWN74" s="151"/>
      <c r="CWO74" s="151"/>
      <c r="CWP74" s="151"/>
      <c r="CWQ74" s="151"/>
      <c r="CWR74" s="151"/>
      <c r="CWS74" s="151"/>
      <c r="CWT74" s="151"/>
      <c r="CWU74" s="151"/>
      <c r="CWV74" s="151"/>
      <c r="CWW74" s="151"/>
      <c r="CWX74" s="151"/>
      <c r="CWY74" s="151"/>
      <c r="CWZ74" s="151"/>
      <c r="CXA74" s="151"/>
      <c r="CXB74" s="151"/>
      <c r="CXC74" s="151"/>
      <c r="CXD74" s="151"/>
      <c r="CXE74" s="151"/>
      <c r="CXF74" s="151"/>
      <c r="CXG74" s="151"/>
      <c r="CXH74" s="151"/>
      <c r="CXI74" s="151"/>
      <c r="CXJ74" s="151"/>
      <c r="CXK74" s="151"/>
      <c r="CXL74" s="151"/>
      <c r="CXM74" s="151"/>
      <c r="CXN74" s="151"/>
      <c r="CXO74" s="151"/>
      <c r="CXP74" s="151"/>
      <c r="CXQ74" s="151"/>
      <c r="CXR74" s="151"/>
      <c r="CXS74" s="151"/>
      <c r="CXT74" s="151"/>
      <c r="CXU74" s="151"/>
      <c r="CXV74" s="151"/>
      <c r="CXW74" s="151"/>
      <c r="CXX74" s="151"/>
      <c r="CXY74" s="151"/>
      <c r="CXZ74" s="151"/>
      <c r="CYA74" s="151"/>
      <c r="CYB74" s="151"/>
      <c r="CYC74" s="151"/>
      <c r="CYD74" s="151"/>
      <c r="CYE74" s="151"/>
      <c r="CYF74" s="151"/>
      <c r="CYG74" s="151"/>
      <c r="CYH74" s="151"/>
      <c r="CYI74" s="151"/>
      <c r="CYJ74" s="151"/>
      <c r="CYK74" s="151"/>
      <c r="CYL74" s="151"/>
      <c r="CYM74" s="151"/>
      <c r="CYN74" s="151"/>
      <c r="CYO74" s="151"/>
      <c r="CYP74" s="151"/>
      <c r="CYQ74" s="151"/>
      <c r="CYR74" s="151"/>
      <c r="CYS74" s="151"/>
      <c r="CYT74" s="151"/>
      <c r="CYU74" s="151"/>
      <c r="CYV74" s="151"/>
      <c r="CYW74" s="151"/>
      <c r="CYX74" s="151"/>
      <c r="CYY74" s="151"/>
      <c r="CYZ74" s="151"/>
      <c r="CZA74" s="151"/>
      <c r="CZB74" s="151"/>
      <c r="CZC74" s="151"/>
      <c r="CZD74" s="151"/>
      <c r="CZE74" s="151"/>
      <c r="CZF74" s="151"/>
      <c r="CZG74" s="151"/>
      <c r="CZH74" s="151"/>
      <c r="CZI74" s="151"/>
      <c r="CZJ74" s="151"/>
      <c r="CZK74" s="151"/>
      <c r="CZL74" s="151"/>
      <c r="CZM74" s="151"/>
      <c r="CZN74" s="151"/>
      <c r="CZO74" s="151"/>
      <c r="CZP74" s="151"/>
      <c r="CZQ74" s="151"/>
      <c r="CZR74" s="151"/>
      <c r="CZS74" s="151"/>
      <c r="CZT74" s="151"/>
      <c r="CZU74" s="151"/>
      <c r="CZV74" s="151"/>
      <c r="CZW74" s="151"/>
      <c r="CZX74" s="151"/>
      <c r="CZY74" s="151"/>
      <c r="CZZ74" s="151"/>
      <c r="DAA74" s="151"/>
      <c r="DAB74" s="151"/>
      <c r="DAC74" s="151"/>
      <c r="DAD74" s="151"/>
      <c r="DAE74" s="151"/>
      <c r="DAF74" s="151"/>
      <c r="DAG74" s="151"/>
      <c r="DAH74" s="151"/>
      <c r="DAI74" s="151"/>
      <c r="DAJ74" s="151"/>
      <c r="DAK74" s="151"/>
      <c r="DAL74" s="151"/>
      <c r="DAM74" s="151"/>
      <c r="DAN74" s="151"/>
      <c r="DAO74" s="151"/>
      <c r="DAP74" s="151"/>
      <c r="DAQ74" s="151"/>
      <c r="DAR74" s="151"/>
      <c r="DAS74" s="151"/>
      <c r="DAT74" s="151"/>
      <c r="DAU74" s="151"/>
      <c r="DAV74" s="151"/>
      <c r="DAW74" s="151"/>
      <c r="DAX74" s="151"/>
      <c r="DAY74" s="151"/>
      <c r="DAZ74" s="151"/>
      <c r="DBA74" s="151"/>
      <c r="DBB74" s="151"/>
      <c r="DBC74" s="151"/>
      <c r="DBD74" s="151"/>
      <c r="DBE74" s="151"/>
      <c r="DBF74" s="151"/>
      <c r="DBG74" s="151"/>
      <c r="DBH74" s="151"/>
      <c r="DBI74" s="151"/>
      <c r="DBJ74" s="151"/>
      <c r="DBK74" s="151"/>
      <c r="DBL74" s="151"/>
      <c r="DBM74" s="151"/>
      <c r="DBN74" s="151"/>
      <c r="DBO74" s="151"/>
      <c r="DBP74" s="151"/>
      <c r="DBQ74" s="151"/>
      <c r="DBR74" s="151"/>
      <c r="DBS74" s="151"/>
      <c r="DBT74" s="151"/>
      <c r="DBU74" s="151"/>
      <c r="DBV74" s="151"/>
      <c r="DBW74" s="151"/>
      <c r="DBX74" s="151"/>
      <c r="DBY74" s="151"/>
      <c r="DBZ74" s="151"/>
      <c r="DCA74" s="151"/>
      <c r="DCB74" s="151"/>
      <c r="DCC74" s="151"/>
      <c r="DCD74" s="151"/>
      <c r="DCE74" s="151"/>
      <c r="DCF74" s="151"/>
      <c r="DCG74" s="151"/>
      <c r="DCH74" s="151"/>
      <c r="DCI74" s="151"/>
      <c r="DCJ74" s="151"/>
      <c r="DCK74" s="151"/>
      <c r="DCL74" s="151"/>
      <c r="DCM74" s="151"/>
      <c r="DCN74" s="151"/>
      <c r="DCO74" s="151"/>
      <c r="DCP74" s="151"/>
      <c r="DCQ74" s="151"/>
      <c r="DCR74" s="151"/>
      <c r="DCS74" s="151"/>
      <c r="DCT74" s="151"/>
      <c r="DCU74" s="151"/>
      <c r="DCV74" s="151"/>
      <c r="DCW74" s="151"/>
      <c r="DCX74" s="151"/>
      <c r="DCY74" s="151"/>
      <c r="DCZ74" s="151"/>
      <c r="DDA74" s="151"/>
      <c r="DDB74" s="151"/>
      <c r="DDC74" s="151"/>
      <c r="DDD74" s="151"/>
      <c r="DDE74" s="151"/>
      <c r="DDF74" s="151"/>
      <c r="DDG74" s="151"/>
      <c r="DDH74" s="151"/>
      <c r="DDI74" s="151"/>
      <c r="DDJ74" s="151"/>
      <c r="DDK74" s="151"/>
      <c r="DDL74" s="151"/>
      <c r="DDM74" s="151"/>
      <c r="DDN74" s="151"/>
      <c r="DDO74" s="151"/>
      <c r="DDP74" s="151"/>
      <c r="DDQ74" s="151"/>
      <c r="DDR74" s="151"/>
      <c r="DDS74" s="151"/>
      <c r="DDT74" s="151"/>
      <c r="DDU74" s="151"/>
      <c r="DDV74" s="151"/>
      <c r="DDW74" s="151"/>
      <c r="DDX74" s="151"/>
      <c r="DDY74" s="151"/>
      <c r="DDZ74" s="151"/>
      <c r="DEA74" s="151"/>
      <c r="DEB74" s="151"/>
      <c r="DEC74" s="151"/>
      <c r="DED74" s="151"/>
      <c r="DEE74" s="151"/>
      <c r="DEF74" s="151"/>
      <c r="DEG74" s="151"/>
      <c r="DEH74" s="151"/>
      <c r="DEI74" s="151"/>
      <c r="DEJ74" s="151"/>
      <c r="DEK74" s="151"/>
      <c r="DEL74" s="151"/>
      <c r="DEM74" s="151"/>
      <c r="DEN74" s="151"/>
      <c r="DEO74" s="151"/>
      <c r="DEP74" s="151"/>
      <c r="DEQ74" s="151"/>
      <c r="DER74" s="151"/>
      <c r="DES74" s="151"/>
      <c r="DET74" s="151"/>
      <c r="DEU74" s="151"/>
      <c r="DEV74" s="151"/>
      <c r="DEW74" s="151"/>
      <c r="DEX74" s="151"/>
      <c r="DEY74" s="151"/>
      <c r="DEZ74" s="151"/>
      <c r="DFA74" s="151"/>
      <c r="DFB74" s="151"/>
      <c r="DFC74" s="151"/>
      <c r="DFD74" s="151"/>
      <c r="DFE74" s="151"/>
      <c r="DFF74" s="151"/>
      <c r="DFG74" s="151"/>
      <c r="DFH74" s="151"/>
      <c r="DFI74" s="151"/>
      <c r="DFJ74" s="151"/>
      <c r="DFK74" s="151"/>
      <c r="DFL74" s="151"/>
      <c r="DFM74" s="151"/>
      <c r="DFN74" s="151"/>
      <c r="DFO74" s="151"/>
      <c r="DFP74" s="151"/>
      <c r="DFQ74" s="151"/>
      <c r="DFR74" s="151"/>
      <c r="DFS74" s="151"/>
      <c r="DFT74" s="151"/>
      <c r="DFU74" s="151"/>
      <c r="DFV74" s="151"/>
      <c r="DFW74" s="151"/>
      <c r="DFX74" s="151"/>
      <c r="DFY74" s="151"/>
      <c r="DFZ74" s="151"/>
      <c r="DGA74" s="151"/>
      <c r="DGB74" s="151"/>
      <c r="DGC74" s="151"/>
      <c r="DGD74" s="151"/>
      <c r="DGE74" s="151"/>
      <c r="DGF74" s="151"/>
      <c r="DGG74" s="151"/>
      <c r="DGH74" s="151"/>
      <c r="DGI74" s="151"/>
      <c r="DGJ74" s="151"/>
      <c r="DGK74" s="151"/>
      <c r="DGL74" s="151"/>
      <c r="DGM74" s="151"/>
      <c r="DGN74" s="151"/>
      <c r="DGO74" s="151"/>
      <c r="DGP74" s="151"/>
      <c r="DGQ74" s="151"/>
      <c r="DGR74" s="151"/>
      <c r="DGS74" s="151"/>
      <c r="DGT74" s="151"/>
      <c r="DGU74" s="151"/>
      <c r="DGV74" s="151"/>
      <c r="DGW74" s="151"/>
      <c r="DGX74" s="151"/>
      <c r="DGY74" s="151"/>
      <c r="DGZ74" s="151"/>
      <c r="DHA74" s="151"/>
      <c r="DHB74" s="151"/>
      <c r="DHC74" s="151"/>
      <c r="DHD74" s="151"/>
      <c r="DHE74" s="151"/>
      <c r="DHF74" s="151"/>
      <c r="DHG74" s="151"/>
      <c r="DHH74" s="151"/>
      <c r="DHI74" s="151"/>
      <c r="DHJ74" s="151"/>
      <c r="DHK74" s="151"/>
      <c r="DHL74" s="151"/>
      <c r="DHM74" s="151"/>
      <c r="DHN74" s="151"/>
      <c r="DHO74" s="151"/>
      <c r="DHP74" s="151"/>
      <c r="DHQ74" s="151"/>
      <c r="DHR74" s="151"/>
      <c r="DHS74" s="151"/>
      <c r="DHT74" s="151"/>
      <c r="DHU74" s="151"/>
      <c r="DHV74" s="151"/>
      <c r="DHW74" s="151"/>
      <c r="DHX74" s="151"/>
      <c r="DHY74" s="151"/>
      <c r="DHZ74" s="151"/>
      <c r="DIA74" s="151"/>
      <c r="DIB74" s="151"/>
      <c r="DIC74" s="151"/>
      <c r="DID74" s="151"/>
      <c r="DIE74" s="151"/>
      <c r="DIF74" s="151"/>
      <c r="DIG74" s="151"/>
      <c r="DIH74" s="151"/>
      <c r="DII74" s="151"/>
      <c r="DIJ74" s="151"/>
      <c r="DIK74" s="151"/>
      <c r="DIL74" s="151"/>
      <c r="DIM74" s="151"/>
      <c r="DIN74" s="151"/>
      <c r="DIO74" s="151"/>
      <c r="DIP74" s="151"/>
      <c r="DIQ74" s="151"/>
      <c r="DIR74" s="151"/>
      <c r="DIS74" s="151"/>
      <c r="DIT74" s="151"/>
      <c r="DIU74" s="151"/>
      <c r="DIV74" s="151"/>
      <c r="DIW74" s="151"/>
      <c r="DIX74" s="151"/>
      <c r="DIY74" s="151"/>
      <c r="DIZ74" s="151"/>
      <c r="DJA74" s="151"/>
      <c r="DJB74" s="151"/>
      <c r="DJC74" s="151"/>
      <c r="DJD74" s="151"/>
      <c r="DJE74" s="151"/>
      <c r="DJF74" s="151"/>
      <c r="DJG74" s="151"/>
      <c r="DJH74" s="151"/>
      <c r="DJI74" s="151"/>
      <c r="DJJ74" s="151"/>
      <c r="DJK74" s="151"/>
      <c r="DJL74" s="151"/>
      <c r="DJM74" s="151"/>
      <c r="DJN74" s="151"/>
      <c r="DJO74" s="151"/>
      <c r="DJP74" s="151"/>
      <c r="DJQ74" s="151"/>
      <c r="DJR74" s="151"/>
      <c r="DJS74" s="151"/>
      <c r="DJT74" s="151"/>
      <c r="DJU74" s="151"/>
      <c r="DJV74" s="151"/>
      <c r="DJW74" s="151"/>
      <c r="DJX74" s="151"/>
      <c r="DJY74" s="151"/>
      <c r="DJZ74" s="151"/>
      <c r="DKA74" s="151"/>
      <c r="DKB74" s="151"/>
      <c r="DKC74" s="151"/>
      <c r="DKD74" s="151"/>
      <c r="DKE74" s="151"/>
      <c r="DKF74" s="151"/>
      <c r="DKG74" s="151"/>
      <c r="DKH74" s="151"/>
      <c r="DKI74" s="151"/>
      <c r="DKJ74" s="151"/>
      <c r="DKK74" s="151"/>
      <c r="DKL74" s="151"/>
      <c r="DKM74" s="151"/>
      <c r="DKN74" s="151"/>
      <c r="DKO74" s="151"/>
      <c r="DKP74" s="151"/>
      <c r="DKQ74" s="151"/>
      <c r="DKR74" s="151"/>
      <c r="DKS74" s="151"/>
      <c r="DKT74" s="151"/>
      <c r="DKU74" s="151"/>
      <c r="DKV74" s="151"/>
      <c r="DKW74" s="151"/>
      <c r="DKX74" s="151"/>
      <c r="DKY74" s="151"/>
      <c r="DKZ74" s="151"/>
      <c r="DLA74" s="151"/>
      <c r="DLB74" s="151"/>
      <c r="DLC74" s="151"/>
      <c r="DLD74" s="151"/>
      <c r="DLE74" s="151"/>
      <c r="DLF74" s="151"/>
      <c r="DLG74" s="151"/>
      <c r="DLH74" s="151"/>
      <c r="DLI74" s="151"/>
      <c r="DLJ74" s="151"/>
      <c r="DLK74" s="151"/>
      <c r="DLL74" s="151"/>
      <c r="DLM74" s="151"/>
      <c r="DLN74" s="151"/>
      <c r="DLO74" s="151"/>
      <c r="DLP74" s="151"/>
      <c r="DLQ74" s="151"/>
      <c r="DLR74" s="151"/>
      <c r="DLS74" s="151"/>
      <c r="DLT74" s="151"/>
      <c r="DLU74" s="151"/>
      <c r="DLV74" s="151"/>
      <c r="DLW74" s="151"/>
      <c r="DLX74" s="151"/>
      <c r="DLY74" s="151"/>
      <c r="DLZ74" s="151"/>
      <c r="DMA74" s="151"/>
      <c r="DMB74" s="151"/>
      <c r="DMC74" s="151"/>
      <c r="DMD74" s="151"/>
      <c r="DME74" s="151"/>
      <c r="DMF74" s="151"/>
      <c r="DMG74" s="151"/>
      <c r="DMH74" s="151"/>
      <c r="DMI74" s="151"/>
      <c r="DMJ74" s="151"/>
      <c r="DMK74" s="151"/>
      <c r="DML74" s="151"/>
      <c r="DMM74" s="151"/>
      <c r="DMN74" s="151"/>
      <c r="DMO74" s="151"/>
      <c r="DMP74" s="151"/>
      <c r="DMQ74" s="151"/>
      <c r="DMR74" s="151"/>
      <c r="DMS74" s="151"/>
      <c r="DMT74" s="151"/>
      <c r="DMU74" s="151"/>
      <c r="DMV74" s="151"/>
      <c r="DMW74" s="151"/>
      <c r="DMX74" s="151"/>
      <c r="DMY74" s="151"/>
      <c r="DMZ74" s="151"/>
      <c r="DNA74" s="151"/>
      <c r="DNB74" s="151"/>
      <c r="DNC74" s="151"/>
      <c r="DND74" s="151"/>
      <c r="DNE74" s="151"/>
      <c r="DNF74" s="151"/>
      <c r="DNG74" s="151"/>
      <c r="DNH74" s="151"/>
      <c r="DNI74" s="151"/>
      <c r="DNJ74" s="151"/>
      <c r="DNK74" s="151"/>
      <c r="DNL74" s="151"/>
      <c r="DNM74" s="151"/>
      <c r="DNN74" s="151"/>
      <c r="DNO74" s="151"/>
      <c r="DNP74" s="151"/>
      <c r="DNQ74" s="151"/>
      <c r="DNR74" s="151"/>
      <c r="DNS74" s="151"/>
      <c r="DNT74" s="151"/>
      <c r="DNU74" s="151"/>
      <c r="DNV74" s="151"/>
      <c r="DNW74" s="151"/>
      <c r="DNX74" s="151"/>
      <c r="DNY74" s="151"/>
      <c r="DNZ74" s="151"/>
      <c r="DOA74" s="151"/>
      <c r="DOB74" s="151"/>
      <c r="DOC74" s="151"/>
      <c r="DOD74" s="151"/>
      <c r="DOE74" s="151"/>
      <c r="DOF74" s="151"/>
      <c r="DOG74" s="151"/>
      <c r="DOH74" s="151"/>
      <c r="DOI74" s="151"/>
      <c r="DOJ74" s="151"/>
      <c r="DOK74" s="151"/>
      <c r="DOL74" s="151"/>
      <c r="DOM74" s="151"/>
      <c r="DON74" s="151"/>
      <c r="DOO74" s="151"/>
      <c r="DOP74" s="151"/>
      <c r="DOQ74" s="151"/>
      <c r="DOR74" s="151"/>
      <c r="DOS74" s="151"/>
      <c r="DOT74" s="151"/>
      <c r="DOU74" s="151"/>
      <c r="DOV74" s="151"/>
      <c r="DOW74" s="151"/>
      <c r="DOX74" s="151"/>
      <c r="DOY74" s="151"/>
      <c r="DOZ74" s="151"/>
      <c r="DPA74" s="151"/>
      <c r="DPB74" s="151"/>
      <c r="DPC74" s="151"/>
      <c r="DPD74" s="151"/>
      <c r="DPE74" s="151"/>
      <c r="DPF74" s="151"/>
      <c r="DPG74" s="151"/>
      <c r="DPH74" s="151"/>
      <c r="DPI74" s="151"/>
      <c r="DPJ74" s="151"/>
      <c r="DPK74" s="151"/>
      <c r="DPL74" s="151"/>
      <c r="DPM74" s="151"/>
      <c r="DPN74" s="151"/>
      <c r="DPO74" s="151"/>
      <c r="DPP74" s="151"/>
      <c r="DPQ74" s="151"/>
      <c r="DPR74" s="151"/>
      <c r="DPS74" s="151"/>
      <c r="DPT74" s="151"/>
      <c r="DPU74" s="151"/>
      <c r="DPV74" s="151"/>
      <c r="DPW74" s="151"/>
      <c r="DPX74" s="151"/>
      <c r="DPY74" s="151"/>
      <c r="DPZ74" s="151"/>
      <c r="DQA74" s="151"/>
      <c r="DQB74" s="151"/>
      <c r="DQC74" s="151"/>
      <c r="DQD74" s="151"/>
      <c r="DQE74" s="151"/>
      <c r="DQF74" s="151"/>
      <c r="DQG74" s="151"/>
      <c r="DQH74" s="151"/>
      <c r="DQI74" s="151"/>
      <c r="DQJ74" s="151"/>
      <c r="DQK74" s="151"/>
      <c r="DQL74" s="151"/>
      <c r="DQM74" s="151"/>
      <c r="DQN74" s="151"/>
      <c r="DQO74" s="151"/>
      <c r="DQP74" s="151"/>
      <c r="DQQ74" s="151"/>
      <c r="DQR74" s="151"/>
      <c r="DQS74" s="151"/>
      <c r="DQT74" s="151"/>
      <c r="DQU74" s="151"/>
      <c r="DQV74" s="151"/>
      <c r="DQW74" s="151"/>
      <c r="DQX74" s="151"/>
      <c r="DQY74" s="151"/>
      <c r="DQZ74" s="151"/>
      <c r="DRA74" s="151"/>
      <c r="DRB74" s="151"/>
      <c r="DRC74" s="151"/>
      <c r="DRD74" s="151"/>
      <c r="DRE74" s="151"/>
      <c r="DRF74" s="151"/>
      <c r="DRG74" s="151"/>
      <c r="DRH74" s="151"/>
      <c r="DRI74" s="151"/>
      <c r="DRJ74" s="151"/>
      <c r="DRK74" s="151"/>
      <c r="DRL74" s="151"/>
      <c r="DRM74" s="151"/>
      <c r="DRN74" s="151"/>
      <c r="DRO74" s="151"/>
      <c r="DRP74" s="151"/>
      <c r="DRQ74" s="151"/>
      <c r="DRR74" s="151"/>
      <c r="DRS74" s="151"/>
      <c r="DRT74" s="151"/>
      <c r="DRU74" s="151"/>
      <c r="DRV74" s="151"/>
      <c r="DRW74" s="151"/>
      <c r="DRX74" s="151"/>
      <c r="DRY74" s="151"/>
      <c r="DRZ74" s="151"/>
      <c r="DSA74" s="151"/>
      <c r="DSB74" s="151"/>
      <c r="DSC74" s="151"/>
      <c r="DSD74" s="151"/>
      <c r="DSE74" s="151"/>
      <c r="DSF74" s="151"/>
      <c r="DSG74" s="151"/>
      <c r="DSH74" s="151"/>
      <c r="DSI74" s="151"/>
      <c r="DSJ74" s="151"/>
      <c r="DSK74" s="151"/>
      <c r="DSL74" s="151"/>
      <c r="DSM74" s="151"/>
      <c r="DSN74" s="151"/>
      <c r="DSO74" s="151"/>
      <c r="DSP74" s="151"/>
      <c r="DSQ74" s="151"/>
      <c r="DSR74" s="151"/>
      <c r="DSS74" s="151"/>
      <c r="DST74" s="151"/>
      <c r="DSU74" s="151"/>
      <c r="DSV74" s="151"/>
      <c r="DSW74" s="151"/>
      <c r="DSX74" s="151"/>
      <c r="DSY74" s="151"/>
      <c r="DSZ74" s="151"/>
      <c r="DTA74" s="151"/>
      <c r="DTB74" s="151"/>
      <c r="DTC74" s="151"/>
      <c r="DTD74" s="151"/>
      <c r="DTE74" s="151"/>
      <c r="DTF74" s="151"/>
      <c r="DTG74" s="151"/>
      <c r="DTH74" s="151"/>
      <c r="DTI74" s="151"/>
      <c r="DTJ74" s="151"/>
      <c r="DTK74" s="151"/>
      <c r="DTL74" s="151"/>
      <c r="DTM74" s="151"/>
      <c r="DTN74" s="151"/>
      <c r="DTO74" s="151"/>
      <c r="DTP74" s="151"/>
      <c r="DTQ74" s="151"/>
      <c r="DTR74" s="151"/>
      <c r="DTS74" s="151"/>
      <c r="DTT74" s="151"/>
      <c r="DTU74" s="151"/>
      <c r="DTV74" s="151"/>
      <c r="DTW74" s="151"/>
      <c r="DTX74" s="151"/>
      <c r="DTY74" s="151"/>
      <c r="DTZ74" s="151"/>
      <c r="DUA74" s="151"/>
      <c r="DUB74" s="151"/>
      <c r="DUC74" s="151"/>
      <c r="DUD74" s="151"/>
      <c r="DUE74" s="151"/>
      <c r="DUF74" s="151"/>
      <c r="DUG74" s="151"/>
      <c r="DUH74" s="151"/>
      <c r="DUI74" s="151"/>
      <c r="DUJ74" s="151"/>
      <c r="DUK74" s="151"/>
      <c r="DUL74" s="151"/>
      <c r="DUM74" s="151"/>
      <c r="DUN74" s="151"/>
      <c r="DUO74" s="151"/>
      <c r="DUP74" s="151"/>
      <c r="DUQ74" s="151"/>
      <c r="DUR74" s="151"/>
      <c r="DUS74" s="151"/>
      <c r="DUT74" s="151"/>
      <c r="DUU74" s="151"/>
      <c r="DUV74" s="151"/>
      <c r="DUW74" s="151"/>
      <c r="DUX74" s="151"/>
      <c r="DUY74" s="151"/>
      <c r="DUZ74" s="151"/>
      <c r="DVA74" s="151"/>
      <c r="DVB74" s="151"/>
      <c r="DVC74" s="151"/>
      <c r="DVD74" s="151"/>
      <c r="DVE74" s="151"/>
      <c r="DVF74" s="151"/>
      <c r="DVG74" s="151"/>
      <c r="DVH74" s="151"/>
      <c r="DVI74" s="151"/>
      <c r="DVJ74" s="151"/>
      <c r="DVK74" s="151"/>
      <c r="DVL74" s="151"/>
      <c r="DVM74" s="151"/>
      <c r="DVN74" s="151"/>
      <c r="DVO74" s="151"/>
      <c r="DVP74" s="151"/>
      <c r="DVQ74" s="151"/>
      <c r="DVR74" s="151"/>
      <c r="DVS74" s="151"/>
      <c r="DVT74" s="151"/>
      <c r="DVU74" s="151"/>
      <c r="DVV74" s="151"/>
      <c r="DVW74" s="151"/>
      <c r="DVX74" s="151"/>
      <c r="DVY74" s="151"/>
      <c r="DVZ74" s="151"/>
      <c r="DWA74" s="151"/>
      <c r="DWB74" s="151"/>
      <c r="DWC74" s="151"/>
      <c r="DWD74" s="151"/>
      <c r="DWE74" s="151"/>
      <c r="DWF74" s="151"/>
      <c r="DWG74" s="151"/>
      <c r="DWH74" s="151"/>
      <c r="DWI74" s="151"/>
      <c r="DWJ74" s="151"/>
      <c r="DWK74" s="151"/>
      <c r="DWL74" s="151"/>
      <c r="DWM74" s="151"/>
      <c r="DWN74" s="151"/>
      <c r="DWO74" s="151"/>
      <c r="DWP74" s="151"/>
      <c r="DWQ74" s="151"/>
      <c r="DWR74" s="151"/>
      <c r="DWS74" s="151"/>
      <c r="DWT74" s="151"/>
      <c r="DWU74" s="151"/>
      <c r="DWV74" s="151"/>
      <c r="DWW74" s="151"/>
      <c r="DWX74" s="151"/>
      <c r="DWY74" s="151"/>
      <c r="DWZ74" s="151"/>
      <c r="DXA74" s="151"/>
      <c r="DXB74" s="151"/>
      <c r="DXC74" s="151"/>
      <c r="DXD74" s="151"/>
      <c r="DXE74" s="151"/>
      <c r="DXF74" s="151"/>
      <c r="DXG74" s="151"/>
      <c r="DXH74" s="151"/>
      <c r="DXI74" s="151"/>
      <c r="DXJ74" s="151"/>
      <c r="DXK74" s="151"/>
      <c r="DXL74" s="151"/>
      <c r="DXM74" s="151"/>
      <c r="DXN74" s="151"/>
      <c r="DXO74" s="151"/>
      <c r="DXP74" s="151"/>
      <c r="DXQ74" s="151"/>
      <c r="DXR74" s="151"/>
      <c r="DXS74" s="151"/>
      <c r="DXT74" s="151"/>
      <c r="DXU74" s="151"/>
      <c r="DXV74" s="151"/>
      <c r="DXW74" s="151"/>
      <c r="DXX74" s="151"/>
      <c r="DXY74" s="151"/>
      <c r="DXZ74" s="151"/>
      <c r="DYA74" s="151"/>
      <c r="DYB74" s="151"/>
      <c r="DYC74" s="151"/>
      <c r="DYD74" s="151"/>
      <c r="DYE74" s="151"/>
      <c r="DYF74" s="151"/>
      <c r="DYG74" s="151"/>
      <c r="DYH74" s="151"/>
      <c r="DYI74" s="151"/>
      <c r="DYJ74" s="151"/>
      <c r="DYK74" s="151"/>
      <c r="DYL74" s="151"/>
      <c r="DYM74" s="151"/>
      <c r="DYN74" s="151"/>
      <c r="DYO74" s="151"/>
      <c r="DYP74" s="151"/>
      <c r="DYQ74" s="151"/>
      <c r="DYR74" s="151"/>
      <c r="DYS74" s="151"/>
      <c r="DYT74" s="151"/>
      <c r="DYU74" s="151"/>
      <c r="DYV74" s="151"/>
      <c r="DYW74" s="151"/>
      <c r="DYX74" s="151"/>
      <c r="DYY74" s="151"/>
      <c r="DYZ74" s="151"/>
      <c r="DZA74" s="151"/>
      <c r="DZB74" s="151"/>
      <c r="DZC74" s="151"/>
      <c r="DZD74" s="151"/>
      <c r="DZE74" s="151"/>
      <c r="DZF74" s="151"/>
      <c r="DZG74" s="151"/>
      <c r="DZH74" s="151"/>
      <c r="DZI74" s="151"/>
      <c r="DZJ74" s="151"/>
      <c r="DZK74" s="151"/>
      <c r="DZL74" s="151"/>
      <c r="DZM74" s="151"/>
      <c r="DZN74" s="151"/>
      <c r="DZO74" s="151"/>
      <c r="DZP74" s="151"/>
      <c r="DZQ74" s="151"/>
      <c r="DZR74" s="151"/>
      <c r="DZS74" s="151"/>
      <c r="DZT74" s="151"/>
      <c r="DZU74" s="151"/>
      <c r="DZV74" s="151"/>
      <c r="DZW74" s="151"/>
      <c r="DZX74" s="151"/>
      <c r="DZY74" s="151"/>
      <c r="DZZ74" s="151"/>
      <c r="EAA74" s="151"/>
      <c r="EAB74" s="151"/>
      <c r="EAC74" s="151"/>
      <c r="EAD74" s="151"/>
      <c r="EAE74" s="151"/>
      <c r="EAF74" s="151"/>
      <c r="EAG74" s="151"/>
      <c r="EAH74" s="151"/>
      <c r="EAI74" s="151"/>
      <c r="EAJ74" s="151"/>
      <c r="EAK74" s="151"/>
      <c r="EAL74" s="151"/>
      <c r="EAM74" s="151"/>
      <c r="EAN74" s="151"/>
      <c r="EAO74" s="151"/>
      <c r="EAP74" s="151"/>
      <c r="EAQ74" s="151"/>
      <c r="EAR74" s="151"/>
      <c r="EAS74" s="151"/>
      <c r="EAT74" s="151"/>
      <c r="EAU74" s="151"/>
      <c r="EAV74" s="151"/>
      <c r="EAW74" s="151"/>
      <c r="EAX74" s="151"/>
      <c r="EAY74" s="151"/>
      <c r="EAZ74" s="151"/>
      <c r="EBA74" s="151"/>
      <c r="EBB74" s="151"/>
      <c r="EBC74" s="151"/>
      <c r="EBD74" s="151"/>
      <c r="EBE74" s="151"/>
      <c r="EBF74" s="151"/>
      <c r="EBG74" s="151"/>
      <c r="EBH74" s="151"/>
      <c r="EBI74" s="151"/>
      <c r="EBJ74" s="151"/>
      <c r="EBK74" s="151"/>
      <c r="EBL74" s="151"/>
      <c r="EBM74" s="151"/>
      <c r="EBN74" s="151"/>
      <c r="EBO74" s="151"/>
      <c r="EBP74" s="151"/>
      <c r="EBQ74" s="151"/>
      <c r="EBR74" s="151"/>
      <c r="EBS74" s="151"/>
      <c r="EBT74" s="151"/>
      <c r="EBU74" s="151"/>
      <c r="EBV74" s="151"/>
      <c r="EBW74" s="151"/>
      <c r="EBX74" s="151"/>
      <c r="EBY74" s="151"/>
      <c r="EBZ74" s="151"/>
      <c r="ECA74" s="151"/>
      <c r="ECB74" s="151"/>
      <c r="ECC74" s="151"/>
      <c r="ECD74" s="151"/>
      <c r="ECE74" s="151"/>
      <c r="ECF74" s="151"/>
      <c r="ECG74" s="151"/>
      <c r="ECH74" s="151"/>
      <c r="ECI74" s="151"/>
      <c r="ECJ74" s="151"/>
      <c r="ECK74" s="151"/>
      <c r="ECL74" s="151"/>
      <c r="ECM74" s="151"/>
      <c r="ECN74" s="151"/>
      <c r="ECO74" s="151"/>
      <c r="ECP74" s="151"/>
      <c r="ECQ74" s="151"/>
      <c r="ECR74" s="151"/>
      <c r="ECS74" s="151"/>
      <c r="ECT74" s="151"/>
      <c r="ECU74" s="151"/>
      <c r="ECV74" s="151"/>
      <c r="ECW74" s="151"/>
      <c r="ECX74" s="151"/>
      <c r="ECY74" s="151"/>
      <c r="ECZ74" s="151"/>
      <c r="EDA74" s="151"/>
      <c r="EDB74" s="151"/>
      <c r="EDC74" s="151"/>
      <c r="EDD74" s="151"/>
      <c r="EDE74" s="151"/>
      <c r="EDF74" s="151"/>
      <c r="EDG74" s="151"/>
      <c r="EDH74" s="151"/>
      <c r="EDI74" s="151"/>
      <c r="EDJ74" s="151"/>
      <c r="EDK74" s="151"/>
      <c r="EDL74" s="151"/>
      <c r="EDM74" s="151"/>
      <c r="EDN74" s="151"/>
      <c r="EDO74" s="151"/>
      <c r="EDP74" s="151"/>
      <c r="EDQ74" s="151"/>
      <c r="EDR74" s="151"/>
      <c r="EDS74" s="151"/>
      <c r="EDT74" s="151"/>
      <c r="EDU74" s="151"/>
      <c r="EDV74" s="151"/>
      <c r="EDW74" s="151"/>
      <c r="EDX74" s="151"/>
      <c r="EDY74" s="151"/>
      <c r="EDZ74" s="151"/>
      <c r="EEA74" s="151"/>
      <c r="EEB74" s="151"/>
      <c r="EEC74" s="151"/>
      <c r="EED74" s="151"/>
      <c r="EEE74" s="151"/>
      <c r="EEF74" s="151"/>
      <c r="EEG74" s="151"/>
      <c r="EEH74" s="151"/>
      <c r="EEI74" s="151"/>
      <c r="EEJ74" s="151"/>
      <c r="EEK74" s="151"/>
      <c r="EEL74" s="151"/>
      <c r="EEM74" s="151"/>
      <c r="EEN74" s="151"/>
      <c r="EEO74" s="151"/>
      <c r="EEP74" s="151"/>
      <c r="EEQ74" s="151"/>
      <c r="EER74" s="151"/>
      <c r="EES74" s="151"/>
      <c r="EET74" s="151"/>
      <c r="EEU74" s="151"/>
      <c r="EEV74" s="151"/>
      <c r="EEW74" s="151"/>
      <c r="EEX74" s="151"/>
      <c r="EEY74" s="151"/>
      <c r="EEZ74" s="151"/>
      <c r="EFA74" s="151"/>
      <c r="EFB74" s="151"/>
      <c r="EFC74" s="151"/>
      <c r="EFD74" s="151"/>
      <c r="EFE74" s="151"/>
      <c r="EFF74" s="151"/>
      <c r="EFG74" s="151"/>
      <c r="EFH74" s="151"/>
      <c r="EFI74" s="151"/>
      <c r="EFJ74" s="151"/>
      <c r="EFK74" s="151"/>
      <c r="EFL74" s="151"/>
      <c r="EFM74" s="151"/>
      <c r="EFN74" s="151"/>
      <c r="EFO74" s="151"/>
      <c r="EFP74" s="151"/>
      <c r="EFQ74" s="151"/>
      <c r="EFR74" s="151"/>
      <c r="EFS74" s="151"/>
      <c r="EFT74" s="151"/>
      <c r="EFU74" s="151"/>
      <c r="EFV74" s="151"/>
      <c r="EFW74" s="151"/>
      <c r="EFX74" s="151"/>
      <c r="EFY74" s="151"/>
      <c r="EFZ74" s="151"/>
      <c r="EGA74" s="151"/>
      <c r="EGB74" s="151"/>
      <c r="EGC74" s="151"/>
      <c r="EGD74" s="151"/>
      <c r="EGE74" s="151"/>
      <c r="EGF74" s="151"/>
      <c r="EGG74" s="151"/>
      <c r="EGH74" s="151"/>
      <c r="EGI74" s="151"/>
      <c r="EGJ74" s="151"/>
      <c r="EGK74" s="151"/>
      <c r="EGL74" s="151"/>
      <c r="EGM74" s="151"/>
      <c r="EGN74" s="151"/>
      <c r="EGO74" s="151"/>
      <c r="EGP74" s="151"/>
      <c r="EGQ74" s="151"/>
      <c r="EGR74" s="151"/>
      <c r="EGS74" s="151"/>
      <c r="EGT74" s="151"/>
      <c r="EGU74" s="151"/>
      <c r="EGV74" s="151"/>
      <c r="EGW74" s="151"/>
      <c r="EGX74" s="151"/>
      <c r="EGY74" s="151"/>
      <c r="EGZ74" s="151"/>
      <c r="EHA74" s="151"/>
      <c r="EHB74" s="151"/>
      <c r="EHC74" s="151"/>
      <c r="EHD74" s="151"/>
      <c r="EHE74" s="151"/>
      <c r="EHF74" s="151"/>
      <c r="EHG74" s="151"/>
      <c r="EHH74" s="151"/>
      <c r="EHI74" s="151"/>
      <c r="EHJ74" s="151"/>
      <c r="EHK74" s="151"/>
      <c r="EHL74" s="151"/>
      <c r="EHM74" s="151"/>
      <c r="EHN74" s="151"/>
      <c r="EHO74" s="151"/>
      <c r="EHP74" s="151"/>
      <c r="EHQ74" s="151"/>
      <c r="EHR74" s="151"/>
      <c r="EHS74" s="151"/>
      <c r="EHT74" s="151"/>
      <c r="EHU74" s="151"/>
      <c r="EHV74" s="151"/>
      <c r="EHW74" s="151"/>
      <c r="EHX74" s="151"/>
      <c r="EHY74" s="151"/>
      <c r="EHZ74" s="151"/>
      <c r="EIA74" s="151"/>
      <c r="EIB74" s="151"/>
      <c r="EIC74" s="151"/>
      <c r="EID74" s="151"/>
      <c r="EIE74" s="151"/>
      <c r="EIF74" s="151"/>
      <c r="EIG74" s="151"/>
      <c r="EIH74" s="151"/>
      <c r="EII74" s="151"/>
      <c r="EIJ74" s="151"/>
      <c r="EIK74" s="151"/>
      <c r="EIL74" s="151"/>
      <c r="EIM74" s="151"/>
      <c r="EIN74" s="151"/>
      <c r="EIO74" s="151"/>
      <c r="EIP74" s="151"/>
      <c r="EIQ74" s="151"/>
      <c r="EIR74" s="151"/>
      <c r="EIS74" s="151"/>
      <c r="EIT74" s="151"/>
      <c r="EIU74" s="151"/>
      <c r="EIV74" s="151"/>
      <c r="EIW74" s="151"/>
      <c r="EIX74" s="151"/>
      <c r="EIY74" s="151"/>
      <c r="EIZ74" s="151"/>
      <c r="EJA74" s="151"/>
      <c r="EJB74" s="151"/>
      <c r="EJC74" s="151"/>
      <c r="EJD74" s="151"/>
      <c r="EJE74" s="151"/>
      <c r="EJF74" s="151"/>
      <c r="EJG74" s="151"/>
      <c r="EJH74" s="151"/>
      <c r="EJI74" s="151"/>
      <c r="EJJ74" s="151"/>
      <c r="EJK74" s="151"/>
      <c r="EJL74" s="151"/>
      <c r="EJM74" s="151"/>
      <c r="EJN74" s="151"/>
      <c r="EJO74" s="151"/>
      <c r="EJP74" s="151"/>
      <c r="EJQ74" s="151"/>
      <c r="EJR74" s="151"/>
      <c r="EJS74" s="151"/>
      <c r="EJT74" s="151"/>
      <c r="EJU74" s="151"/>
      <c r="EJV74" s="151"/>
      <c r="EJW74" s="151"/>
      <c r="EJX74" s="151"/>
      <c r="EJY74" s="151"/>
      <c r="EJZ74" s="151"/>
      <c r="EKA74" s="151"/>
      <c r="EKB74" s="151"/>
      <c r="EKC74" s="151"/>
      <c r="EKD74" s="151"/>
      <c r="EKE74" s="151"/>
      <c r="EKF74" s="151"/>
      <c r="EKG74" s="151"/>
      <c r="EKH74" s="151"/>
      <c r="EKI74" s="151"/>
      <c r="EKJ74" s="151"/>
      <c r="EKK74" s="151"/>
      <c r="EKL74" s="151"/>
      <c r="EKM74" s="151"/>
      <c r="EKN74" s="151"/>
      <c r="EKO74" s="151"/>
      <c r="EKP74" s="151"/>
      <c r="EKQ74" s="151"/>
      <c r="EKR74" s="151"/>
      <c r="EKS74" s="151"/>
      <c r="EKT74" s="151"/>
      <c r="EKU74" s="151"/>
      <c r="EKV74" s="151"/>
      <c r="EKW74" s="151"/>
      <c r="EKX74" s="151"/>
      <c r="EKY74" s="151"/>
      <c r="EKZ74" s="151"/>
      <c r="ELA74" s="151"/>
      <c r="ELB74" s="151"/>
      <c r="ELC74" s="151"/>
      <c r="ELD74" s="151"/>
      <c r="ELE74" s="151"/>
      <c r="ELF74" s="151"/>
      <c r="ELG74" s="151"/>
      <c r="ELH74" s="151"/>
      <c r="ELI74" s="151"/>
      <c r="ELJ74" s="151"/>
      <c r="ELK74" s="151"/>
      <c r="ELL74" s="151"/>
      <c r="ELM74" s="151"/>
      <c r="ELN74" s="151"/>
      <c r="ELO74" s="151"/>
      <c r="ELP74" s="151"/>
      <c r="ELQ74" s="151"/>
      <c r="ELR74" s="151"/>
      <c r="ELS74" s="151"/>
      <c r="ELT74" s="151"/>
      <c r="ELU74" s="151"/>
      <c r="ELV74" s="151"/>
      <c r="ELW74" s="151"/>
      <c r="ELX74" s="151"/>
      <c r="ELY74" s="151"/>
      <c r="ELZ74" s="151"/>
      <c r="EMA74" s="151"/>
      <c r="EMB74" s="151"/>
      <c r="EMC74" s="151"/>
      <c r="EMD74" s="151"/>
      <c r="EME74" s="151"/>
      <c r="EMF74" s="151"/>
      <c r="EMG74" s="151"/>
      <c r="EMH74" s="151"/>
      <c r="EMI74" s="151"/>
      <c r="EMJ74" s="151"/>
      <c r="EMK74" s="151"/>
      <c r="EML74" s="151"/>
      <c r="EMM74" s="151"/>
      <c r="EMN74" s="151"/>
      <c r="EMO74" s="151"/>
      <c r="EMP74" s="151"/>
      <c r="EMQ74" s="151"/>
      <c r="EMR74" s="151"/>
      <c r="EMS74" s="151"/>
      <c r="EMT74" s="151"/>
      <c r="EMU74" s="151"/>
      <c r="EMV74" s="151"/>
      <c r="EMW74" s="151"/>
      <c r="EMX74" s="151"/>
      <c r="EMY74" s="151"/>
      <c r="EMZ74" s="151"/>
      <c r="ENA74" s="151"/>
      <c r="ENB74" s="151"/>
      <c r="ENC74" s="151"/>
      <c r="END74" s="151"/>
      <c r="ENE74" s="151"/>
      <c r="ENF74" s="151"/>
      <c r="ENG74" s="151"/>
      <c r="ENH74" s="151"/>
      <c r="ENI74" s="151"/>
      <c r="ENJ74" s="151"/>
      <c r="ENK74" s="151"/>
      <c r="ENL74" s="151"/>
      <c r="ENM74" s="151"/>
      <c r="ENN74" s="151"/>
      <c r="ENO74" s="151"/>
      <c r="ENP74" s="151"/>
      <c r="ENQ74" s="151"/>
      <c r="ENR74" s="151"/>
      <c r="ENS74" s="151"/>
      <c r="ENT74" s="151"/>
      <c r="ENU74" s="151"/>
      <c r="ENV74" s="151"/>
      <c r="ENW74" s="151"/>
      <c r="ENX74" s="151"/>
      <c r="ENY74" s="151"/>
      <c r="ENZ74" s="151"/>
      <c r="EOA74" s="151"/>
      <c r="EOB74" s="151"/>
      <c r="EOC74" s="151"/>
      <c r="EOD74" s="151"/>
      <c r="EOE74" s="151"/>
      <c r="EOF74" s="151"/>
      <c r="EOG74" s="151"/>
      <c r="EOH74" s="151"/>
      <c r="EOI74" s="151"/>
      <c r="EOJ74" s="151"/>
      <c r="EOK74" s="151"/>
      <c r="EOL74" s="151"/>
      <c r="EOM74" s="151"/>
      <c r="EON74" s="151"/>
      <c r="EOO74" s="151"/>
      <c r="EOP74" s="151"/>
      <c r="EOQ74" s="151"/>
      <c r="EOR74" s="151"/>
      <c r="EOS74" s="151"/>
      <c r="EOT74" s="151"/>
      <c r="EOU74" s="151"/>
      <c r="EOV74" s="151"/>
      <c r="EOW74" s="151"/>
      <c r="EOX74" s="151"/>
      <c r="EOY74" s="151"/>
      <c r="EOZ74" s="151"/>
      <c r="EPA74" s="151"/>
      <c r="EPB74" s="151"/>
      <c r="EPC74" s="151"/>
      <c r="EPD74" s="151"/>
      <c r="EPE74" s="151"/>
      <c r="EPF74" s="151"/>
      <c r="EPG74" s="151"/>
      <c r="EPH74" s="151"/>
      <c r="EPI74" s="151"/>
      <c r="EPJ74" s="151"/>
      <c r="EPK74" s="151"/>
      <c r="EPL74" s="151"/>
      <c r="EPM74" s="151"/>
      <c r="EPN74" s="151"/>
      <c r="EPO74" s="151"/>
      <c r="EPP74" s="151"/>
      <c r="EPQ74" s="151"/>
      <c r="EPR74" s="151"/>
      <c r="EPS74" s="151"/>
      <c r="EPT74" s="151"/>
      <c r="EPU74" s="151"/>
      <c r="EPV74" s="151"/>
      <c r="EPW74" s="151"/>
      <c r="EPX74" s="151"/>
      <c r="EPY74" s="151"/>
      <c r="EPZ74" s="151"/>
      <c r="EQA74" s="151"/>
      <c r="EQB74" s="151"/>
      <c r="EQC74" s="151"/>
      <c r="EQD74" s="151"/>
      <c r="EQE74" s="151"/>
      <c r="EQF74" s="151"/>
      <c r="EQG74" s="151"/>
      <c r="EQH74" s="151"/>
      <c r="EQI74" s="151"/>
      <c r="EQJ74" s="151"/>
      <c r="EQK74" s="151"/>
      <c r="EQL74" s="151"/>
      <c r="EQM74" s="151"/>
      <c r="EQN74" s="151"/>
      <c r="EQO74" s="151"/>
      <c r="EQP74" s="151"/>
      <c r="EQQ74" s="151"/>
      <c r="EQR74" s="151"/>
      <c r="EQS74" s="151"/>
      <c r="EQT74" s="151"/>
      <c r="EQU74" s="151"/>
      <c r="EQV74" s="151"/>
      <c r="EQW74" s="151"/>
      <c r="EQX74" s="151"/>
      <c r="EQY74" s="151"/>
      <c r="EQZ74" s="151"/>
      <c r="ERA74" s="151"/>
      <c r="ERB74" s="151"/>
      <c r="ERC74" s="151"/>
      <c r="ERD74" s="151"/>
      <c r="ERE74" s="151"/>
      <c r="ERF74" s="151"/>
      <c r="ERG74" s="151"/>
      <c r="ERH74" s="151"/>
      <c r="ERI74" s="151"/>
      <c r="ERJ74" s="151"/>
      <c r="ERK74" s="151"/>
      <c r="ERL74" s="151"/>
      <c r="ERM74" s="151"/>
      <c r="ERN74" s="151"/>
      <c r="ERO74" s="151"/>
      <c r="ERP74" s="151"/>
      <c r="ERQ74" s="151"/>
      <c r="ERR74" s="151"/>
      <c r="ERS74" s="151"/>
      <c r="ERT74" s="151"/>
      <c r="ERU74" s="151"/>
      <c r="ERV74" s="151"/>
      <c r="ERW74" s="151"/>
      <c r="ERX74" s="151"/>
      <c r="ERY74" s="151"/>
      <c r="ERZ74" s="151"/>
      <c r="ESA74" s="151"/>
      <c r="ESB74" s="151"/>
      <c r="ESC74" s="151"/>
      <c r="ESD74" s="151"/>
      <c r="ESE74" s="151"/>
      <c r="ESF74" s="151"/>
      <c r="ESG74" s="151"/>
      <c r="ESH74" s="151"/>
      <c r="ESI74" s="151"/>
      <c r="ESJ74" s="151"/>
      <c r="ESK74" s="151"/>
      <c r="ESL74" s="151"/>
      <c r="ESM74" s="151"/>
      <c r="ESN74" s="151"/>
      <c r="ESO74" s="151"/>
      <c r="ESP74" s="151"/>
      <c r="ESQ74" s="151"/>
      <c r="ESR74" s="151"/>
      <c r="ESS74" s="151"/>
      <c r="EST74" s="151"/>
      <c r="ESU74" s="151"/>
      <c r="ESV74" s="151"/>
      <c r="ESW74" s="151"/>
      <c r="ESX74" s="151"/>
      <c r="ESY74" s="151"/>
      <c r="ESZ74" s="151"/>
      <c r="ETA74" s="151"/>
      <c r="ETB74" s="151"/>
      <c r="ETC74" s="151"/>
      <c r="ETD74" s="151"/>
      <c r="ETE74" s="151"/>
      <c r="ETF74" s="151"/>
      <c r="ETG74" s="151"/>
      <c r="ETH74" s="151"/>
      <c r="ETI74" s="151"/>
      <c r="ETJ74" s="151"/>
      <c r="ETK74" s="151"/>
      <c r="ETL74" s="151"/>
      <c r="ETM74" s="151"/>
      <c r="ETN74" s="151"/>
      <c r="ETO74" s="151"/>
      <c r="ETP74" s="151"/>
      <c r="ETQ74" s="151"/>
      <c r="ETR74" s="151"/>
      <c r="ETS74" s="151"/>
      <c r="ETT74" s="151"/>
      <c r="ETU74" s="151"/>
      <c r="ETV74" s="151"/>
      <c r="ETW74" s="151"/>
      <c r="ETX74" s="151"/>
      <c r="ETY74" s="151"/>
      <c r="ETZ74" s="151"/>
      <c r="EUA74" s="151"/>
      <c r="EUB74" s="151"/>
      <c r="EUC74" s="151"/>
      <c r="EUD74" s="151"/>
      <c r="EUE74" s="151"/>
      <c r="EUF74" s="151"/>
      <c r="EUG74" s="151"/>
      <c r="EUH74" s="151"/>
      <c r="EUI74" s="151"/>
      <c r="EUJ74" s="151"/>
      <c r="EUK74" s="151"/>
      <c r="EUL74" s="151"/>
      <c r="EUM74" s="151"/>
      <c r="EUN74" s="151"/>
      <c r="EUO74" s="151"/>
      <c r="EUP74" s="151"/>
      <c r="EUQ74" s="151"/>
      <c r="EUR74" s="151"/>
      <c r="EUS74" s="151"/>
      <c r="EUT74" s="151"/>
      <c r="EUU74" s="151"/>
      <c r="EUV74" s="151"/>
      <c r="EUW74" s="151"/>
      <c r="EUX74" s="151"/>
      <c r="EUY74" s="151"/>
      <c r="EUZ74" s="151"/>
      <c r="EVA74" s="151"/>
      <c r="EVB74" s="151"/>
      <c r="EVC74" s="151"/>
      <c r="EVD74" s="151"/>
      <c r="EVE74" s="151"/>
      <c r="EVF74" s="151"/>
      <c r="EVG74" s="151"/>
      <c r="EVH74" s="151"/>
      <c r="EVI74" s="151"/>
      <c r="EVJ74" s="151"/>
      <c r="EVK74" s="151"/>
      <c r="EVL74" s="151"/>
      <c r="EVM74" s="151"/>
      <c r="EVN74" s="151"/>
      <c r="EVO74" s="151"/>
      <c r="EVP74" s="151"/>
      <c r="EVQ74" s="151"/>
      <c r="EVR74" s="151"/>
      <c r="EVS74" s="151"/>
      <c r="EVT74" s="151"/>
      <c r="EVU74" s="151"/>
      <c r="EVV74" s="151"/>
      <c r="EVW74" s="151"/>
      <c r="EVX74" s="151"/>
      <c r="EVY74" s="151"/>
      <c r="EVZ74" s="151"/>
      <c r="EWA74" s="151"/>
      <c r="EWB74" s="151"/>
      <c r="EWC74" s="151"/>
      <c r="EWD74" s="151"/>
      <c r="EWE74" s="151"/>
      <c r="EWF74" s="151"/>
      <c r="EWG74" s="151"/>
      <c r="EWH74" s="151"/>
      <c r="EWI74" s="151"/>
      <c r="EWJ74" s="151"/>
      <c r="EWK74" s="151"/>
      <c r="EWL74" s="151"/>
      <c r="EWM74" s="151"/>
      <c r="EWN74" s="151"/>
      <c r="EWO74" s="151"/>
      <c r="EWP74" s="151"/>
      <c r="EWQ74" s="151"/>
      <c r="EWR74" s="151"/>
      <c r="EWS74" s="151"/>
      <c r="EWT74" s="151"/>
      <c r="EWU74" s="151"/>
      <c r="EWV74" s="151"/>
      <c r="EWW74" s="151"/>
      <c r="EWX74" s="151"/>
      <c r="EWY74" s="151"/>
      <c r="EWZ74" s="151"/>
      <c r="EXA74" s="151"/>
      <c r="EXB74" s="151"/>
      <c r="EXC74" s="151"/>
      <c r="EXD74" s="151"/>
      <c r="EXE74" s="151"/>
      <c r="EXF74" s="151"/>
      <c r="EXG74" s="151"/>
      <c r="EXH74" s="151"/>
      <c r="EXI74" s="151"/>
      <c r="EXJ74" s="151"/>
      <c r="EXK74" s="151"/>
      <c r="EXL74" s="151"/>
      <c r="EXM74" s="151"/>
      <c r="EXN74" s="151"/>
      <c r="EXO74" s="151"/>
      <c r="EXP74" s="151"/>
      <c r="EXQ74" s="151"/>
      <c r="EXR74" s="151"/>
      <c r="EXS74" s="151"/>
      <c r="EXT74" s="151"/>
      <c r="EXU74" s="151"/>
      <c r="EXV74" s="151"/>
      <c r="EXW74" s="151"/>
      <c r="EXX74" s="151"/>
      <c r="EXY74" s="151"/>
      <c r="EXZ74" s="151"/>
      <c r="EYA74" s="151"/>
      <c r="EYB74" s="151"/>
      <c r="EYC74" s="151"/>
      <c r="EYD74" s="151"/>
      <c r="EYE74" s="151"/>
      <c r="EYF74" s="151"/>
      <c r="EYG74" s="151"/>
      <c r="EYH74" s="151"/>
      <c r="EYI74" s="151"/>
      <c r="EYJ74" s="151"/>
      <c r="EYK74" s="151"/>
      <c r="EYL74" s="151"/>
      <c r="EYM74" s="151"/>
      <c r="EYN74" s="151"/>
      <c r="EYO74" s="151"/>
      <c r="EYP74" s="151"/>
      <c r="EYQ74" s="151"/>
      <c r="EYR74" s="151"/>
      <c r="EYS74" s="151"/>
      <c r="EYT74" s="151"/>
      <c r="EYU74" s="151"/>
      <c r="EYV74" s="151"/>
      <c r="EYW74" s="151"/>
      <c r="EYX74" s="151"/>
      <c r="EYY74" s="151"/>
      <c r="EYZ74" s="151"/>
      <c r="EZA74" s="151"/>
      <c r="EZB74" s="151"/>
      <c r="EZC74" s="151"/>
      <c r="EZD74" s="151"/>
      <c r="EZE74" s="151"/>
      <c r="EZF74" s="151"/>
      <c r="EZG74" s="151"/>
      <c r="EZH74" s="151"/>
      <c r="EZI74" s="151"/>
      <c r="EZJ74" s="151"/>
      <c r="EZK74" s="151"/>
      <c r="EZL74" s="151"/>
      <c r="EZM74" s="151"/>
      <c r="EZN74" s="151"/>
      <c r="EZO74" s="151"/>
      <c r="EZP74" s="151"/>
      <c r="EZQ74" s="151"/>
      <c r="EZR74" s="151"/>
      <c r="EZS74" s="151"/>
      <c r="EZT74" s="151"/>
      <c r="EZU74" s="151"/>
      <c r="EZV74" s="151"/>
      <c r="EZW74" s="151"/>
      <c r="EZX74" s="151"/>
      <c r="EZY74" s="151"/>
      <c r="EZZ74" s="151"/>
      <c r="FAA74" s="151"/>
      <c r="FAB74" s="151"/>
      <c r="FAC74" s="151"/>
      <c r="FAD74" s="151"/>
      <c r="FAE74" s="151"/>
      <c r="FAF74" s="151"/>
      <c r="FAG74" s="151"/>
      <c r="FAH74" s="151"/>
      <c r="FAI74" s="151"/>
      <c r="FAJ74" s="151"/>
      <c r="FAK74" s="151"/>
      <c r="FAL74" s="151"/>
      <c r="FAM74" s="151"/>
      <c r="FAN74" s="151"/>
      <c r="FAO74" s="151"/>
      <c r="FAP74" s="151"/>
      <c r="FAQ74" s="151"/>
      <c r="FAR74" s="151"/>
      <c r="FAS74" s="151"/>
      <c r="FAT74" s="151"/>
      <c r="FAU74" s="151"/>
      <c r="FAV74" s="151"/>
      <c r="FAW74" s="151"/>
      <c r="FAX74" s="151"/>
      <c r="FAY74" s="151"/>
      <c r="FAZ74" s="151"/>
      <c r="FBA74" s="151"/>
      <c r="FBB74" s="151"/>
      <c r="FBC74" s="151"/>
      <c r="FBD74" s="151"/>
      <c r="FBE74" s="151"/>
      <c r="FBF74" s="151"/>
      <c r="FBG74" s="151"/>
      <c r="FBH74" s="151"/>
      <c r="FBI74" s="151"/>
      <c r="FBJ74" s="151"/>
      <c r="FBK74" s="151"/>
      <c r="FBL74" s="151"/>
      <c r="FBM74" s="151"/>
      <c r="FBN74" s="151"/>
      <c r="FBO74" s="151"/>
      <c r="FBP74" s="151"/>
      <c r="FBQ74" s="151"/>
      <c r="FBR74" s="151"/>
      <c r="FBS74" s="151"/>
      <c r="FBT74" s="151"/>
      <c r="FBU74" s="151"/>
      <c r="FBV74" s="151"/>
      <c r="FBW74" s="151"/>
      <c r="FBX74" s="151"/>
      <c r="FBY74" s="151"/>
      <c r="FBZ74" s="151"/>
      <c r="FCA74" s="151"/>
      <c r="FCB74" s="151"/>
      <c r="FCC74" s="151"/>
      <c r="FCD74" s="151"/>
      <c r="FCE74" s="151"/>
      <c r="FCF74" s="151"/>
      <c r="FCG74" s="151"/>
      <c r="FCH74" s="151"/>
      <c r="FCI74" s="151"/>
      <c r="FCJ74" s="151"/>
      <c r="FCK74" s="151"/>
      <c r="FCL74" s="151"/>
      <c r="FCM74" s="151"/>
      <c r="FCN74" s="151"/>
      <c r="FCO74" s="151"/>
      <c r="FCP74" s="151"/>
      <c r="FCQ74" s="151"/>
      <c r="FCR74" s="151"/>
      <c r="FCS74" s="151"/>
      <c r="FCT74" s="151"/>
      <c r="FCU74" s="151"/>
      <c r="FCV74" s="151"/>
      <c r="FCW74" s="151"/>
      <c r="FCX74" s="151"/>
      <c r="FCY74" s="151"/>
      <c r="FCZ74" s="151"/>
      <c r="FDA74" s="151"/>
      <c r="FDB74" s="151"/>
      <c r="FDC74" s="151"/>
      <c r="FDD74" s="151"/>
      <c r="FDE74" s="151"/>
      <c r="FDF74" s="151"/>
      <c r="FDG74" s="151"/>
      <c r="FDH74" s="151"/>
      <c r="FDI74" s="151"/>
      <c r="FDJ74" s="151"/>
      <c r="FDK74" s="151"/>
      <c r="FDL74" s="151"/>
      <c r="FDM74" s="151"/>
      <c r="FDN74" s="151"/>
      <c r="FDO74" s="151"/>
      <c r="FDP74" s="151"/>
      <c r="FDQ74" s="151"/>
      <c r="FDR74" s="151"/>
      <c r="FDS74" s="151"/>
      <c r="FDT74" s="151"/>
      <c r="FDU74" s="151"/>
      <c r="FDV74" s="151"/>
      <c r="FDW74" s="151"/>
      <c r="FDX74" s="151"/>
      <c r="FDY74" s="151"/>
      <c r="FDZ74" s="151"/>
      <c r="FEA74" s="151"/>
      <c r="FEB74" s="151"/>
      <c r="FEC74" s="151"/>
      <c r="FED74" s="151"/>
      <c r="FEE74" s="151"/>
      <c r="FEF74" s="151"/>
      <c r="FEG74" s="151"/>
      <c r="FEH74" s="151"/>
      <c r="FEI74" s="151"/>
      <c r="FEJ74" s="151"/>
      <c r="FEK74" s="151"/>
      <c r="FEL74" s="151"/>
      <c r="FEM74" s="151"/>
      <c r="FEN74" s="151"/>
      <c r="FEO74" s="151"/>
      <c r="FEP74" s="151"/>
      <c r="FEQ74" s="151"/>
      <c r="FER74" s="151"/>
      <c r="FES74" s="151"/>
      <c r="FET74" s="151"/>
      <c r="FEU74" s="151"/>
      <c r="FEV74" s="151"/>
      <c r="FEW74" s="151"/>
      <c r="FEX74" s="151"/>
      <c r="FEY74" s="151"/>
      <c r="FEZ74" s="151"/>
      <c r="FFA74" s="151"/>
      <c r="FFB74" s="151"/>
      <c r="FFC74" s="151"/>
      <c r="FFD74" s="151"/>
      <c r="FFE74" s="151"/>
      <c r="FFF74" s="151"/>
      <c r="FFG74" s="151"/>
      <c r="FFH74" s="151"/>
      <c r="FFI74" s="151"/>
      <c r="FFJ74" s="151"/>
      <c r="FFK74" s="151"/>
      <c r="FFL74" s="151"/>
      <c r="FFM74" s="151"/>
      <c r="FFN74" s="151"/>
      <c r="FFO74" s="151"/>
      <c r="FFP74" s="151"/>
      <c r="FFQ74" s="151"/>
      <c r="FFR74" s="151"/>
      <c r="FFS74" s="151"/>
      <c r="FFT74" s="151"/>
      <c r="FFU74" s="151"/>
      <c r="FFV74" s="151"/>
      <c r="FFW74" s="151"/>
      <c r="FFX74" s="151"/>
      <c r="FFY74" s="151"/>
      <c r="FFZ74" s="151"/>
      <c r="FGA74" s="151"/>
      <c r="FGB74" s="151"/>
      <c r="FGC74" s="151"/>
      <c r="FGD74" s="151"/>
      <c r="FGE74" s="151"/>
      <c r="FGF74" s="151"/>
      <c r="FGG74" s="151"/>
      <c r="FGH74" s="151"/>
      <c r="FGI74" s="151"/>
      <c r="FGJ74" s="151"/>
      <c r="FGK74" s="151"/>
      <c r="FGL74" s="151"/>
      <c r="FGM74" s="151"/>
      <c r="FGN74" s="151"/>
      <c r="FGO74" s="151"/>
      <c r="FGP74" s="151"/>
      <c r="FGQ74" s="151"/>
      <c r="FGR74" s="151"/>
      <c r="FGS74" s="151"/>
      <c r="FGT74" s="151"/>
      <c r="FGU74" s="151"/>
      <c r="FGV74" s="151"/>
      <c r="FGW74" s="151"/>
      <c r="FGX74" s="151"/>
      <c r="FGY74" s="151"/>
      <c r="FGZ74" s="151"/>
      <c r="FHA74" s="151"/>
      <c r="FHB74" s="151"/>
      <c r="FHC74" s="151"/>
      <c r="FHD74" s="151"/>
      <c r="FHE74" s="151"/>
      <c r="FHF74" s="151"/>
      <c r="FHG74" s="151"/>
      <c r="FHH74" s="151"/>
      <c r="FHI74" s="151"/>
      <c r="FHJ74" s="151"/>
      <c r="FHK74" s="151"/>
      <c r="FHL74" s="151"/>
      <c r="FHM74" s="151"/>
      <c r="FHN74" s="151"/>
      <c r="FHO74" s="151"/>
      <c r="FHP74" s="151"/>
      <c r="FHQ74" s="151"/>
      <c r="FHR74" s="151"/>
      <c r="FHS74" s="151"/>
      <c r="FHT74" s="151"/>
      <c r="FHU74" s="151"/>
      <c r="FHV74" s="151"/>
      <c r="FHW74" s="151"/>
      <c r="FHX74" s="151"/>
      <c r="FHY74" s="151"/>
      <c r="FHZ74" s="151"/>
      <c r="FIA74" s="151"/>
      <c r="FIB74" s="151"/>
      <c r="FIC74" s="151"/>
      <c r="FID74" s="151"/>
      <c r="FIE74" s="151"/>
      <c r="FIF74" s="151"/>
      <c r="FIG74" s="151"/>
      <c r="FIH74" s="151"/>
      <c r="FII74" s="151"/>
      <c r="FIJ74" s="151"/>
      <c r="FIK74" s="151"/>
      <c r="FIL74" s="151"/>
      <c r="FIM74" s="151"/>
      <c r="FIN74" s="151"/>
      <c r="FIO74" s="151"/>
      <c r="FIP74" s="151"/>
      <c r="FIQ74" s="151"/>
      <c r="FIR74" s="151"/>
      <c r="FIS74" s="151"/>
      <c r="FIT74" s="151"/>
      <c r="FIU74" s="151"/>
      <c r="FIV74" s="151"/>
      <c r="FIW74" s="151"/>
      <c r="FIX74" s="151"/>
      <c r="FIY74" s="151"/>
      <c r="FIZ74" s="151"/>
      <c r="FJA74" s="151"/>
      <c r="FJB74" s="151"/>
      <c r="FJC74" s="151"/>
      <c r="FJD74" s="151"/>
      <c r="FJE74" s="151"/>
      <c r="FJF74" s="151"/>
      <c r="FJG74" s="151"/>
      <c r="FJH74" s="151"/>
      <c r="FJI74" s="151"/>
      <c r="FJJ74" s="151"/>
      <c r="FJK74" s="151"/>
      <c r="FJL74" s="151"/>
      <c r="FJM74" s="151"/>
      <c r="FJN74" s="151"/>
      <c r="FJO74" s="151"/>
      <c r="FJP74" s="151"/>
      <c r="FJQ74" s="151"/>
      <c r="FJR74" s="151"/>
      <c r="FJS74" s="151"/>
      <c r="FJT74" s="151"/>
      <c r="FJU74" s="151"/>
      <c r="FJV74" s="151"/>
      <c r="FJW74" s="151"/>
      <c r="FJX74" s="151"/>
      <c r="FJY74" s="151"/>
      <c r="FJZ74" s="151"/>
      <c r="FKA74" s="151"/>
      <c r="FKB74" s="151"/>
      <c r="FKC74" s="151"/>
      <c r="FKD74" s="151"/>
      <c r="FKE74" s="151"/>
      <c r="FKF74" s="151"/>
      <c r="FKG74" s="151"/>
      <c r="FKH74" s="151"/>
      <c r="FKI74" s="151"/>
      <c r="FKJ74" s="151"/>
      <c r="FKK74" s="151"/>
      <c r="FKL74" s="151"/>
      <c r="FKM74" s="151"/>
      <c r="FKN74" s="151"/>
      <c r="FKO74" s="151"/>
      <c r="FKP74" s="151"/>
      <c r="FKQ74" s="151"/>
      <c r="FKR74" s="151"/>
      <c r="FKS74" s="151"/>
      <c r="FKT74" s="151"/>
      <c r="FKU74" s="151"/>
      <c r="FKV74" s="151"/>
      <c r="FKW74" s="151"/>
      <c r="FKX74" s="151"/>
      <c r="FKY74" s="151"/>
      <c r="FKZ74" s="151"/>
      <c r="FLA74" s="151"/>
      <c r="FLB74" s="151"/>
      <c r="FLC74" s="151"/>
      <c r="FLD74" s="151"/>
      <c r="FLE74" s="151"/>
      <c r="FLF74" s="151"/>
      <c r="FLG74" s="151"/>
      <c r="FLH74" s="151"/>
      <c r="FLI74" s="151"/>
      <c r="FLJ74" s="151"/>
      <c r="FLK74" s="151"/>
      <c r="FLL74" s="151"/>
      <c r="FLM74" s="151"/>
      <c r="FLN74" s="151"/>
      <c r="FLO74" s="151"/>
      <c r="FLP74" s="151"/>
      <c r="FLQ74" s="151"/>
      <c r="FLR74" s="151"/>
      <c r="FLS74" s="151"/>
      <c r="FLT74" s="151"/>
      <c r="FLU74" s="151"/>
      <c r="FLV74" s="151"/>
      <c r="FLW74" s="151"/>
      <c r="FLX74" s="151"/>
      <c r="FLY74" s="151"/>
      <c r="FLZ74" s="151"/>
      <c r="FMA74" s="151"/>
      <c r="FMB74" s="151"/>
      <c r="FMC74" s="151"/>
      <c r="FMD74" s="151"/>
      <c r="FME74" s="151"/>
      <c r="FMF74" s="151"/>
      <c r="FMG74" s="151"/>
      <c r="FMH74" s="151"/>
      <c r="FMI74" s="151"/>
      <c r="FMJ74" s="151"/>
      <c r="FMK74" s="151"/>
      <c r="FML74" s="151"/>
      <c r="FMM74" s="151"/>
      <c r="FMN74" s="151"/>
      <c r="FMO74" s="151"/>
      <c r="FMP74" s="151"/>
      <c r="FMQ74" s="151"/>
      <c r="FMR74" s="151"/>
      <c r="FMS74" s="151"/>
      <c r="FMT74" s="151"/>
      <c r="FMU74" s="151"/>
      <c r="FMV74" s="151"/>
      <c r="FMW74" s="151"/>
      <c r="FMX74" s="151"/>
      <c r="FMY74" s="151"/>
      <c r="FMZ74" s="151"/>
      <c r="FNA74" s="151"/>
      <c r="FNB74" s="151"/>
      <c r="FNC74" s="151"/>
      <c r="FND74" s="151"/>
      <c r="FNE74" s="151"/>
      <c r="FNF74" s="151"/>
      <c r="FNG74" s="151"/>
      <c r="FNH74" s="151"/>
      <c r="FNI74" s="151"/>
      <c r="FNJ74" s="151"/>
      <c r="FNK74" s="151"/>
      <c r="FNL74" s="151"/>
      <c r="FNM74" s="151"/>
      <c r="FNN74" s="151"/>
      <c r="FNO74" s="151"/>
      <c r="FNP74" s="151"/>
      <c r="FNQ74" s="151"/>
      <c r="FNR74" s="151"/>
      <c r="FNS74" s="151"/>
      <c r="FNT74" s="151"/>
      <c r="FNU74" s="151"/>
      <c r="FNV74" s="151"/>
      <c r="FNW74" s="151"/>
      <c r="FNX74" s="151"/>
      <c r="FNY74" s="151"/>
      <c r="FNZ74" s="151"/>
      <c r="FOA74" s="151"/>
      <c r="FOB74" s="151"/>
      <c r="FOC74" s="151"/>
      <c r="FOD74" s="151"/>
      <c r="FOE74" s="151"/>
      <c r="FOF74" s="151"/>
      <c r="FOG74" s="151"/>
      <c r="FOH74" s="151"/>
      <c r="FOI74" s="151"/>
      <c r="FOJ74" s="151"/>
      <c r="FOK74" s="151"/>
      <c r="FOL74" s="151"/>
      <c r="FOM74" s="151"/>
      <c r="FON74" s="151"/>
      <c r="FOO74" s="151"/>
      <c r="FOP74" s="151"/>
      <c r="FOQ74" s="151"/>
      <c r="FOR74" s="151"/>
      <c r="FOS74" s="151"/>
      <c r="FOT74" s="151"/>
      <c r="FOU74" s="151"/>
      <c r="FOV74" s="151"/>
      <c r="FOW74" s="151"/>
      <c r="FOX74" s="151"/>
      <c r="FOY74" s="151"/>
      <c r="FOZ74" s="151"/>
      <c r="FPA74" s="151"/>
      <c r="FPB74" s="151"/>
      <c r="FPC74" s="151"/>
      <c r="FPD74" s="151"/>
      <c r="FPE74" s="151"/>
      <c r="FPF74" s="151"/>
      <c r="FPG74" s="151"/>
      <c r="FPH74" s="151"/>
      <c r="FPI74" s="151"/>
      <c r="FPJ74" s="151"/>
      <c r="FPK74" s="151"/>
      <c r="FPL74" s="151"/>
      <c r="FPM74" s="151"/>
      <c r="FPN74" s="151"/>
      <c r="FPO74" s="151"/>
      <c r="FPP74" s="151"/>
      <c r="FPQ74" s="151"/>
      <c r="FPR74" s="151"/>
      <c r="FPS74" s="151"/>
      <c r="FPT74" s="151"/>
      <c r="FPU74" s="151"/>
      <c r="FPV74" s="151"/>
      <c r="FPW74" s="151"/>
      <c r="FPX74" s="151"/>
      <c r="FPY74" s="151"/>
      <c r="FPZ74" s="151"/>
      <c r="FQA74" s="151"/>
      <c r="FQB74" s="151"/>
      <c r="FQC74" s="151"/>
      <c r="FQD74" s="151"/>
      <c r="FQE74" s="151"/>
      <c r="FQF74" s="151"/>
      <c r="FQG74" s="151"/>
      <c r="FQH74" s="151"/>
      <c r="FQI74" s="151"/>
      <c r="FQJ74" s="151"/>
      <c r="FQK74" s="151"/>
      <c r="FQL74" s="151"/>
      <c r="FQM74" s="151"/>
      <c r="FQN74" s="151"/>
      <c r="FQO74" s="151"/>
      <c r="FQP74" s="151"/>
      <c r="FQQ74" s="151"/>
      <c r="FQR74" s="151"/>
      <c r="FQS74" s="151"/>
      <c r="FQT74" s="151"/>
      <c r="FQU74" s="151"/>
      <c r="FQV74" s="151"/>
      <c r="FQW74" s="151"/>
      <c r="FQX74" s="151"/>
      <c r="FQY74" s="151"/>
      <c r="FQZ74" s="151"/>
      <c r="FRA74" s="151"/>
      <c r="FRB74" s="151"/>
      <c r="FRC74" s="151"/>
      <c r="FRD74" s="151"/>
      <c r="FRE74" s="151"/>
      <c r="FRF74" s="151"/>
      <c r="FRG74" s="151"/>
      <c r="FRH74" s="151"/>
      <c r="FRI74" s="151"/>
      <c r="FRJ74" s="151"/>
      <c r="FRK74" s="151"/>
      <c r="FRL74" s="151"/>
      <c r="FRM74" s="151"/>
      <c r="FRN74" s="151"/>
      <c r="FRO74" s="151"/>
      <c r="FRP74" s="151"/>
      <c r="FRQ74" s="151"/>
      <c r="FRR74" s="151"/>
      <c r="FRS74" s="151"/>
      <c r="FRT74" s="151"/>
      <c r="FRU74" s="151"/>
      <c r="FRV74" s="151"/>
      <c r="FRW74" s="151"/>
      <c r="FRX74" s="151"/>
      <c r="FRY74" s="151"/>
      <c r="FRZ74" s="151"/>
      <c r="FSA74" s="151"/>
      <c r="FSB74" s="151"/>
      <c r="FSC74" s="151"/>
      <c r="FSD74" s="151"/>
      <c r="FSE74" s="151"/>
      <c r="FSF74" s="151"/>
      <c r="FSG74" s="151"/>
      <c r="FSH74" s="151"/>
      <c r="FSI74" s="151"/>
      <c r="FSJ74" s="151"/>
      <c r="FSK74" s="151"/>
      <c r="FSL74" s="151"/>
      <c r="FSM74" s="151"/>
      <c r="FSN74" s="151"/>
      <c r="FSO74" s="151"/>
      <c r="FSP74" s="151"/>
      <c r="FSQ74" s="151"/>
      <c r="FSR74" s="151"/>
      <c r="FSS74" s="151"/>
      <c r="FST74" s="151"/>
      <c r="FSU74" s="151"/>
      <c r="FSV74" s="151"/>
      <c r="FSW74" s="151"/>
      <c r="FSX74" s="151"/>
      <c r="FSY74" s="151"/>
      <c r="FSZ74" s="151"/>
      <c r="FTA74" s="151"/>
      <c r="FTB74" s="151"/>
      <c r="FTC74" s="151"/>
      <c r="FTD74" s="151"/>
      <c r="FTE74" s="151"/>
      <c r="FTF74" s="151"/>
      <c r="FTG74" s="151"/>
      <c r="FTH74" s="151"/>
      <c r="FTI74" s="151"/>
      <c r="FTJ74" s="151"/>
      <c r="FTK74" s="151"/>
      <c r="FTL74" s="151"/>
      <c r="FTM74" s="151"/>
      <c r="FTN74" s="151"/>
      <c r="FTO74" s="151"/>
      <c r="FTP74" s="151"/>
      <c r="FTQ74" s="151"/>
      <c r="FTR74" s="151"/>
      <c r="FTS74" s="151"/>
      <c r="FTT74" s="151"/>
      <c r="FTU74" s="151"/>
      <c r="FTV74" s="151"/>
      <c r="FTW74" s="151"/>
      <c r="FTX74" s="151"/>
      <c r="FTY74" s="151"/>
      <c r="FTZ74" s="151"/>
      <c r="FUA74" s="151"/>
      <c r="FUB74" s="151"/>
      <c r="FUC74" s="151"/>
      <c r="FUD74" s="151"/>
      <c r="FUE74" s="151"/>
      <c r="FUF74" s="151"/>
      <c r="FUG74" s="151"/>
      <c r="FUH74" s="151"/>
      <c r="FUI74" s="151"/>
      <c r="FUJ74" s="151"/>
      <c r="FUK74" s="151"/>
      <c r="FUL74" s="151"/>
      <c r="FUM74" s="151"/>
      <c r="FUN74" s="151"/>
      <c r="FUO74" s="151"/>
      <c r="FUP74" s="151"/>
      <c r="FUQ74" s="151"/>
      <c r="FUR74" s="151"/>
      <c r="FUS74" s="151"/>
      <c r="FUT74" s="151"/>
      <c r="FUU74" s="151"/>
      <c r="FUV74" s="151"/>
      <c r="FUW74" s="151"/>
      <c r="FUX74" s="151"/>
      <c r="FUY74" s="151"/>
      <c r="FUZ74" s="151"/>
      <c r="FVA74" s="151"/>
      <c r="FVB74" s="151"/>
      <c r="FVC74" s="151"/>
      <c r="FVD74" s="151"/>
      <c r="FVE74" s="151"/>
      <c r="FVF74" s="151"/>
      <c r="FVG74" s="151"/>
      <c r="FVH74" s="151"/>
      <c r="FVI74" s="151"/>
      <c r="FVJ74" s="151"/>
      <c r="FVK74" s="151"/>
      <c r="FVL74" s="151"/>
      <c r="FVM74" s="151"/>
      <c r="FVN74" s="151"/>
      <c r="FVO74" s="151"/>
      <c r="FVP74" s="151"/>
      <c r="FVQ74" s="151"/>
      <c r="FVR74" s="151"/>
      <c r="FVS74" s="151"/>
      <c r="FVT74" s="151"/>
      <c r="FVU74" s="151"/>
      <c r="FVV74" s="151"/>
      <c r="FVW74" s="151"/>
      <c r="FVX74" s="151"/>
      <c r="FVY74" s="151"/>
      <c r="FVZ74" s="151"/>
      <c r="FWA74" s="151"/>
      <c r="FWB74" s="151"/>
      <c r="FWC74" s="151"/>
      <c r="FWD74" s="151"/>
      <c r="FWE74" s="151"/>
      <c r="FWF74" s="151"/>
      <c r="FWG74" s="151"/>
      <c r="FWH74" s="151"/>
      <c r="FWI74" s="151"/>
      <c r="FWJ74" s="151"/>
      <c r="FWK74" s="151"/>
      <c r="FWL74" s="151"/>
      <c r="FWM74" s="151"/>
      <c r="FWN74" s="151"/>
      <c r="FWO74" s="151"/>
      <c r="FWP74" s="151"/>
      <c r="FWQ74" s="151"/>
      <c r="FWR74" s="151"/>
      <c r="FWS74" s="151"/>
      <c r="FWT74" s="151"/>
      <c r="FWU74" s="151"/>
      <c r="FWV74" s="151"/>
      <c r="FWW74" s="151"/>
      <c r="FWX74" s="151"/>
      <c r="FWY74" s="151"/>
      <c r="FWZ74" s="151"/>
      <c r="FXA74" s="151"/>
      <c r="FXB74" s="151"/>
      <c r="FXC74" s="151"/>
      <c r="FXD74" s="151"/>
      <c r="FXE74" s="151"/>
      <c r="FXF74" s="151"/>
      <c r="FXG74" s="151"/>
      <c r="FXH74" s="151"/>
      <c r="FXI74" s="151"/>
      <c r="FXJ74" s="151"/>
      <c r="FXK74" s="151"/>
      <c r="FXL74" s="151"/>
      <c r="FXM74" s="151"/>
      <c r="FXN74" s="151"/>
      <c r="FXO74" s="151"/>
      <c r="FXP74" s="151"/>
      <c r="FXQ74" s="151"/>
      <c r="FXR74" s="151"/>
      <c r="FXS74" s="151"/>
      <c r="FXT74" s="151"/>
      <c r="FXU74" s="151"/>
      <c r="FXV74" s="151"/>
      <c r="FXW74" s="151"/>
      <c r="FXX74" s="151"/>
      <c r="FXY74" s="151"/>
      <c r="FXZ74" s="151"/>
      <c r="FYA74" s="151"/>
      <c r="FYB74" s="151"/>
      <c r="FYC74" s="151"/>
      <c r="FYD74" s="151"/>
      <c r="FYE74" s="151"/>
      <c r="FYF74" s="151"/>
      <c r="FYG74" s="151"/>
      <c r="FYH74" s="151"/>
      <c r="FYI74" s="151"/>
      <c r="FYJ74" s="151"/>
      <c r="FYK74" s="151"/>
      <c r="FYL74" s="151"/>
      <c r="FYM74" s="151"/>
      <c r="FYN74" s="151"/>
      <c r="FYO74" s="151"/>
      <c r="FYP74" s="151"/>
      <c r="FYQ74" s="151"/>
      <c r="FYR74" s="151"/>
      <c r="FYS74" s="151"/>
      <c r="FYT74" s="151"/>
      <c r="FYU74" s="151"/>
      <c r="FYV74" s="151"/>
      <c r="FYW74" s="151"/>
      <c r="FYX74" s="151"/>
      <c r="FYY74" s="151"/>
      <c r="FYZ74" s="151"/>
      <c r="FZA74" s="151"/>
      <c r="FZB74" s="151"/>
      <c r="FZC74" s="151"/>
      <c r="FZD74" s="151"/>
      <c r="FZE74" s="151"/>
      <c r="FZF74" s="151"/>
      <c r="FZG74" s="151"/>
      <c r="FZH74" s="151"/>
      <c r="FZI74" s="151"/>
      <c r="FZJ74" s="151"/>
      <c r="FZK74" s="151"/>
      <c r="FZL74" s="151"/>
      <c r="FZM74" s="151"/>
      <c r="FZN74" s="151"/>
      <c r="FZO74" s="151"/>
      <c r="FZP74" s="151"/>
      <c r="FZQ74" s="151"/>
      <c r="FZR74" s="151"/>
      <c r="FZS74" s="151"/>
      <c r="FZT74" s="151"/>
      <c r="FZU74" s="151"/>
      <c r="FZV74" s="151"/>
      <c r="FZW74" s="151"/>
      <c r="FZX74" s="151"/>
      <c r="FZY74" s="151"/>
      <c r="FZZ74" s="151"/>
      <c r="GAA74" s="151"/>
      <c r="GAB74" s="151"/>
      <c r="GAC74" s="151"/>
      <c r="GAD74" s="151"/>
      <c r="GAE74" s="151"/>
      <c r="GAF74" s="151"/>
      <c r="GAG74" s="151"/>
      <c r="GAH74" s="151"/>
      <c r="GAI74" s="151"/>
      <c r="GAJ74" s="151"/>
      <c r="GAK74" s="151"/>
      <c r="GAL74" s="151"/>
      <c r="GAM74" s="151"/>
      <c r="GAN74" s="151"/>
      <c r="GAO74" s="151"/>
      <c r="GAP74" s="151"/>
      <c r="GAQ74" s="151"/>
      <c r="GAR74" s="151"/>
      <c r="GAS74" s="151"/>
      <c r="GAT74" s="151"/>
      <c r="GAU74" s="151"/>
      <c r="GAV74" s="151"/>
      <c r="GAW74" s="151"/>
      <c r="GAX74" s="151"/>
      <c r="GAY74" s="151"/>
      <c r="GAZ74" s="151"/>
      <c r="GBA74" s="151"/>
      <c r="GBB74" s="151"/>
      <c r="GBC74" s="151"/>
      <c r="GBD74" s="151"/>
      <c r="GBE74" s="151"/>
      <c r="GBF74" s="151"/>
      <c r="GBG74" s="151"/>
      <c r="GBH74" s="151"/>
      <c r="GBI74" s="151"/>
      <c r="GBJ74" s="151"/>
      <c r="GBK74" s="151"/>
      <c r="GBL74" s="151"/>
      <c r="GBM74" s="151"/>
      <c r="GBN74" s="151"/>
      <c r="GBO74" s="151"/>
      <c r="GBP74" s="151"/>
      <c r="GBQ74" s="151"/>
      <c r="GBR74" s="151"/>
      <c r="GBS74" s="151"/>
      <c r="GBT74" s="151"/>
      <c r="GBU74" s="151"/>
      <c r="GBV74" s="151"/>
      <c r="GBW74" s="151"/>
      <c r="GBX74" s="151"/>
      <c r="GBY74" s="151"/>
      <c r="GBZ74" s="151"/>
      <c r="GCA74" s="151"/>
      <c r="GCB74" s="151"/>
      <c r="GCC74" s="151"/>
      <c r="GCD74" s="151"/>
      <c r="GCE74" s="151"/>
      <c r="GCF74" s="151"/>
      <c r="GCG74" s="151"/>
      <c r="GCH74" s="151"/>
      <c r="GCI74" s="151"/>
      <c r="GCJ74" s="151"/>
      <c r="GCK74" s="151"/>
      <c r="GCL74" s="151"/>
      <c r="GCM74" s="151"/>
      <c r="GCN74" s="151"/>
      <c r="GCO74" s="151"/>
      <c r="GCP74" s="151"/>
      <c r="GCQ74" s="151"/>
      <c r="GCR74" s="151"/>
      <c r="GCS74" s="151"/>
      <c r="GCT74" s="151"/>
      <c r="GCU74" s="151"/>
      <c r="GCV74" s="151"/>
      <c r="GCW74" s="151"/>
      <c r="GCX74" s="151"/>
      <c r="GCY74" s="151"/>
      <c r="GCZ74" s="151"/>
      <c r="GDA74" s="151"/>
      <c r="GDB74" s="151"/>
      <c r="GDC74" s="151"/>
      <c r="GDD74" s="151"/>
      <c r="GDE74" s="151"/>
      <c r="GDF74" s="151"/>
      <c r="GDG74" s="151"/>
      <c r="GDH74" s="151"/>
      <c r="GDI74" s="151"/>
      <c r="GDJ74" s="151"/>
      <c r="GDK74" s="151"/>
      <c r="GDL74" s="151"/>
      <c r="GDM74" s="151"/>
      <c r="GDN74" s="151"/>
      <c r="GDO74" s="151"/>
      <c r="GDP74" s="151"/>
      <c r="GDQ74" s="151"/>
      <c r="GDR74" s="151"/>
      <c r="GDS74" s="151"/>
      <c r="GDT74" s="151"/>
      <c r="GDU74" s="151"/>
      <c r="GDV74" s="151"/>
      <c r="GDW74" s="151"/>
      <c r="GDX74" s="151"/>
      <c r="GDY74" s="151"/>
      <c r="GDZ74" s="151"/>
      <c r="GEA74" s="151"/>
      <c r="GEB74" s="151"/>
      <c r="GEC74" s="151"/>
      <c r="GED74" s="151"/>
      <c r="GEE74" s="151"/>
      <c r="GEF74" s="151"/>
      <c r="GEG74" s="151"/>
      <c r="GEH74" s="151"/>
      <c r="GEI74" s="151"/>
      <c r="GEJ74" s="151"/>
      <c r="GEK74" s="151"/>
      <c r="GEL74" s="151"/>
      <c r="GEM74" s="151"/>
      <c r="GEN74" s="151"/>
      <c r="GEO74" s="151"/>
      <c r="GEP74" s="151"/>
      <c r="GEQ74" s="151"/>
      <c r="GER74" s="151"/>
      <c r="GES74" s="151"/>
      <c r="GET74" s="151"/>
      <c r="GEU74" s="151"/>
      <c r="GEV74" s="151"/>
      <c r="GEW74" s="151"/>
      <c r="GEX74" s="151"/>
      <c r="GEY74" s="151"/>
      <c r="GEZ74" s="151"/>
      <c r="GFA74" s="151"/>
      <c r="GFB74" s="151"/>
      <c r="GFC74" s="151"/>
      <c r="GFD74" s="151"/>
      <c r="GFE74" s="151"/>
      <c r="GFF74" s="151"/>
      <c r="GFG74" s="151"/>
      <c r="GFH74" s="151"/>
      <c r="GFI74" s="151"/>
      <c r="GFJ74" s="151"/>
      <c r="GFK74" s="151"/>
      <c r="GFL74" s="151"/>
      <c r="GFM74" s="151"/>
      <c r="GFN74" s="151"/>
      <c r="GFO74" s="151"/>
      <c r="GFP74" s="151"/>
      <c r="GFQ74" s="151"/>
      <c r="GFR74" s="151"/>
      <c r="GFS74" s="151"/>
      <c r="GFT74" s="151"/>
      <c r="GFU74" s="151"/>
      <c r="GFV74" s="151"/>
      <c r="GFW74" s="151"/>
      <c r="GFX74" s="151"/>
      <c r="GFY74" s="151"/>
      <c r="GFZ74" s="151"/>
      <c r="GGA74" s="151"/>
      <c r="GGB74" s="151"/>
      <c r="GGC74" s="151"/>
      <c r="GGD74" s="151"/>
      <c r="GGE74" s="151"/>
      <c r="GGF74" s="151"/>
      <c r="GGG74" s="151"/>
      <c r="GGH74" s="151"/>
      <c r="GGI74" s="151"/>
      <c r="GGJ74" s="151"/>
      <c r="GGK74" s="151"/>
      <c r="GGL74" s="151"/>
      <c r="GGM74" s="151"/>
      <c r="GGN74" s="151"/>
      <c r="GGO74" s="151"/>
      <c r="GGP74" s="151"/>
      <c r="GGQ74" s="151"/>
      <c r="GGR74" s="151"/>
      <c r="GGS74" s="151"/>
      <c r="GGT74" s="151"/>
      <c r="GGU74" s="151"/>
      <c r="GGV74" s="151"/>
      <c r="GGW74" s="151"/>
      <c r="GGX74" s="151"/>
      <c r="GGY74" s="151"/>
      <c r="GGZ74" s="151"/>
      <c r="GHA74" s="151"/>
      <c r="GHB74" s="151"/>
      <c r="GHC74" s="151"/>
      <c r="GHD74" s="151"/>
      <c r="GHE74" s="151"/>
      <c r="GHF74" s="151"/>
      <c r="GHG74" s="151"/>
      <c r="GHH74" s="151"/>
      <c r="GHI74" s="151"/>
      <c r="GHJ74" s="151"/>
      <c r="GHK74" s="151"/>
      <c r="GHL74" s="151"/>
      <c r="GHM74" s="151"/>
      <c r="GHN74" s="151"/>
      <c r="GHO74" s="151"/>
      <c r="GHP74" s="151"/>
      <c r="GHQ74" s="151"/>
      <c r="GHR74" s="151"/>
      <c r="GHS74" s="151"/>
      <c r="GHT74" s="151"/>
      <c r="GHU74" s="151"/>
      <c r="GHV74" s="151"/>
      <c r="GHW74" s="151"/>
      <c r="GHX74" s="151"/>
      <c r="GHY74" s="151"/>
      <c r="GHZ74" s="151"/>
      <c r="GIA74" s="151"/>
      <c r="GIB74" s="151"/>
      <c r="GIC74" s="151"/>
      <c r="GID74" s="151"/>
      <c r="GIE74" s="151"/>
      <c r="GIF74" s="151"/>
      <c r="GIG74" s="151"/>
      <c r="GIH74" s="151"/>
      <c r="GII74" s="151"/>
      <c r="GIJ74" s="151"/>
      <c r="GIK74" s="151"/>
      <c r="GIL74" s="151"/>
      <c r="GIM74" s="151"/>
      <c r="GIN74" s="151"/>
      <c r="GIO74" s="151"/>
      <c r="GIP74" s="151"/>
      <c r="GIQ74" s="151"/>
      <c r="GIR74" s="151"/>
      <c r="GIS74" s="151"/>
      <c r="GIT74" s="151"/>
      <c r="GIU74" s="151"/>
      <c r="GIV74" s="151"/>
      <c r="GIW74" s="151"/>
      <c r="GIX74" s="151"/>
      <c r="GIY74" s="151"/>
      <c r="GIZ74" s="151"/>
      <c r="GJA74" s="151"/>
      <c r="GJB74" s="151"/>
      <c r="GJC74" s="151"/>
      <c r="GJD74" s="151"/>
      <c r="GJE74" s="151"/>
      <c r="GJF74" s="151"/>
      <c r="GJG74" s="151"/>
      <c r="GJH74" s="151"/>
      <c r="GJI74" s="151"/>
      <c r="GJJ74" s="151"/>
      <c r="GJK74" s="151"/>
      <c r="GJL74" s="151"/>
      <c r="GJM74" s="151"/>
      <c r="GJN74" s="151"/>
      <c r="GJO74" s="151"/>
      <c r="GJP74" s="151"/>
      <c r="GJQ74" s="151"/>
      <c r="GJR74" s="151"/>
      <c r="GJS74" s="151"/>
      <c r="GJT74" s="151"/>
      <c r="GJU74" s="151"/>
      <c r="GJV74" s="151"/>
      <c r="GJW74" s="151"/>
      <c r="GJX74" s="151"/>
      <c r="GJY74" s="151"/>
      <c r="GJZ74" s="151"/>
      <c r="GKA74" s="151"/>
      <c r="GKB74" s="151"/>
      <c r="GKC74" s="151"/>
      <c r="GKD74" s="151"/>
      <c r="GKE74" s="151"/>
      <c r="GKF74" s="151"/>
      <c r="GKG74" s="151"/>
      <c r="GKH74" s="151"/>
      <c r="GKI74" s="151"/>
      <c r="GKJ74" s="151"/>
      <c r="GKK74" s="151"/>
      <c r="GKL74" s="151"/>
      <c r="GKM74" s="151"/>
      <c r="GKN74" s="151"/>
      <c r="GKO74" s="151"/>
      <c r="GKP74" s="151"/>
      <c r="GKQ74" s="151"/>
      <c r="GKR74" s="151"/>
      <c r="GKS74" s="151"/>
      <c r="GKT74" s="151"/>
      <c r="GKU74" s="151"/>
      <c r="GKV74" s="151"/>
      <c r="GKW74" s="151"/>
      <c r="GKX74" s="151"/>
      <c r="GKY74" s="151"/>
      <c r="GKZ74" s="151"/>
      <c r="GLA74" s="151"/>
      <c r="GLB74" s="151"/>
      <c r="GLC74" s="151"/>
      <c r="GLD74" s="151"/>
      <c r="GLE74" s="151"/>
      <c r="GLF74" s="151"/>
      <c r="GLG74" s="151"/>
      <c r="GLH74" s="151"/>
      <c r="GLI74" s="151"/>
      <c r="GLJ74" s="151"/>
      <c r="GLK74" s="151"/>
      <c r="GLL74" s="151"/>
      <c r="GLM74" s="151"/>
      <c r="GLN74" s="151"/>
      <c r="GLO74" s="151"/>
      <c r="GLP74" s="151"/>
      <c r="GLQ74" s="151"/>
      <c r="GLR74" s="151"/>
      <c r="GLS74" s="151"/>
      <c r="GLT74" s="151"/>
      <c r="GLU74" s="151"/>
      <c r="GLV74" s="151"/>
      <c r="GLW74" s="151"/>
      <c r="GLX74" s="151"/>
      <c r="GLY74" s="151"/>
      <c r="GLZ74" s="151"/>
      <c r="GMA74" s="151"/>
      <c r="GMB74" s="151"/>
      <c r="GMC74" s="151"/>
      <c r="GMD74" s="151"/>
      <c r="GME74" s="151"/>
      <c r="GMF74" s="151"/>
      <c r="GMG74" s="151"/>
      <c r="GMH74" s="151"/>
      <c r="GMI74" s="151"/>
      <c r="GMJ74" s="151"/>
      <c r="GMK74" s="151"/>
      <c r="GML74" s="151"/>
      <c r="GMM74" s="151"/>
      <c r="GMN74" s="151"/>
      <c r="GMO74" s="151"/>
      <c r="GMP74" s="151"/>
      <c r="GMQ74" s="151"/>
      <c r="GMR74" s="151"/>
      <c r="GMS74" s="151"/>
      <c r="GMT74" s="151"/>
      <c r="GMU74" s="151"/>
      <c r="GMV74" s="151"/>
      <c r="GMW74" s="151"/>
      <c r="GMX74" s="151"/>
      <c r="GMY74" s="151"/>
      <c r="GMZ74" s="151"/>
      <c r="GNA74" s="151"/>
      <c r="GNB74" s="151"/>
      <c r="GNC74" s="151"/>
      <c r="GND74" s="151"/>
      <c r="GNE74" s="151"/>
      <c r="GNF74" s="151"/>
      <c r="GNG74" s="151"/>
      <c r="GNH74" s="151"/>
      <c r="GNI74" s="151"/>
      <c r="GNJ74" s="151"/>
      <c r="GNK74" s="151"/>
      <c r="GNL74" s="151"/>
      <c r="GNM74" s="151"/>
      <c r="GNN74" s="151"/>
      <c r="GNO74" s="151"/>
      <c r="GNP74" s="151"/>
      <c r="GNQ74" s="151"/>
      <c r="GNR74" s="151"/>
      <c r="GNS74" s="151"/>
      <c r="GNT74" s="151"/>
      <c r="GNU74" s="151"/>
      <c r="GNV74" s="151"/>
      <c r="GNW74" s="151"/>
      <c r="GNX74" s="151"/>
      <c r="GNY74" s="151"/>
      <c r="GNZ74" s="151"/>
      <c r="GOA74" s="151"/>
      <c r="GOB74" s="151"/>
      <c r="GOC74" s="151"/>
      <c r="GOD74" s="151"/>
      <c r="GOE74" s="151"/>
      <c r="GOF74" s="151"/>
      <c r="GOG74" s="151"/>
      <c r="GOH74" s="151"/>
      <c r="GOI74" s="151"/>
      <c r="GOJ74" s="151"/>
      <c r="GOK74" s="151"/>
      <c r="GOL74" s="151"/>
      <c r="GOM74" s="151"/>
      <c r="GON74" s="151"/>
      <c r="GOO74" s="151"/>
      <c r="GOP74" s="151"/>
      <c r="GOQ74" s="151"/>
      <c r="GOR74" s="151"/>
      <c r="GOS74" s="151"/>
      <c r="GOT74" s="151"/>
      <c r="GOU74" s="151"/>
      <c r="GOV74" s="151"/>
      <c r="GOW74" s="151"/>
      <c r="GOX74" s="151"/>
      <c r="GOY74" s="151"/>
      <c r="GOZ74" s="151"/>
      <c r="GPA74" s="151"/>
      <c r="GPB74" s="151"/>
      <c r="GPC74" s="151"/>
      <c r="GPD74" s="151"/>
      <c r="GPE74" s="151"/>
      <c r="GPF74" s="151"/>
      <c r="GPG74" s="151"/>
      <c r="GPH74" s="151"/>
      <c r="GPI74" s="151"/>
      <c r="GPJ74" s="151"/>
      <c r="GPK74" s="151"/>
      <c r="GPL74" s="151"/>
      <c r="GPM74" s="151"/>
      <c r="GPN74" s="151"/>
      <c r="GPO74" s="151"/>
      <c r="GPP74" s="151"/>
      <c r="GPQ74" s="151"/>
      <c r="GPR74" s="151"/>
      <c r="GPS74" s="151"/>
      <c r="GPT74" s="151"/>
      <c r="GPU74" s="151"/>
      <c r="GPV74" s="151"/>
      <c r="GPW74" s="151"/>
      <c r="GPX74" s="151"/>
      <c r="GPY74" s="151"/>
      <c r="GPZ74" s="151"/>
      <c r="GQA74" s="151"/>
      <c r="GQB74" s="151"/>
      <c r="GQC74" s="151"/>
      <c r="GQD74" s="151"/>
      <c r="GQE74" s="151"/>
      <c r="GQF74" s="151"/>
      <c r="GQG74" s="151"/>
      <c r="GQH74" s="151"/>
      <c r="GQI74" s="151"/>
      <c r="GQJ74" s="151"/>
      <c r="GQK74" s="151"/>
      <c r="GQL74" s="151"/>
      <c r="GQM74" s="151"/>
      <c r="GQN74" s="151"/>
      <c r="GQO74" s="151"/>
      <c r="GQP74" s="151"/>
      <c r="GQQ74" s="151"/>
      <c r="GQR74" s="151"/>
      <c r="GQS74" s="151"/>
      <c r="GQT74" s="151"/>
      <c r="GQU74" s="151"/>
      <c r="GQV74" s="151"/>
      <c r="GQW74" s="151"/>
      <c r="GQX74" s="151"/>
      <c r="GQY74" s="151"/>
      <c r="GQZ74" s="151"/>
      <c r="GRA74" s="151"/>
      <c r="GRB74" s="151"/>
      <c r="GRC74" s="151"/>
      <c r="GRD74" s="151"/>
      <c r="GRE74" s="151"/>
      <c r="GRF74" s="151"/>
      <c r="GRG74" s="151"/>
      <c r="GRH74" s="151"/>
      <c r="GRI74" s="151"/>
      <c r="GRJ74" s="151"/>
      <c r="GRK74" s="151"/>
      <c r="GRL74" s="151"/>
      <c r="GRM74" s="151"/>
      <c r="GRN74" s="151"/>
      <c r="GRO74" s="151"/>
      <c r="GRP74" s="151"/>
      <c r="GRQ74" s="151"/>
      <c r="GRR74" s="151"/>
      <c r="GRS74" s="151"/>
      <c r="GRT74" s="151"/>
      <c r="GRU74" s="151"/>
      <c r="GRV74" s="151"/>
      <c r="GRW74" s="151"/>
      <c r="GRX74" s="151"/>
      <c r="GRY74" s="151"/>
      <c r="GRZ74" s="151"/>
      <c r="GSA74" s="151"/>
      <c r="GSB74" s="151"/>
      <c r="GSC74" s="151"/>
      <c r="GSD74" s="151"/>
      <c r="GSE74" s="151"/>
      <c r="GSF74" s="151"/>
      <c r="GSG74" s="151"/>
      <c r="GSH74" s="151"/>
      <c r="GSI74" s="151"/>
      <c r="GSJ74" s="151"/>
      <c r="GSK74" s="151"/>
      <c r="GSL74" s="151"/>
      <c r="GSM74" s="151"/>
      <c r="GSN74" s="151"/>
      <c r="GSO74" s="151"/>
      <c r="GSP74" s="151"/>
      <c r="GSQ74" s="151"/>
      <c r="GSR74" s="151"/>
      <c r="GSS74" s="151"/>
      <c r="GST74" s="151"/>
      <c r="GSU74" s="151"/>
      <c r="GSV74" s="151"/>
      <c r="GSW74" s="151"/>
      <c r="GSX74" s="151"/>
      <c r="GSY74" s="151"/>
      <c r="GSZ74" s="151"/>
      <c r="GTA74" s="151"/>
      <c r="GTB74" s="151"/>
      <c r="GTC74" s="151"/>
      <c r="GTD74" s="151"/>
      <c r="GTE74" s="151"/>
      <c r="GTF74" s="151"/>
      <c r="GTG74" s="151"/>
      <c r="GTH74" s="151"/>
      <c r="GTI74" s="151"/>
      <c r="GTJ74" s="151"/>
      <c r="GTK74" s="151"/>
      <c r="GTL74" s="151"/>
      <c r="GTM74" s="151"/>
      <c r="GTN74" s="151"/>
      <c r="GTO74" s="151"/>
      <c r="GTP74" s="151"/>
      <c r="GTQ74" s="151"/>
      <c r="GTR74" s="151"/>
      <c r="GTS74" s="151"/>
      <c r="GTT74" s="151"/>
      <c r="GTU74" s="151"/>
      <c r="GTV74" s="151"/>
      <c r="GTW74" s="151"/>
      <c r="GTX74" s="151"/>
      <c r="GTY74" s="151"/>
      <c r="GTZ74" s="151"/>
      <c r="GUA74" s="151"/>
      <c r="GUB74" s="151"/>
      <c r="GUC74" s="151"/>
      <c r="GUD74" s="151"/>
      <c r="GUE74" s="151"/>
      <c r="GUF74" s="151"/>
      <c r="GUG74" s="151"/>
      <c r="GUH74" s="151"/>
      <c r="GUI74" s="151"/>
      <c r="GUJ74" s="151"/>
      <c r="GUK74" s="151"/>
      <c r="GUL74" s="151"/>
      <c r="GUM74" s="151"/>
      <c r="GUN74" s="151"/>
      <c r="GUO74" s="151"/>
      <c r="GUP74" s="151"/>
      <c r="GUQ74" s="151"/>
      <c r="GUR74" s="151"/>
      <c r="GUS74" s="151"/>
      <c r="GUT74" s="151"/>
      <c r="GUU74" s="151"/>
      <c r="GUV74" s="151"/>
      <c r="GUW74" s="151"/>
      <c r="GUX74" s="151"/>
      <c r="GUY74" s="151"/>
      <c r="GUZ74" s="151"/>
      <c r="GVA74" s="151"/>
      <c r="GVB74" s="151"/>
      <c r="GVC74" s="151"/>
      <c r="GVD74" s="151"/>
      <c r="GVE74" s="151"/>
      <c r="GVF74" s="151"/>
      <c r="GVG74" s="151"/>
      <c r="GVH74" s="151"/>
      <c r="GVI74" s="151"/>
      <c r="GVJ74" s="151"/>
      <c r="GVK74" s="151"/>
      <c r="GVL74" s="151"/>
      <c r="GVM74" s="151"/>
      <c r="GVN74" s="151"/>
      <c r="GVO74" s="151"/>
      <c r="GVP74" s="151"/>
      <c r="GVQ74" s="151"/>
      <c r="GVR74" s="151"/>
      <c r="GVS74" s="151"/>
      <c r="GVT74" s="151"/>
      <c r="GVU74" s="151"/>
      <c r="GVV74" s="151"/>
      <c r="GVW74" s="151"/>
      <c r="GVX74" s="151"/>
      <c r="GVY74" s="151"/>
      <c r="GVZ74" s="151"/>
      <c r="GWA74" s="151"/>
      <c r="GWB74" s="151"/>
      <c r="GWC74" s="151"/>
      <c r="GWD74" s="151"/>
      <c r="GWE74" s="151"/>
      <c r="GWF74" s="151"/>
      <c r="GWG74" s="151"/>
      <c r="GWH74" s="151"/>
      <c r="GWI74" s="151"/>
      <c r="GWJ74" s="151"/>
      <c r="GWK74" s="151"/>
      <c r="GWL74" s="151"/>
      <c r="GWM74" s="151"/>
      <c r="GWN74" s="151"/>
      <c r="GWO74" s="151"/>
      <c r="GWP74" s="151"/>
      <c r="GWQ74" s="151"/>
      <c r="GWR74" s="151"/>
      <c r="GWS74" s="151"/>
      <c r="GWT74" s="151"/>
      <c r="GWU74" s="151"/>
      <c r="GWV74" s="151"/>
      <c r="GWW74" s="151"/>
      <c r="GWX74" s="151"/>
      <c r="GWY74" s="151"/>
      <c r="GWZ74" s="151"/>
      <c r="GXA74" s="151"/>
      <c r="GXB74" s="151"/>
      <c r="GXC74" s="151"/>
      <c r="GXD74" s="151"/>
      <c r="GXE74" s="151"/>
      <c r="GXF74" s="151"/>
      <c r="GXG74" s="151"/>
      <c r="GXH74" s="151"/>
      <c r="GXI74" s="151"/>
      <c r="GXJ74" s="151"/>
      <c r="GXK74" s="151"/>
      <c r="GXL74" s="151"/>
      <c r="GXM74" s="151"/>
      <c r="GXN74" s="151"/>
      <c r="GXO74" s="151"/>
      <c r="GXP74" s="151"/>
      <c r="GXQ74" s="151"/>
      <c r="GXR74" s="151"/>
      <c r="GXS74" s="151"/>
      <c r="GXT74" s="151"/>
      <c r="GXU74" s="151"/>
      <c r="GXV74" s="151"/>
      <c r="GXW74" s="151"/>
      <c r="GXX74" s="151"/>
      <c r="GXY74" s="151"/>
      <c r="GXZ74" s="151"/>
      <c r="GYA74" s="151"/>
      <c r="GYB74" s="151"/>
      <c r="GYC74" s="151"/>
      <c r="GYD74" s="151"/>
      <c r="GYE74" s="151"/>
      <c r="GYF74" s="151"/>
      <c r="GYG74" s="151"/>
      <c r="GYH74" s="151"/>
      <c r="GYI74" s="151"/>
      <c r="GYJ74" s="151"/>
      <c r="GYK74" s="151"/>
      <c r="GYL74" s="151"/>
      <c r="GYM74" s="151"/>
      <c r="GYN74" s="151"/>
      <c r="GYO74" s="151"/>
      <c r="GYP74" s="151"/>
      <c r="GYQ74" s="151"/>
      <c r="GYR74" s="151"/>
      <c r="GYS74" s="151"/>
      <c r="GYT74" s="151"/>
      <c r="GYU74" s="151"/>
      <c r="GYV74" s="151"/>
      <c r="GYW74" s="151"/>
      <c r="GYX74" s="151"/>
      <c r="GYY74" s="151"/>
      <c r="GYZ74" s="151"/>
      <c r="GZA74" s="151"/>
      <c r="GZB74" s="151"/>
      <c r="GZC74" s="151"/>
      <c r="GZD74" s="151"/>
      <c r="GZE74" s="151"/>
      <c r="GZF74" s="151"/>
      <c r="GZG74" s="151"/>
      <c r="GZH74" s="151"/>
      <c r="GZI74" s="151"/>
      <c r="GZJ74" s="151"/>
      <c r="GZK74" s="151"/>
      <c r="GZL74" s="151"/>
      <c r="GZM74" s="151"/>
      <c r="GZN74" s="151"/>
      <c r="GZO74" s="151"/>
      <c r="GZP74" s="151"/>
      <c r="GZQ74" s="151"/>
      <c r="GZR74" s="151"/>
      <c r="GZS74" s="151"/>
      <c r="GZT74" s="151"/>
      <c r="GZU74" s="151"/>
      <c r="GZV74" s="151"/>
      <c r="GZW74" s="151"/>
      <c r="GZX74" s="151"/>
      <c r="GZY74" s="151"/>
      <c r="GZZ74" s="151"/>
      <c r="HAA74" s="151"/>
      <c r="HAB74" s="151"/>
      <c r="HAC74" s="151"/>
      <c r="HAD74" s="151"/>
      <c r="HAE74" s="151"/>
      <c r="HAF74" s="151"/>
      <c r="HAG74" s="151"/>
      <c r="HAH74" s="151"/>
      <c r="HAI74" s="151"/>
      <c r="HAJ74" s="151"/>
      <c r="HAK74" s="151"/>
      <c r="HAL74" s="151"/>
      <c r="HAM74" s="151"/>
      <c r="HAN74" s="151"/>
      <c r="HAO74" s="151"/>
      <c r="HAP74" s="151"/>
      <c r="HAQ74" s="151"/>
      <c r="HAR74" s="151"/>
      <c r="HAS74" s="151"/>
      <c r="HAT74" s="151"/>
      <c r="HAU74" s="151"/>
      <c r="HAV74" s="151"/>
      <c r="HAW74" s="151"/>
      <c r="HAX74" s="151"/>
      <c r="HAY74" s="151"/>
      <c r="HAZ74" s="151"/>
      <c r="HBA74" s="151"/>
      <c r="HBB74" s="151"/>
      <c r="HBC74" s="151"/>
      <c r="HBD74" s="151"/>
      <c r="HBE74" s="151"/>
      <c r="HBF74" s="151"/>
      <c r="HBG74" s="151"/>
      <c r="HBH74" s="151"/>
      <c r="HBI74" s="151"/>
      <c r="HBJ74" s="151"/>
      <c r="HBK74" s="151"/>
      <c r="HBL74" s="151"/>
      <c r="HBM74" s="151"/>
      <c r="HBN74" s="151"/>
      <c r="HBO74" s="151"/>
      <c r="HBP74" s="151"/>
      <c r="HBQ74" s="151"/>
      <c r="HBR74" s="151"/>
      <c r="HBS74" s="151"/>
      <c r="HBT74" s="151"/>
      <c r="HBU74" s="151"/>
      <c r="HBV74" s="151"/>
      <c r="HBW74" s="151"/>
      <c r="HBX74" s="151"/>
      <c r="HBY74" s="151"/>
      <c r="HBZ74" s="151"/>
      <c r="HCA74" s="151"/>
      <c r="HCB74" s="151"/>
      <c r="HCC74" s="151"/>
      <c r="HCD74" s="151"/>
      <c r="HCE74" s="151"/>
      <c r="HCF74" s="151"/>
      <c r="HCG74" s="151"/>
      <c r="HCH74" s="151"/>
      <c r="HCI74" s="151"/>
      <c r="HCJ74" s="151"/>
      <c r="HCK74" s="151"/>
      <c r="HCL74" s="151"/>
      <c r="HCM74" s="151"/>
      <c r="HCN74" s="151"/>
      <c r="HCO74" s="151"/>
      <c r="HCP74" s="151"/>
      <c r="HCQ74" s="151"/>
      <c r="HCR74" s="151"/>
      <c r="HCS74" s="151"/>
      <c r="HCT74" s="151"/>
      <c r="HCU74" s="151"/>
      <c r="HCV74" s="151"/>
      <c r="HCW74" s="151"/>
      <c r="HCX74" s="151"/>
      <c r="HCY74" s="151"/>
      <c r="HCZ74" s="151"/>
      <c r="HDA74" s="151"/>
      <c r="HDB74" s="151"/>
      <c r="HDC74" s="151"/>
      <c r="HDD74" s="151"/>
      <c r="HDE74" s="151"/>
      <c r="HDF74" s="151"/>
      <c r="HDG74" s="151"/>
      <c r="HDH74" s="151"/>
      <c r="HDI74" s="151"/>
      <c r="HDJ74" s="151"/>
      <c r="HDK74" s="151"/>
      <c r="HDL74" s="151"/>
      <c r="HDM74" s="151"/>
      <c r="HDN74" s="151"/>
      <c r="HDO74" s="151"/>
      <c r="HDP74" s="151"/>
      <c r="HDQ74" s="151"/>
      <c r="HDR74" s="151"/>
      <c r="HDS74" s="151"/>
      <c r="HDT74" s="151"/>
      <c r="HDU74" s="151"/>
      <c r="HDV74" s="151"/>
      <c r="HDW74" s="151"/>
      <c r="HDX74" s="151"/>
      <c r="HDY74" s="151"/>
      <c r="HDZ74" s="151"/>
      <c r="HEA74" s="151"/>
      <c r="HEB74" s="151"/>
      <c r="HEC74" s="151"/>
      <c r="HED74" s="151"/>
      <c r="HEE74" s="151"/>
      <c r="HEF74" s="151"/>
      <c r="HEG74" s="151"/>
      <c r="HEH74" s="151"/>
      <c r="HEI74" s="151"/>
      <c r="HEJ74" s="151"/>
      <c r="HEK74" s="151"/>
      <c r="HEL74" s="151"/>
      <c r="HEM74" s="151"/>
      <c r="HEN74" s="151"/>
      <c r="HEO74" s="151"/>
      <c r="HEP74" s="151"/>
      <c r="HEQ74" s="151"/>
      <c r="HER74" s="151"/>
      <c r="HES74" s="151"/>
      <c r="HET74" s="151"/>
      <c r="HEU74" s="151"/>
      <c r="HEV74" s="151"/>
      <c r="HEW74" s="151"/>
      <c r="HEX74" s="151"/>
      <c r="HEY74" s="151"/>
      <c r="HEZ74" s="151"/>
      <c r="HFA74" s="151"/>
      <c r="HFB74" s="151"/>
      <c r="HFC74" s="151"/>
      <c r="HFD74" s="151"/>
      <c r="HFE74" s="151"/>
      <c r="HFF74" s="151"/>
      <c r="HFG74" s="151"/>
      <c r="HFH74" s="151"/>
      <c r="HFI74" s="151"/>
      <c r="HFJ74" s="151"/>
      <c r="HFK74" s="151"/>
      <c r="HFL74" s="151"/>
      <c r="HFM74" s="151"/>
      <c r="HFN74" s="151"/>
      <c r="HFO74" s="151"/>
      <c r="HFP74" s="151"/>
      <c r="HFQ74" s="151"/>
      <c r="HFR74" s="151"/>
      <c r="HFS74" s="151"/>
      <c r="HFT74" s="151"/>
      <c r="HFU74" s="151"/>
      <c r="HFV74" s="151"/>
      <c r="HFW74" s="151"/>
      <c r="HFX74" s="151"/>
      <c r="HFY74" s="151"/>
      <c r="HFZ74" s="151"/>
      <c r="HGA74" s="151"/>
      <c r="HGB74" s="151"/>
      <c r="HGC74" s="151"/>
      <c r="HGD74" s="151"/>
      <c r="HGE74" s="151"/>
      <c r="HGF74" s="151"/>
      <c r="HGG74" s="151"/>
      <c r="HGH74" s="151"/>
      <c r="HGI74" s="151"/>
      <c r="HGJ74" s="151"/>
      <c r="HGK74" s="151"/>
      <c r="HGL74" s="151"/>
      <c r="HGM74" s="151"/>
      <c r="HGN74" s="151"/>
      <c r="HGO74" s="151"/>
      <c r="HGP74" s="151"/>
      <c r="HGQ74" s="151"/>
      <c r="HGR74" s="151"/>
      <c r="HGS74" s="151"/>
      <c r="HGT74" s="151"/>
      <c r="HGU74" s="151"/>
      <c r="HGV74" s="151"/>
      <c r="HGW74" s="151"/>
      <c r="HGX74" s="151"/>
      <c r="HGY74" s="151"/>
      <c r="HGZ74" s="151"/>
      <c r="HHA74" s="151"/>
      <c r="HHB74" s="151"/>
      <c r="HHC74" s="151"/>
      <c r="HHD74" s="151"/>
      <c r="HHE74" s="151"/>
      <c r="HHF74" s="151"/>
      <c r="HHG74" s="151"/>
      <c r="HHH74" s="151"/>
      <c r="HHI74" s="151"/>
      <c r="HHJ74" s="151"/>
      <c r="HHK74" s="151"/>
      <c r="HHL74" s="151"/>
      <c r="HHM74" s="151"/>
      <c r="HHN74" s="151"/>
      <c r="HHO74" s="151"/>
      <c r="HHP74" s="151"/>
      <c r="HHQ74" s="151"/>
      <c r="HHR74" s="151"/>
      <c r="HHS74" s="151"/>
      <c r="HHT74" s="151"/>
      <c r="HHU74" s="151"/>
      <c r="HHV74" s="151"/>
      <c r="HHW74" s="151"/>
      <c r="HHX74" s="151"/>
      <c r="HHY74" s="151"/>
      <c r="HHZ74" s="151"/>
      <c r="HIA74" s="151"/>
      <c r="HIB74" s="151"/>
      <c r="HIC74" s="151"/>
      <c r="HID74" s="151"/>
      <c r="HIE74" s="151"/>
      <c r="HIF74" s="151"/>
      <c r="HIG74" s="151"/>
      <c r="HIH74" s="151"/>
      <c r="HII74" s="151"/>
      <c r="HIJ74" s="151"/>
      <c r="HIK74" s="151"/>
      <c r="HIL74" s="151"/>
      <c r="HIM74" s="151"/>
      <c r="HIN74" s="151"/>
      <c r="HIO74" s="151"/>
      <c r="HIP74" s="151"/>
      <c r="HIQ74" s="151"/>
      <c r="HIR74" s="151"/>
      <c r="HIS74" s="151"/>
      <c r="HIT74" s="151"/>
      <c r="HIU74" s="151"/>
      <c r="HIV74" s="151"/>
      <c r="HIW74" s="151"/>
      <c r="HIX74" s="151"/>
      <c r="HIY74" s="151"/>
      <c r="HIZ74" s="151"/>
      <c r="HJA74" s="151"/>
      <c r="HJB74" s="151"/>
      <c r="HJC74" s="151"/>
      <c r="HJD74" s="151"/>
      <c r="HJE74" s="151"/>
      <c r="HJF74" s="151"/>
      <c r="HJG74" s="151"/>
      <c r="HJH74" s="151"/>
      <c r="HJI74" s="151"/>
      <c r="HJJ74" s="151"/>
      <c r="HJK74" s="151"/>
      <c r="HJL74" s="151"/>
      <c r="HJM74" s="151"/>
      <c r="HJN74" s="151"/>
      <c r="HJO74" s="151"/>
      <c r="HJP74" s="151"/>
      <c r="HJQ74" s="151"/>
      <c r="HJR74" s="151"/>
      <c r="HJS74" s="151"/>
      <c r="HJT74" s="151"/>
      <c r="HJU74" s="151"/>
      <c r="HJV74" s="151"/>
      <c r="HJW74" s="151"/>
      <c r="HJX74" s="151"/>
      <c r="HJY74" s="151"/>
      <c r="HJZ74" s="151"/>
      <c r="HKA74" s="151"/>
      <c r="HKB74" s="151"/>
      <c r="HKC74" s="151"/>
      <c r="HKD74" s="151"/>
      <c r="HKE74" s="151"/>
      <c r="HKF74" s="151"/>
      <c r="HKG74" s="151"/>
      <c r="HKH74" s="151"/>
      <c r="HKI74" s="151"/>
      <c r="HKJ74" s="151"/>
      <c r="HKK74" s="151"/>
      <c r="HKL74" s="151"/>
      <c r="HKM74" s="151"/>
      <c r="HKN74" s="151"/>
      <c r="HKO74" s="151"/>
      <c r="HKP74" s="151"/>
      <c r="HKQ74" s="151"/>
      <c r="HKR74" s="151"/>
      <c r="HKS74" s="151"/>
      <c r="HKT74" s="151"/>
      <c r="HKU74" s="151"/>
      <c r="HKV74" s="151"/>
      <c r="HKW74" s="151"/>
      <c r="HKX74" s="151"/>
      <c r="HKY74" s="151"/>
      <c r="HKZ74" s="151"/>
      <c r="HLA74" s="151"/>
      <c r="HLB74" s="151"/>
      <c r="HLC74" s="151"/>
      <c r="HLD74" s="151"/>
      <c r="HLE74" s="151"/>
      <c r="HLF74" s="151"/>
      <c r="HLG74" s="151"/>
      <c r="HLH74" s="151"/>
      <c r="HLI74" s="151"/>
      <c r="HLJ74" s="151"/>
      <c r="HLK74" s="151"/>
      <c r="HLL74" s="151"/>
      <c r="HLM74" s="151"/>
      <c r="HLN74" s="151"/>
      <c r="HLO74" s="151"/>
      <c r="HLP74" s="151"/>
      <c r="HLQ74" s="151"/>
      <c r="HLR74" s="151"/>
      <c r="HLS74" s="151"/>
      <c r="HLT74" s="151"/>
      <c r="HLU74" s="151"/>
      <c r="HLV74" s="151"/>
      <c r="HLW74" s="151"/>
      <c r="HLX74" s="151"/>
      <c r="HLY74" s="151"/>
      <c r="HLZ74" s="151"/>
      <c r="HMA74" s="151"/>
      <c r="HMB74" s="151"/>
      <c r="HMC74" s="151"/>
      <c r="HMD74" s="151"/>
      <c r="HME74" s="151"/>
      <c r="HMF74" s="151"/>
      <c r="HMG74" s="151"/>
      <c r="HMH74" s="151"/>
      <c r="HMI74" s="151"/>
      <c r="HMJ74" s="151"/>
      <c r="HMK74" s="151"/>
      <c r="HML74" s="151"/>
      <c r="HMM74" s="151"/>
      <c r="HMN74" s="151"/>
      <c r="HMO74" s="151"/>
      <c r="HMP74" s="151"/>
      <c r="HMQ74" s="151"/>
      <c r="HMR74" s="151"/>
      <c r="HMS74" s="151"/>
      <c r="HMT74" s="151"/>
      <c r="HMU74" s="151"/>
      <c r="HMV74" s="151"/>
      <c r="HMW74" s="151"/>
      <c r="HMX74" s="151"/>
      <c r="HMY74" s="151"/>
      <c r="HMZ74" s="151"/>
      <c r="HNA74" s="151"/>
      <c r="HNB74" s="151"/>
      <c r="HNC74" s="151"/>
      <c r="HND74" s="151"/>
      <c r="HNE74" s="151"/>
      <c r="HNF74" s="151"/>
      <c r="HNG74" s="151"/>
      <c r="HNH74" s="151"/>
      <c r="HNI74" s="151"/>
      <c r="HNJ74" s="151"/>
      <c r="HNK74" s="151"/>
      <c r="HNL74" s="151"/>
      <c r="HNM74" s="151"/>
      <c r="HNN74" s="151"/>
      <c r="HNO74" s="151"/>
      <c r="HNP74" s="151"/>
      <c r="HNQ74" s="151"/>
      <c r="HNR74" s="151"/>
      <c r="HNS74" s="151"/>
      <c r="HNT74" s="151"/>
      <c r="HNU74" s="151"/>
      <c r="HNV74" s="151"/>
      <c r="HNW74" s="151"/>
      <c r="HNX74" s="151"/>
      <c r="HNY74" s="151"/>
      <c r="HNZ74" s="151"/>
      <c r="HOA74" s="151"/>
      <c r="HOB74" s="151"/>
      <c r="HOC74" s="151"/>
      <c r="HOD74" s="151"/>
      <c r="HOE74" s="151"/>
      <c r="HOF74" s="151"/>
      <c r="HOG74" s="151"/>
      <c r="HOH74" s="151"/>
      <c r="HOI74" s="151"/>
      <c r="HOJ74" s="151"/>
      <c r="HOK74" s="151"/>
      <c r="HOL74" s="151"/>
      <c r="HOM74" s="151"/>
      <c r="HON74" s="151"/>
      <c r="HOO74" s="151"/>
      <c r="HOP74" s="151"/>
      <c r="HOQ74" s="151"/>
      <c r="HOR74" s="151"/>
      <c r="HOS74" s="151"/>
      <c r="HOT74" s="151"/>
      <c r="HOU74" s="151"/>
      <c r="HOV74" s="151"/>
      <c r="HOW74" s="151"/>
      <c r="HOX74" s="151"/>
      <c r="HOY74" s="151"/>
      <c r="HOZ74" s="151"/>
      <c r="HPA74" s="151"/>
      <c r="HPB74" s="151"/>
      <c r="HPC74" s="151"/>
      <c r="HPD74" s="151"/>
      <c r="HPE74" s="151"/>
      <c r="HPF74" s="151"/>
      <c r="HPG74" s="151"/>
      <c r="HPH74" s="151"/>
      <c r="HPI74" s="151"/>
      <c r="HPJ74" s="151"/>
      <c r="HPK74" s="151"/>
      <c r="HPL74" s="151"/>
      <c r="HPM74" s="151"/>
      <c r="HPN74" s="151"/>
      <c r="HPO74" s="151"/>
      <c r="HPP74" s="151"/>
      <c r="HPQ74" s="151"/>
      <c r="HPR74" s="151"/>
      <c r="HPS74" s="151"/>
      <c r="HPT74" s="151"/>
      <c r="HPU74" s="151"/>
      <c r="HPV74" s="151"/>
      <c r="HPW74" s="151"/>
      <c r="HPX74" s="151"/>
      <c r="HPY74" s="151"/>
      <c r="HPZ74" s="151"/>
      <c r="HQA74" s="151"/>
      <c r="HQB74" s="151"/>
      <c r="HQC74" s="151"/>
      <c r="HQD74" s="151"/>
      <c r="HQE74" s="151"/>
      <c r="HQF74" s="151"/>
      <c r="HQG74" s="151"/>
      <c r="HQH74" s="151"/>
      <c r="HQI74" s="151"/>
      <c r="HQJ74" s="151"/>
      <c r="HQK74" s="151"/>
      <c r="HQL74" s="151"/>
      <c r="HQM74" s="151"/>
      <c r="HQN74" s="151"/>
      <c r="HQO74" s="151"/>
      <c r="HQP74" s="151"/>
      <c r="HQQ74" s="151"/>
      <c r="HQR74" s="151"/>
      <c r="HQS74" s="151"/>
      <c r="HQT74" s="151"/>
      <c r="HQU74" s="151"/>
      <c r="HQV74" s="151"/>
      <c r="HQW74" s="151"/>
      <c r="HQX74" s="151"/>
      <c r="HQY74" s="151"/>
      <c r="HQZ74" s="151"/>
      <c r="HRA74" s="151"/>
      <c r="HRB74" s="151"/>
      <c r="HRC74" s="151"/>
      <c r="HRD74" s="151"/>
      <c r="HRE74" s="151"/>
      <c r="HRF74" s="151"/>
      <c r="HRG74" s="151"/>
      <c r="HRH74" s="151"/>
      <c r="HRI74" s="151"/>
      <c r="HRJ74" s="151"/>
      <c r="HRK74" s="151"/>
      <c r="HRL74" s="151"/>
      <c r="HRM74" s="151"/>
      <c r="HRN74" s="151"/>
      <c r="HRO74" s="151"/>
      <c r="HRP74" s="151"/>
      <c r="HRQ74" s="151"/>
      <c r="HRR74" s="151"/>
      <c r="HRS74" s="151"/>
      <c r="HRT74" s="151"/>
      <c r="HRU74" s="151"/>
      <c r="HRV74" s="151"/>
      <c r="HRW74" s="151"/>
      <c r="HRX74" s="151"/>
      <c r="HRY74" s="151"/>
      <c r="HRZ74" s="151"/>
      <c r="HSA74" s="151"/>
      <c r="HSB74" s="151"/>
      <c r="HSC74" s="151"/>
      <c r="HSD74" s="151"/>
      <c r="HSE74" s="151"/>
      <c r="HSF74" s="151"/>
      <c r="HSG74" s="151"/>
      <c r="HSH74" s="151"/>
      <c r="HSI74" s="151"/>
      <c r="HSJ74" s="151"/>
      <c r="HSK74" s="151"/>
      <c r="HSL74" s="151"/>
      <c r="HSM74" s="151"/>
      <c r="HSN74" s="151"/>
      <c r="HSO74" s="151"/>
      <c r="HSP74" s="151"/>
      <c r="HSQ74" s="151"/>
      <c r="HSR74" s="151"/>
      <c r="HSS74" s="151"/>
      <c r="HST74" s="151"/>
      <c r="HSU74" s="151"/>
      <c r="HSV74" s="151"/>
      <c r="HSW74" s="151"/>
      <c r="HSX74" s="151"/>
      <c r="HSY74" s="151"/>
      <c r="HSZ74" s="151"/>
      <c r="HTA74" s="151"/>
      <c r="HTB74" s="151"/>
      <c r="HTC74" s="151"/>
      <c r="HTD74" s="151"/>
      <c r="HTE74" s="151"/>
      <c r="HTF74" s="151"/>
      <c r="HTG74" s="151"/>
      <c r="HTH74" s="151"/>
      <c r="HTI74" s="151"/>
      <c r="HTJ74" s="151"/>
      <c r="HTK74" s="151"/>
      <c r="HTL74" s="151"/>
      <c r="HTM74" s="151"/>
      <c r="HTN74" s="151"/>
      <c r="HTO74" s="151"/>
      <c r="HTP74" s="151"/>
      <c r="HTQ74" s="151"/>
      <c r="HTR74" s="151"/>
      <c r="HTS74" s="151"/>
      <c r="HTT74" s="151"/>
      <c r="HTU74" s="151"/>
      <c r="HTV74" s="151"/>
      <c r="HTW74" s="151"/>
      <c r="HTX74" s="151"/>
      <c r="HTY74" s="151"/>
      <c r="HTZ74" s="151"/>
      <c r="HUA74" s="151"/>
      <c r="HUB74" s="151"/>
      <c r="HUC74" s="151"/>
      <c r="HUD74" s="151"/>
      <c r="HUE74" s="151"/>
      <c r="HUF74" s="151"/>
      <c r="HUG74" s="151"/>
      <c r="HUH74" s="151"/>
      <c r="HUI74" s="151"/>
      <c r="HUJ74" s="151"/>
      <c r="HUK74" s="151"/>
      <c r="HUL74" s="151"/>
      <c r="HUM74" s="151"/>
      <c r="HUN74" s="151"/>
      <c r="HUO74" s="151"/>
      <c r="HUP74" s="151"/>
      <c r="HUQ74" s="151"/>
      <c r="HUR74" s="151"/>
      <c r="HUS74" s="151"/>
      <c r="HUT74" s="151"/>
      <c r="HUU74" s="151"/>
      <c r="HUV74" s="151"/>
      <c r="HUW74" s="151"/>
      <c r="HUX74" s="151"/>
      <c r="HUY74" s="151"/>
      <c r="HUZ74" s="151"/>
      <c r="HVA74" s="151"/>
      <c r="HVB74" s="151"/>
      <c r="HVC74" s="151"/>
      <c r="HVD74" s="151"/>
      <c r="HVE74" s="151"/>
      <c r="HVF74" s="151"/>
      <c r="HVG74" s="151"/>
      <c r="HVH74" s="151"/>
      <c r="HVI74" s="151"/>
      <c r="HVJ74" s="151"/>
      <c r="HVK74" s="151"/>
      <c r="HVL74" s="151"/>
      <c r="HVM74" s="151"/>
      <c r="HVN74" s="151"/>
      <c r="HVO74" s="151"/>
      <c r="HVP74" s="151"/>
      <c r="HVQ74" s="151"/>
      <c r="HVR74" s="151"/>
      <c r="HVS74" s="151"/>
      <c r="HVT74" s="151"/>
      <c r="HVU74" s="151"/>
      <c r="HVV74" s="151"/>
      <c r="HVW74" s="151"/>
      <c r="HVX74" s="151"/>
      <c r="HVY74" s="151"/>
      <c r="HVZ74" s="151"/>
      <c r="HWA74" s="151"/>
      <c r="HWB74" s="151"/>
      <c r="HWC74" s="151"/>
      <c r="HWD74" s="151"/>
      <c r="HWE74" s="151"/>
      <c r="HWF74" s="151"/>
      <c r="HWG74" s="151"/>
      <c r="HWH74" s="151"/>
      <c r="HWI74" s="151"/>
      <c r="HWJ74" s="151"/>
      <c r="HWK74" s="151"/>
      <c r="HWL74" s="151"/>
      <c r="HWM74" s="151"/>
      <c r="HWN74" s="151"/>
      <c r="HWO74" s="151"/>
      <c r="HWP74" s="151"/>
      <c r="HWQ74" s="151"/>
      <c r="HWR74" s="151"/>
      <c r="HWS74" s="151"/>
      <c r="HWT74" s="151"/>
      <c r="HWU74" s="151"/>
      <c r="HWV74" s="151"/>
      <c r="HWW74" s="151"/>
      <c r="HWX74" s="151"/>
      <c r="HWY74" s="151"/>
      <c r="HWZ74" s="151"/>
      <c r="HXA74" s="151"/>
      <c r="HXB74" s="151"/>
      <c r="HXC74" s="151"/>
      <c r="HXD74" s="151"/>
      <c r="HXE74" s="151"/>
      <c r="HXF74" s="151"/>
      <c r="HXG74" s="151"/>
      <c r="HXH74" s="151"/>
      <c r="HXI74" s="151"/>
      <c r="HXJ74" s="151"/>
      <c r="HXK74" s="151"/>
      <c r="HXL74" s="151"/>
      <c r="HXM74" s="151"/>
      <c r="HXN74" s="151"/>
      <c r="HXO74" s="151"/>
      <c r="HXP74" s="151"/>
      <c r="HXQ74" s="151"/>
      <c r="HXR74" s="151"/>
      <c r="HXS74" s="151"/>
      <c r="HXT74" s="151"/>
      <c r="HXU74" s="151"/>
      <c r="HXV74" s="151"/>
      <c r="HXW74" s="151"/>
      <c r="HXX74" s="151"/>
      <c r="HXY74" s="151"/>
      <c r="HXZ74" s="151"/>
      <c r="HYA74" s="151"/>
      <c r="HYB74" s="151"/>
      <c r="HYC74" s="151"/>
      <c r="HYD74" s="151"/>
      <c r="HYE74" s="151"/>
      <c r="HYF74" s="151"/>
      <c r="HYG74" s="151"/>
      <c r="HYH74" s="151"/>
      <c r="HYI74" s="151"/>
      <c r="HYJ74" s="151"/>
      <c r="HYK74" s="151"/>
      <c r="HYL74" s="151"/>
      <c r="HYM74" s="151"/>
      <c r="HYN74" s="151"/>
      <c r="HYO74" s="151"/>
      <c r="HYP74" s="151"/>
      <c r="HYQ74" s="151"/>
      <c r="HYR74" s="151"/>
      <c r="HYS74" s="151"/>
      <c r="HYT74" s="151"/>
      <c r="HYU74" s="151"/>
      <c r="HYV74" s="151"/>
      <c r="HYW74" s="151"/>
      <c r="HYX74" s="151"/>
      <c r="HYY74" s="151"/>
      <c r="HYZ74" s="151"/>
      <c r="HZA74" s="151"/>
      <c r="HZB74" s="151"/>
      <c r="HZC74" s="151"/>
      <c r="HZD74" s="151"/>
      <c r="HZE74" s="151"/>
      <c r="HZF74" s="151"/>
      <c r="HZG74" s="151"/>
      <c r="HZH74" s="151"/>
      <c r="HZI74" s="151"/>
      <c r="HZJ74" s="151"/>
      <c r="HZK74" s="151"/>
      <c r="HZL74" s="151"/>
      <c r="HZM74" s="151"/>
      <c r="HZN74" s="151"/>
      <c r="HZO74" s="151"/>
      <c r="HZP74" s="151"/>
      <c r="HZQ74" s="151"/>
      <c r="HZR74" s="151"/>
      <c r="HZS74" s="151"/>
      <c r="HZT74" s="151"/>
      <c r="HZU74" s="151"/>
      <c r="HZV74" s="151"/>
      <c r="HZW74" s="151"/>
      <c r="HZX74" s="151"/>
      <c r="HZY74" s="151"/>
      <c r="HZZ74" s="151"/>
      <c r="IAA74" s="151"/>
      <c r="IAB74" s="151"/>
      <c r="IAC74" s="151"/>
      <c r="IAD74" s="151"/>
      <c r="IAE74" s="151"/>
      <c r="IAF74" s="151"/>
      <c r="IAG74" s="151"/>
      <c r="IAH74" s="151"/>
      <c r="IAI74" s="151"/>
      <c r="IAJ74" s="151"/>
      <c r="IAK74" s="151"/>
      <c r="IAL74" s="151"/>
      <c r="IAM74" s="151"/>
      <c r="IAN74" s="151"/>
      <c r="IAO74" s="151"/>
      <c r="IAP74" s="151"/>
      <c r="IAQ74" s="151"/>
      <c r="IAR74" s="151"/>
      <c r="IAS74" s="151"/>
      <c r="IAT74" s="151"/>
      <c r="IAU74" s="151"/>
      <c r="IAV74" s="151"/>
      <c r="IAW74" s="151"/>
      <c r="IAX74" s="151"/>
      <c r="IAY74" s="151"/>
      <c r="IAZ74" s="151"/>
      <c r="IBA74" s="151"/>
      <c r="IBB74" s="151"/>
      <c r="IBC74" s="151"/>
      <c r="IBD74" s="151"/>
      <c r="IBE74" s="151"/>
      <c r="IBF74" s="151"/>
      <c r="IBG74" s="151"/>
      <c r="IBH74" s="151"/>
      <c r="IBI74" s="151"/>
      <c r="IBJ74" s="151"/>
      <c r="IBK74" s="151"/>
      <c r="IBL74" s="151"/>
      <c r="IBM74" s="151"/>
      <c r="IBN74" s="151"/>
      <c r="IBO74" s="151"/>
      <c r="IBP74" s="151"/>
      <c r="IBQ74" s="151"/>
      <c r="IBR74" s="151"/>
      <c r="IBS74" s="151"/>
      <c r="IBT74" s="151"/>
      <c r="IBU74" s="151"/>
      <c r="IBV74" s="151"/>
      <c r="IBW74" s="151"/>
      <c r="IBX74" s="151"/>
      <c r="IBY74" s="151"/>
      <c r="IBZ74" s="151"/>
      <c r="ICA74" s="151"/>
      <c r="ICB74" s="151"/>
      <c r="ICC74" s="151"/>
      <c r="ICD74" s="151"/>
      <c r="ICE74" s="151"/>
      <c r="ICF74" s="151"/>
      <c r="ICG74" s="151"/>
      <c r="ICH74" s="151"/>
      <c r="ICI74" s="151"/>
      <c r="ICJ74" s="151"/>
      <c r="ICK74" s="151"/>
      <c r="ICL74" s="151"/>
      <c r="ICM74" s="151"/>
      <c r="ICN74" s="151"/>
      <c r="ICO74" s="151"/>
      <c r="ICP74" s="151"/>
      <c r="ICQ74" s="151"/>
      <c r="ICR74" s="151"/>
      <c r="ICS74" s="151"/>
      <c r="ICT74" s="151"/>
      <c r="ICU74" s="151"/>
      <c r="ICV74" s="151"/>
      <c r="ICW74" s="151"/>
      <c r="ICX74" s="151"/>
      <c r="ICY74" s="151"/>
      <c r="ICZ74" s="151"/>
      <c r="IDA74" s="151"/>
      <c r="IDB74" s="151"/>
      <c r="IDC74" s="151"/>
      <c r="IDD74" s="151"/>
      <c r="IDE74" s="151"/>
      <c r="IDF74" s="151"/>
      <c r="IDG74" s="151"/>
      <c r="IDH74" s="151"/>
      <c r="IDI74" s="151"/>
      <c r="IDJ74" s="151"/>
      <c r="IDK74" s="151"/>
      <c r="IDL74" s="151"/>
      <c r="IDM74" s="151"/>
      <c r="IDN74" s="151"/>
      <c r="IDO74" s="151"/>
      <c r="IDP74" s="151"/>
      <c r="IDQ74" s="151"/>
      <c r="IDR74" s="151"/>
      <c r="IDS74" s="151"/>
      <c r="IDT74" s="151"/>
      <c r="IDU74" s="151"/>
      <c r="IDV74" s="151"/>
      <c r="IDW74" s="151"/>
      <c r="IDX74" s="151"/>
      <c r="IDY74" s="151"/>
      <c r="IDZ74" s="151"/>
      <c r="IEA74" s="151"/>
      <c r="IEB74" s="151"/>
      <c r="IEC74" s="151"/>
      <c r="IED74" s="151"/>
      <c r="IEE74" s="151"/>
      <c r="IEF74" s="151"/>
      <c r="IEG74" s="151"/>
      <c r="IEH74" s="151"/>
      <c r="IEI74" s="151"/>
      <c r="IEJ74" s="151"/>
      <c r="IEK74" s="151"/>
      <c r="IEL74" s="151"/>
      <c r="IEM74" s="151"/>
      <c r="IEN74" s="151"/>
      <c r="IEO74" s="151"/>
      <c r="IEP74" s="151"/>
      <c r="IEQ74" s="151"/>
      <c r="IER74" s="151"/>
      <c r="IES74" s="151"/>
      <c r="IET74" s="151"/>
      <c r="IEU74" s="151"/>
      <c r="IEV74" s="151"/>
      <c r="IEW74" s="151"/>
      <c r="IEX74" s="151"/>
      <c r="IEY74" s="151"/>
      <c r="IEZ74" s="151"/>
      <c r="IFA74" s="151"/>
      <c r="IFB74" s="151"/>
      <c r="IFC74" s="151"/>
      <c r="IFD74" s="151"/>
      <c r="IFE74" s="151"/>
      <c r="IFF74" s="151"/>
      <c r="IFG74" s="151"/>
      <c r="IFH74" s="151"/>
      <c r="IFI74" s="151"/>
      <c r="IFJ74" s="151"/>
      <c r="IFK74" s="151"/>
      <c r="IFL74" s="151"/>
      <c r="IFM74" s="151"/>
      <c r="IFN74" s="151"/>
      <c r="IFO74" s="151"/>
      <c r="IFP74" s="151"/>
      <c r="IFQ74" s="151"/>
      <c r="IFR74" s="151"/>
      <c r="IFS74" s="151"/>
      <c r="IFT74" s="151"/>
      <c r="IFU74" s="151"/>
      <c r="IFV74" s="151"/>
      <c r="IFW74" s="151"/>
      <c r="IFX74" s="151"/>
      <c r="IFY74" s="151"/>
      <c r="IFZ74" s="151"/>
      <c r="IGA74" s="151"/>
      <c r="IGB74" s="151"/>
      <c r="IGC74" s="151"/>
      <c r="IGD74" s="151"/>
      <c r="IGE74" s="151"/>
      <c r="IGF74" s="151"/>
      <c r="IGG74" s="151"/>
      <c r="IGH74" s="151"/>
      <c r="IGI74" s="151"/>
      <c r="IGJ74" s="151"/>
      <c r="IGK74" s="151"/>
      <c r="IGL74" s="151"/>
      <c r="IGM74" s="151"/>
      <c r="IGN74" s="151"/>
      <c r="IGO74" s="151"/>
      <c r="IGP74" s="151"/>
      <c r="IGQ74" s="151"/>
      <c r="IGR74" s="151"/>
      <c r="IGS74" s="151"/>
      <c r="IGT74" s="151"/>
      <c r="IGU74" s="151"/>
      <c r="IGV74" s="151"/>
      <c r="IGW74" s="151"/>
      <c r="IGX74" s="151"/>
      <c r="IGY74" s="151"/>
      <c r="IGZ74" s="151"/>
      <c r="IHA74" s="151"/>
      <c r="IHB74" s="151"/>
      <c r="IHC74" s="151"/>
      <c r="IHD74" s="151"/>
      <c r="IHE74" s="151"/>
      <c r="IHF74" s="151"/>
      <c r="IHG74" s="151"/>
      <c r="IHH74" s="151"/>
      <c r="IHI74" s="151"/>
      <c r="IHJ74" s="151"/>
      <c r="IHK74" s="151"/>
      <c r="IHL74" s="151"/>
      <c r="IHM74" s="151"/>
      <c r="IHN74" s="151"/>
      <c r="IHO74" s="151"/>
      <c r="IHP74" s="151"/>
      <c r="IHQ74" s="151"/>
      <c r="IHR74" s="151"/>
      <c r="IHS74" s="151"/>
      <c r="IHT74" s="151"/>
      <c r="IHU74" s="151"/>
      <c r="IHV74" s="151"/>
      <c r="IHW74" s="151"/>
      <c r="IHX74" s="151"/>
      <c r="IHY74" s="151"/>
      <c r="IHZ74" s="151"/>
      <c r="IIA74" s="151"/>
      <c r="IIB74" s="151"/>
      <c r="IIC74" s="151"/>
      <c r="IID74" s="151"/>
      <c r="IIE74" s="151"/>
      <c r="IIF74" s="151"/>
      <c r="IIG74" s="151"/>
      <c r="IIH74" s="151"/>
      <c r="III74" s="151"/>
      <c r="IIJ74" s="151"/>
      <c r="IIK74" s="151"/>
      <c r="IIL74" s="151"/>
      <c r="IIM74" s="151"/>
      <c r="IIN74" s="151"/>
      <c r="IIO74" s="151"/>
      <c r="IIP74" s="151"/>
      <c r="IIQ74" s="151"/>
      <c r="IIR74" s="151"/>
      <c r="IIS74" s="151"/>
      <c r="IIT74" s="151"/>
      <c r="IIU74" s="151"/>
      <c r="IIV74" s="151"/>
      <c r="IIW74" s="151"/>
      <c r="IIX74" s="151"/>
      <c r="IIY74" s="151"/>
      <c r="IIZ74" s="151"/>
      <c r="IJA74" s="151"/>
      <c r="IJB74" s="151"/>
      <c r="IJC74" s="151"/>
      <c r="IJD74" s="151"/>
      <c r="IJE74" s="151"/>
      <c r="IJF74" s="151"/>
      <c r="IJG74" s="151"/>
      <c r="IJH74" s="151"/>
      <c r="IJI74" s="151"/>
      <c r="IJJ74" s="151"/>
      <c r="IJK74" s="151"/>
      <c r="IJL74" s="151"/>
      <c r="IJM74" s="151"/>
      <c r="IJN74" s="151"/>
      <c r="IJO74" s="151"/>
      <c r="IJP74" s="151"/>
      <c r="IJQ74" s="151"/>
      <c r="IJR74" s="151"/>
      <c r="IJS74" s="151"/>
      <c r="IJT74" s="151"/>
      <c r="IJU74" s="151"/>
      <c r="IJV74" s="151"/>
      <c r="IJW74" s="151"/>
      <c r="IJX74" s="151"/>
      <c r="IJY74" s="151"/>
      <c r="IJZ74" s="151"/>
      <c r="IKA74" s="151"/>
      <c r="IKB74" s="151"/>
      <c r="IKC74" s="151"/>
      <c r="IKD74" s="151"/>
      <c r="IKE74" s="151"/>
      <c r="IKF74" s="151"/>
      <c r="IKG74" s="151"/>
      <c r="IKH74" s="151"/>
      <c r="IKI74" s="151"/>
      <c r="IKJ74" s="151"/>
      <c r="IKK74" s="151"/>
      <c r="IKL74" s="151"/>
      <c r="IKM74" s="151"/>
      <c r="IKN74" s="151"/>
      <c r="IKO74" s="151"/>
      <c r="IKP74" s="151"/>
      <c r="IKQ74" s="151"/>
      <c r="IKR74" s="151"/>
      <c r="IKS74" s="151"/>
      <c r="IKT74" s="151"/>
      <c r="IKU74" s="151"/>
      <c r="IKV74" s="151"/>
      <c r="IKW74" s="151"/>
      <c r="IKX74" s="151"/>
      <c r="IKY74" s="151"/>
      <c r="IKZ74" s="151"/>
      <c r="ILA74" s="151"/>
      <c r="ILB74" s="151"/>
      <c r="ILC74" s="151"/>
      <c r="ILD74" s="151"/>
      <c r="ILE74" s="151"/>
      <c r="ILF74" s="151"/>
      <c r="ILG74" s="151"/>
      <c r="ILH74" s="151"/>
      <c r="ILI74" s="151"/>
      <c r="ILJ74" s="151"/>
      <c r="ILK74" s="151"/>
      <c r="ILL74" s="151"/>
      <c r="ILM74" s="151"/>
      <c r="ILN74" s="151"/>
      <c r="ILO74" s="151"/>
      <c r="ILP74" s="151"/>
      <c r="ILQ74" s="151"/>
      <c r="ILR74" s="151"/>
      <c r="ILS74" s="151"/>
      <c r="ILT74" s="151"/>
      <c r="ILU74" s="151"/>
      <c r="ILV74" s="151"/>
      <c r="ILW74" s="151"/>
      <c r="ILX74" s="151"/>
      <c r="ILY74" s="151"/>
      <c r="ILZ74" s="151"/>
      <c r="IMA74" s="151"/>
      <c r="IMB74" s="151"/>
      <c r="IMC74" s="151"/>
      <c r="IMD74" s="151"/>
      <c r="IME74" s="151"/>
      <c r="IMF74" s="151"/>
      <c r="IMG74" s="151"/>
      <c r="IMH74" s="151"/>
      <c r="IMI74" s="151"/>
      <c r="IMJ74" s="151"/>
      <c r="IMK74" s="151"/>
      <c r="IML74" s="151"/>
      <c r="IMM74" s="151"/>
      <c r="IMN74" s="151"/>
      <c r="IMO74" s="151"/>
      <c r="IMP74" s="151"/>
      <c r="IMQ74" s="151"/>
      <c r="IMR74" s="151"/>
      <c r="IMS74" s="151"/>
      <c r="IMT74" s="151"/>
      <c r="IMU74" s="151"/>
      <c r="IMV74" s="151"/>
      <c r="IMW74" s="151"/>
      <c r="IMX74" s="151"/>
      <c r="IMY74" s="151"/>
      <c r="IMZ74" s="151"/>
      <c r="INA74" s="151"/>
      <c r="INB74" s="151"/>
      <c r="INC74" s="151"/>
      <c r="IND74" s="151"/>
      <c r="INE74" s="151"/>
      <c r="INF74" s="151"/>
      <c r="ING74" s="151"/>
      <c r="INH74" s="151"/>
      <c r="INI74" s="151"/>
      <c r="INJ74" s="151"/>
      <c r="INK74" s="151"/>
      <c r="INL74" s="151"/>
      <c r="INM74" s="151"/>
      <c r="INN74" s="151"/>
      <c r="INO74" s="151"/>
      <c r="INP74" s="151"/>
      <c r="INQ74" s="151"/>
      <c r="INR74" s="151"/>
      <c r="INS74" s="151"/>
      <c r="INT74" s="151"/>
      <c r="INU74" s="151"/>
      <c r="INV74" s="151"/>
      <c r="INW74" s="151"/>
      <c r="INX74" s="151"/>
      <c r="INY74" s="151"/>
      <c r="INZ74" s="151"/>
      <c r="IOA74" s="151"/>
      <c r="IOB74" s="151"/>
      <c r="IOC74" s="151"/>
      <c r="IOD74" s="151"/>
      <c r="IOE74" s="151"/>
      <c r="IOF74" s="151"/>
      <c r="IOG74" s="151"/>
      <c r="IOH74" s="151"/>
      <c r="IOI74" s="151"/>
      <c r="IOJ74" s="151"/>
      <c r="IOK74" s="151"/>
      <c r="IOL74" s="151"/>
      <c r="IOM74" s="151"/>
      <c r="ION74" s="151"/>
      <c r="IOO74" s="151"/>
      <c r="IOP74" s="151"/>
      <c r="IOQ74" s="151"/>
      <c r="IOR74" s="151"/>
      <c r="IOS74" s="151"/>
      <c r="IOT74" s="151"/>
      <c r="IOU74" s="151"/>
      <c r="IOV74" s="151"/>
      <c r="IOW74" s="151"/>
      <c r="IOX74" s="151"/>
      <c r="IOY74" s="151"/>
      <c r="IOZ74" s="151"/>
      <c r="IPA74" s="151"/>
      <c r="IPB74" s="151"/>
      <c r="IPC74" s="151"/>
      <c r="IPD74" s="151"/>
      <c r="IPE74" s="151"/>
      <c r="IPF74" s="151"/>
      <c r="IPG74" s="151"/>
      <c r="IPH74" s="151"/>
      <c r="IPI74" s="151"/>
      <c r="IPJ74" s="151"/>
      <c r="IPK74" s="151"/>
      <c r="IPL74" s="151"/>
      <c r="IPM74" s="151"/>
      <c r="IPN74" s="151"/>
      <c r="IPO74" s="151"/>
      <c r="IPP74" s="151"/>
      <c r="IPQ74" s="151"/>
      <c r="IPR74" s="151"/>
      <c r="IPS74" s="151"/>
      <c r="IPT74" s="151"/>
      <c r="IPU74" s="151"/>
      <c r="IPV74" s="151"/>
      <c r="IPW74" s="151"/>
      <c r="IPX74" s="151"/>
      <c r="IPY74" s="151"/>
      <c r="IPZ74" s="151"/>
      <c r="IQA74" s="151"/>
      <c r="IQB74" s="151"/>
      <c r="IQC74" s="151"/>
      <c r="IQD74" s="151"/>
      <c r="IQE74" s="151"/>
      <c r="IQF74" s="151"/>
      <c r="IQG74" s="151"/>
      <c r="IQH74" s="151"/>
      <c r="IQI74" s="151"/>
      <c r="IQJ74" s="151"/>
      <c r="IQK74" s="151"/>
      <c r="IQL74" s="151"/>
      <c r="IQM74" s="151"/>
      <c r="IQN74" s="151"/>
      <c r="IQO74" s="151"/>
      <c r="IQP74" s="151"/>
      <c r="IQQ74" s="151"/>
      <c r="IQR74" s="151"/>
      <c r="IQS74" s="151"/>
      <c r="IQT74" s="151"/>
      <c r="IQU74" s="151"/>
      <c r="IQV74" s="151"/>
      <c r="IQW74" s="151"/>
      <c r="IQX74" s="151"/>
      <c r="IQY74" s="151"/>
      <c r="IQZ74" s="151"/>
      <c r="IRA74" s="151"/>
      <c r="IRB74" s="151"/>
      <c r="IRC74" s="151"/>
      <c r="IRD74" s="151"/>
      <c r="IRE74" s="151"/>
      <c r="IRF74" s="151"/>
      <c r="IRG74" s="151"/>
      <c r="IRH74" s="151"/>
      <c r="IRI74" s="151"/>
      <c r="IRJ74" s="151"/>
      <c r="IRK74" s="151"/>
      <c r="IRL74" s="151"/>
      <c r="IRM74" s="151"/>
      <c r="IRN74" s="151"/>
      <c r="IRO74" s="151"/>
      <c r="IRP74" s="151"/>
      <c r="IRQ74" s="151"/>
      <c r="IRR74" s="151"/>
      <c r="IRS74" s="151"/>
      <c r="IRT74" s="151"/>
      <c r="IRU74" s="151"/>
      <c r="IRV74" s="151"/>
      <c r="IRW74" s="151"/>
      <c r="IRX74" s="151"/>
      <c r="IRY74" s="151"/>
      <c r="IRZ74" s="151"/>
      <c r="ISA74" s="151"/>
      <c r="ISB74" s="151"/>
      <c r="ISC74" s="151"/>
      <c r="ISD74" s="151"/>
      <c r="ISE74" s="151"/>
      <c r="ISF74" s="151"/>
      <c r="ISG74" s="151"/>
      <c r="ISH74" s="151"/>
      <c r="ISI74" s="151"/>
      <c r="ISJ74" s="151"/>
      <c r="ISK74" s="151"/>
      <c r="ISL74" s="151"/>
      <c r="ISM74" s="151"/>
      <c r="ISN74" s="151"/>
      <c r="ISO74" s="151"/>
      <c r="ISP74" s="151"/>
      <c r="ISQ74" s="151"/>
      <c r="ISR74" s="151"/>
      <c r="ISS74" s="151"/>
      <c r="IST74" s="151"/>
      <c r="ISU74" s="151"/>
      <c r="ISV74" s="151"/>
      <c r="ISW74" s="151"/>
      <c r="ISX74" s="151"/>
      <c r="ISY74" s="151"/>
      <c r="ISZ74" s="151"/>
      <c r="ITA74" s="151"/>
      <c r="ITB74" s="151"/>
      <c r="ITC74" s="151"/>
      <c r="ITD74" s="151"/>
      <c r="ITE74" s="151"/>
      <c r="ITF74" s="151"/>
      <c r="ITG74" s="151"/>
      <c r="ITH74" s="151"/>
      <c r="ITI74" s="151"/>
      <c r="ITJ74" s="151"/>
      <c r="ITK74" s="151"/>
      <c r="ITL74" s="151"/>
      <c r="ITM74" s="151"/>
      <c r="ITN74" s="151"/>
      <c r="ITO74" s="151"/>
      <c r="ITP74" s="151"/>
      <c r="ITQ74" s="151"/>
      <c r="ITR74" s="151"/>
      <c r="ITS74" s="151"/>
      <c r="ITT74" s="151"/>
      <c r="ITU74" s="151"/>
      <c r="ITV74" s="151"/>
      <c r="ITW74" s="151"/>
      <c r="ITX74" s="151"/>
      <c r="ITY74" s="151"/>
      <c r="ITZ74" s="151"/>
      <c r="IUA74" s="151"/>
      <c r="IUB74" s="151"/>
      <c r="IUC74" s="151"/>
      <c r="IUD74" s="151"/>
      <c r="IUE74" s="151"/>
      <c r="IUF74" s="151"/>
      <c r="IUG74" s="151"/>
      <c r="IUH74" s="151"/>
      <c r="IUI74" s="151"/>
      <c r="IUJ74" s="151"/>
      <c r="IUK74" s="151"/>
      <c r="IUL74" s="151"/>
      <c r="IUM74" s="151"/>
      <c r="IUN74" s="151"/>
      <c r="IUO74" s="151"/>
      <c r="IUP74" s="151"/>
      <c r="IUQ74" s="151"/>
      <c r="IUR74" s="151"/>
      <c r="IUS74" s="151"/>
      <c r="IUT74" s="151"/>
      <c r="IUU74" s="151"/>
      <c r="IUV74" s="151"/>
      <c r="IUW74" s="151"/>
      <c r="IUX74" s="151"/>
      <c r="IUY74" s="151"/>
      <c r="IUZ74" s="151"/>
      <c r="IVA74" s="151"/>
      <c r="IVB74" s="151"/>
      <c r="IVC74" s="151"/>
      <c r="IVD74" s="151"/>
      <c r="IVE74" s="151"/>
      <c r="IVF74" s="151"/>
      <c r="IVG74" s="151"/>
      <c r="IVH74" s="151"/>
      <c r="IVI74" s="151"/>
      <c r="IVJ74" s="151"/>
      <c r="IVK74" s="151"/>
      <c r="IVL74" s="151"/>
      <c r="IVM74" s="151"/>
      <c r="IVN74" s="151"/>
      <c r="IVO74" s="151"/>
      <c r="IVP74" s="151"/>
      <c r="IVQ74" s="151"/>
      <c r="IVR74" s="151"/>
      <c r="IVS74" s="151"/>
      <c r="IVT74" s="151"/>
      <c r="IVU74" s="151"/>
      <c r="IVV74" s="151"/>
      <c r="IVW74" s="151"/>
      <c r="IVX74" s="151"/>
      <c r="IVY74" s="151"/>
      <c r="IVZ74" s="151"/>
      <c r="IWA74" s="151"/>
      <c r="IWB74" s="151"/>
      <c r="IWC74" s="151"/>
      <c r="IWD74" s="151"/>
      <c r="IWE74" s="151"/>
      <c r="IWF74" s="151"/>
      <c r="IWG74" s="151"/>
      <c r="IWH74" s="151"/>
      <c r="IWI74" s="151"/>
      <c r="IWJ74" s="151"/>
      <c r="IWK74" s="151"/>
      <c r="IWL74" s="151"/>
      <c r="IWM74" s="151"/>
      <c r="IWN74" s="151"/>
      <c r="IWO74" s="151"/>
      <c r="IWP74" s="151"/>
      <c r="IWQ74" s="151"/>
      <c r="IWR74" s="151"/>
      <c r="IWS74" s="151"/>
      <c r="IWT74" s="151"/>
      <c r="IWU74" s="151"/>
      <c r="IWV74" s="151"/>
      <c r="IWW74" s="151"/>
      <c r="IWX74" s="151"/>
      <c r="IWY74" s="151"/>
      <c r="IWZ74" s="151"/>
      <c r="IXA74" s="151"/>
      <c r="IXB74" s="151"/>
      <c r="IXC74" s="151"/>
      <c r="IXD74" s="151"/>
      <c r="IXE74" s="151"/>
      <c r="IXF74" s="151"/>
      <c r="IXG74" s="151"/>
      <c r="IXH74" s="151"/>
      <c r="IXI74" s="151"/>
      <c r="IXJ74" s="151"/>
      <c r="IXK74" s="151"/>
      <c r="IXL74" s="151"/>
      <c r="IXM74" s="151"/>
      <c r="IXN74" s="151"/>
      <c r="IXO74" s="151"/>
      <c r="IXP74" s="151"/>
      <c r="IXQ74" s="151"/>
      <c r="IXR74" s="151"/>
      <c r="IXS74" s="151"/>
      <c r="IXT74" s="151"/>
      <c r="IXU74" s="151"/>
      <c r="IXV74" s="151"/>
      <c r="IXW74" s="151"/>
      <c r="IXX74" s="151"/>
      <c r="IXY74" s="151"/>
      <c r="IXZ74" s="151"/>
      <c r="IYA74" s="151"/>
      <c r="IYB74" s="151"/>
      <c r="IYC74" s="151"/>
      <c r="IYD74" s="151"/>
      <c r="IYE74" s="151"/>
      <c r="IYF74" s="151"/>
      <c r="IYG74" s="151"/>
      <c r="IYH74" s="151"/>
      <c r="IYI74" s="151"/>
      <c r="IYJ74" s="151"/>
      <c r="IYK74" s="151"/>
      <c r="IYL74" s="151"/>
      <c r="IYM74" s="151"/>
      <c r="IYN74" s="151"/>
      <c r="IYO74" s="151"/>
      <c r="IYP74" s="151"/>
      <c r="IYQ74" s="151"/>
      <c r="IYR74" s="151"/>
      <c r="IYS74" s="151"/>
      <c r="IYT74" s="151"/>
      <c r="IYU74" s="151"/>
      <c r="IYV74" s="151"/>
      <c r="IYW74" s="151"/>
      <c r="IYX74" s="151"/>
      <c r="IYY74" s="151"/>
      <c r="IYZ74" s="151"/>
      <c r="IZA74" s="151"/>
      <c r="IZB74" s="151"/>
      <c r="IZC74" s="151"/>
      <c r="IZD74" s="151"/>
      <c r="IZE74" s="151"/>
      <c r="IZF74" s="151"/>
      <c r="IZG74" s="151"/>
      <c r="IZH74" s="151"/>
      <c r="IZI74" s="151"/>
      <c r="IZJ74" s="151"/>
      <c r="IZK74" s="151"/>
      <c r="IZL74" s="151"/>
      <c r="IZM74" s="151"/>
      <c r="IZN74" s="151"/>
      <c r="IZO74" s="151"/>
      <c r="IZP74" s="151"/>
      <c r="IZQ74" s="151"/>
      <c r="IZR74" s="151"/>
      <c r="IZS74" s="151"/>
      <c r="IZT74" s="151"/>
      <c r="IZU74" s="151"/>
      <c r="IZV74" s="151"/>
      <c r="IZW74" s="151"/>
      <c r="IZX74" s="151"/>
      <c r="IZY74" s="151"/>
      <c r="IZZ74" s="151"/>
      <c r="JAA74" s="151"/>
      <c r="JAB74" s="151"/>
      <c r="JAC74" s="151"/>
      <c r="JAD74" s="151"/>
      <c r="JAE74" s="151"/>
      <c r="JAF74" s="151"/>
      <c r="JAG74" s="151"/>
      <c r="JAH74" s="151"/>
      <c r="JAI74" s="151"/>
      <c r="JAJ74" s="151"/>
      <c r="JAK74" s="151"/>
      <c r="JAL74" s="151"/>
      <c r="JAM74" s="151"/>
      <c r="JAN74" s="151"/>
      <c r="JAO74" s="151"/>
      <c r="JAP74" s="151"/>
      <c r="JAQ74" s="151"/>
      <c r="JAR74" s="151"/>
      <c r="JAS74" s="151"/>
      <c r="JAT74" s="151"/>
      <c r="JAU74" s="151"/>
      <c r="JAV74" s="151"/>
      <c r="JAW74" s="151"/>
      <c r="JAX74" s="151"/>
      <c r="JAY74" s="151"/>
      <c r="JAZ74" s="151"/>
      <c r="JBA74" s="151"/>
      <c r="JBB74" s="151"/>
      <c r="JBC74" s="151"/>
      <c r="JBD74" s="151"/>
      <c r="JBE74" s="151"/>
      <c r="JBF74" s="151"/>
      <c r="JBG74" s="151"/>
      <c r="JBH74" s="151"/>
      <c r="JBI74" s="151"/>
      <c r="JBJ74" s="151"/>
      <c r="JBK74" s="151"/>
      <c r="JBL74" s="151"/>
      <c r="JBM74" s="151"/>
      <c r="JBN74" s="151"/>
      <c r="JBO74" s="151"/>
      <c r="JBP74" s="151"/>
      <c r="JBQ74" s="151"/>
      <c r="JBR74" s="151"/>
      <c r="JBS74" s="151"/>
      <c r="JBT74" s="151"/>
      <c r="JBU74" s="151"/>
      <c r="JBV74" s="151"/>
      <c r="JBW74" s="151"/>
      <c r="JBX74" s="151"/>
      <c r="JBY74" s="151"/>
      <c r="JBZ74" s="151"/>
      <c r="JCA74" s="151"/>
      <c r="JCB74" s="151"/>
      <c r="JCC74" s="151"/>
      <c r="JCD74" s="151"/>
      <c r="JCE74" s="151"/>
      <c r="JCF74" s="151"/>
      <c r="JCG74" s="151"/>
      <c r="JCH74" s="151"/>
      <c r="JCI74" s="151"/>
      <c r="JCJ74" s="151"/>
      <c r="JCK74" s="151"/>
      <c r="JCL74" s="151"/>
      <c r="JCM74" s="151"/>
      <c r="JCN74" s="151"/>
      <c r="JCO74" s="151"/>
      <c r="JCP74" s="151"/>
      <c r="JCQ74" s="151"/>
      <c r="JCR74" s="151"/>
      <c r="JCS74" s="151"/>
      <c r="JCT74" s="151"/>
      <c r="JCU74" s="151"/>
      <c r="JCV74" s="151"/>
      <c r="JCW74" s="151"/>
      <c r="JCX74" s="151"/>
      <c r="JCY74" s="151"/>
      <c r="JCZ74" s="151"/>
      <c r="JDA74" s="151"/>
      <c r="JDB74" s="151"/>
      <c r="JDC74" s="151"/>
      <c r="JDD74" s="151"/>
      <c r="JDE74" s="151"/>
      <c r="JDF74" s="151"/>
      <c r="JDG74" s="151"/>
      <c r="JDH74" s="151"/>
      <c r="JDI74" s="151"/>
      <c r="JDJ74" s="151"/>
      <c r="JDK74" s="151"/>
      <c r="JDL74" s="151"/>
      <c r="JDM74" s="151"/>
      <c r="JDN74" s="151"/>
      <c r="JDO74" s="151"/>
      <c r="JDP74" s="151"/>
      <c r="JDQ74" s="151"/>
      <c r="JDR74" s="151"/>
      <c r="JDS74" s="151"/>
      <c r="JDT74" s="151"/>
      <c r="JDU74" s="151"/>
      <c r="JDV74" s="151"/>
      <c r="JDW74" s="151"/>
      <c r="JDX74" s="151"/>
      <c r="JDY74" s="151"/>
      <c r="JDZ74" s="151"/>
      <c r="JEA74" s="151"/>
      <c r="JEB74" s="151"/>
      <c r="JEC74" s="151"/>
      <c r="JED74" s="151"/>
      <c r="JEE74" s="151"/>
      <c r="JEF74" s="151"/>
      <c r="JEG74" s="151"/>
      <c r="JEH74" s="151"/>
      <c r="JEI74" s="151"/>
      <c r="JEJ74" s="151"/>
      <c r="JEK74" s="151"/>
      <c r="JEL74" s="151"/>
      <c r="JEM74" s="151"/>
      <c r="JEN74" s="151"/>
      <c r="JEO74" s="151"/>
      <c r="JEP74" s="151"/>
      <c r="JEQ74" s="151"/>
      <c r="JER74" s="151"/>
      <c r="JES74" s="151"/>
      <c r="JET74" s="151"/>
      <c r="JEU74" s="151"/>
      <c r="JEV74" s="151"/>
      <c r="JEW74" s="151"/>
      <c r="JEX74" s="151"/>
      <c r="JEY74" s="151"/>
      <c r="JEZ74" s="151"/>
      <c r="JFA74" s="151"/>
      <c r="JFB74" s="151"/>
      <c r="JFC74" s="151"/>
      <c r="JFD74" s="151"/>
      <c r="JFE74" s="151"/>
      <c r="JFF74" s="151"/>
      <c r="JFG74" s="151"/>
      <c r="JFH74" s="151"/>
      <c r="JFI74" s="151"/>
      <c r="JFJ74" s="151"/>
      <c r="JFK74" s="151"/>
      <c r="JFL74" s="151"/>
      <c r="JFM74" s="151"/>
      <c r="JFN74" s="151"/>
      <c r="JFO74" s="151"/>
      <c r="JFP74" s="151"/>
      <c r="JFQ74" s="151"/>
      <c r="JFR74" s="151"/>
      <c r="JFS74" s="151"/>
      <c r="JFT74" s="151"/>
      <c r="JFU74" s="151"/>
      <c r="JFV74" s="151"/>
      <c r="JFW74" s="151"/>
      <c r="JFX74" s="151"/>
      <c r="JFY74" s="151"/>
      <c r="JFZ74" s="151"/>
      <c r="JGA74" s="151"/>
      <c r="JGB74" s="151"/>
      <c r="JGC74" s="151"/>
      <c r="JGD74" s="151"/>
      <c r="JGE74" s="151"/>
      <c r="JGF74" s="151"/>
      <c r="JGG74" s="151"/>
      <c r="JGH74" s="151"/>
      <c r="JGI74" s="151"/>
      <c r="JGJ74" s="151"/>
      <c r="JGK74" s="151"/>
      <c r="JGL74" s="151"/>
      <c r="JGM74" s="151"/>
      <c r="JGN74" s="151"/>
      <c r="JGO74" s="151"/>
      <c r="JGP74" s="151"/>
      <c r="JGQ74" s="151"/>
      <c r="JGR74" s="151"/>
      <c r="JGS74" s="151"/>
      <c r="JGT74" s="151"/>
      <c r="JGU74" s="151"/>
      <c r="JGV74" s="151"/>
      <c r="JGW74" s="151"/>
      <c r="JGX74" s="151"/>
      <c r="JGY74" s="151"/>
      <c r="JGZ74" s="151"/>
      <c r="JHA74" s="151"/>
      <c r="JHB74" s="151"/>
      <c r="JHC74" s="151"/>
      <c r="JHD74" s="151"/>
      <c r="JHE74" s="151"/>
      <c r="JHF74" s="151"/>
      <c r="JHG74" s="151"/>
      <c r="JHH74" s="151"/>
      <c r="JHI74" s="151"/>
      <c r="JHJ74" s="151"/>
      <c r="JHK74" s="151"/>
      <c r="JHL74" s="151"/>
      <c r="JHM74" s="151"/>
      <c r="JHN74" s="151"/>
      <c r="JHO74" s="151"/>
      <c r="JHP74" s="151"/>
      <c r="JHQ74" s="151"/>
      <c r="JHR74" s="151"/>
      <c r="JHS74" s="151"/>
      <c r="JHT74" s="151"/>
      <c r="JHU74" s="151"/>
      <c r="JHV74" s="151"/>
      <c r="JHW74" s="151"/>
      <c r="JHX74" s="151"/>
      <c r="JHY74" s="151"/>
      <c r="JHZ74" s="151"/>
      <c r="JIA74" s="151"/>
      <c r="JIB74" s="151"/>
      <c r="JIC74" s="151"/>
      <c r="JID74" s="151"/>
      <c r="JIE74" s="151"/>
      <c r="JIF74" s="151"/>
      <c r="JIG74" s="151"/>
      <c r="JIH74" s="151"/>
      <c r="JII74" s="151"/>
      <c r="JIJ74" s="151"/>
      <c r="JIK74" s="151"/>
      <c r="JIL74" s="151"/>
      <c r="JIM74" s="151"/>
      <c r="JIN74" s="151"/>
      <c r="JIO74" s="151"/>
      <c r="JIP74" s="151"/>
      <c r="JIQ74" s="151"/>
      <c r="JIR74" s="151"/>
      <c r="JIS74" s="151"/>
      <c r="JIT74" s="151"/>
      <c r="JIU74" s="151"/>
      <c r="JIV74" s="151"/>
      <c r="JIW74" s="151"/>
      <c r="JIX74" s="151"/>
      <c r="JIY74" s="151"/>
      <c r="JIZ74" s="151"/>
      <c r="JJA74" s="151"/>
      <c r="JJB74" s="151"/>
      <c r="JJC74" s="151"/>
      <c r="JJD74" s="151"/>
      <c r="JJE74" s="151"/>
      <c r="JJF74" s="151"/>
      <c r="JJG74" s="151"/>
      <c r="JJH74" s="151"/>
      <c r="JJI74" s="151"/>
      <c r="JJJ74" s="151"/>
      <c r="JJK74" s="151"/>
      <c r="JJL74" s="151"/>
      <c r="JJM74" s="151"/>
      <c r="JJN74" s="151"/>
      <c r="JJO74" s="151"/>
      <c r="JJP74" s="151"/>
      <c r="JJQ74" s="151"/>
      <c r="JJR74" s="151"/>
      <c r="JJS74" s="151"/>
      <c r="JJT74" s="151"/>
      <c r="JJU74" s="151"/>
      <c r="JJV74" s="151"/>
      <c r="JJW74" s="151"/>
      <c r="JJX74" s="151"/>
      <c r="JJY74" s="151"/>
      <c r="JJZ74" s="151"/>
      <c r="JKA74" s="151"/>
      <c r="JKB74" s="151"/>
      <c r="JKC74" s="151"/>
      <c r="JKD74" s="151"/>
      <c r="JKE74" s="151"/>
      <c r="JKF74" s="151"/>
      <c r="JKG74" s="151"/>
      <c r="JKH74" s="151"/>
      <c r="JKI74" s="151"/>
      <c r="JKJ74" s="151"/>
      <c r="JKK74" s="151"/>
      <c r="JKL74" s="151"/>
      <c r="JKM74" s="151"/>
      <c r="JKN74" s="151"/>
      <c r="JKO74" s="151"/>
      <c r="JKP74" s="151"/>
      <c r="JKQ74" s="151"/>
      <c r="JKR74" s="151"/>
      <c r="JKS74" s="151"/>
      <c r="JKT74" s="151"/>
      <c r="JKU74" s="151"/>
      <c r="JKV74" s="151"/>
      <c r="JKW74" s="151"/>
      <c r="JKX74" s="151"/>
      <c r="JKY74" s="151"/>
      <c r="JKZ74" s="151"/>
      <c r="JLA74" s="151"/>
      <c r="JLB74" s="151"/>
      <c r="JLC74" s="151"/>
      <c r="JLD74" s="151"/>
      <c r="JLE74" s="151"/>
      <c r="JLF74" s="151"/>
      <c r="JLG74" s="151"/>
      <c r="JLH74" s="151"/>
      <c r="JLI74" s="151"/>
      <c r="JLJ74" s="151"/>
      <c r="JLK74" s="151"/>
      <c r="JLL74" s="151"/>
      <c r="JLM74" s="151"/>
      <c r="JLN74" s="151"/>
      <c r="JLO74" s="151"/>
      <c r="JLP74" s="151"/>
      <c r="JLQ74" s="151"/>
      <c r="JLR74" s="151"/>
      <c r="JLS74" s="151"/>
      <c r="JLT74" s="151"/>
      <c r="JLU74" s="151"/>
      <c r="JLV74" s="151"/>
      <c r="JLW74" s="151"/>
      <c r="JLX74" s="151"/>
      <c r="JLY74" s="151"/>
      <c r="JLZ74" s="151"/>
      <c r="JMA74" s="151"/>
      <c r="JMB74" s="151"/>
      <c r="JMC74" s="151"/>
      <c r="JMD74" s="151"/>
      <c r="JME74" s="151"/>
      <c r="JMF74" s="151"/>
      <c r="JMG74" s="151"/>
      <c r="JMH74" s="151"/>
      <c r="JMI74" s="151"/>
      <c r="JMJ74" s="151"/>
      <c r="JMK74" s="151"/>
      <c r="JML74" s="151"/>
      <c r="JMM74" s="151"/>
      <c r="JMN74" s="151"/>
      <c r="JMO74" s="151"/>
      <c r="JMP74" s="151"/>
      <c r="JMQ74" s="151"/>
      <c r="JMR74" s="151"/>
      <c r="JMS74" s="151"/>
      <c r="JMT74" s="151"/>
      <c r="JMU74" s="151"/>
      <c r="JMV74" s="151"/>
      <c r="JMW74" s="151"/>
      <c r="JMX74" s="151"/>
      <c r="JMY74" s="151"/>
      <c r="JMZ74" s="151"/>
      <c r="JNA74" s="151"/>
      <c r="JNB74" s="151"/>
      <c r="JNC74" s="151"/>
      <c r="JND74" s="151"/>
      <c r="JNE74" s="151"/>
      <c r="JNF74" s="151"/>
      <c r="JNG74" s="151"/>
      <c r="JNH74" s="151"/>
      <c r="JNI74" s="151"/>
      <c r="JNJ74" s="151"/>
      <c r="JNK74" s="151"/>
      <c r="JNL74" s="151"/>
      <c r="JNM74" s="151"/>
      <c r="JNN74" s="151"/>
      <c r="JNO74" s="151"/>
      <c r="JNP74" s="151"/>
      <c r="JNQ74" s="151"/>
      <c r="JNR74" s="151"/>
      <c r="JNS74" s="151"/>
      <c r="JNT74" s="151"/>
      <c r="JNU74" s="151"/>
      <c r="JNV74" s="151"/>
      <c r="JNW74" s="151"/>
      <c r="JNX74" s="151"/>
      <c r="JNY74" s="151"/>
      <c r="JNZ74" s="151"/>
      <c r="JOA74" s="151"/>
      <c r="JOB74" s="151"/>
      <c r="JOC74" s="151"/>
      <c r="JOD74" s="151"/>
      <c r="JOE74" s="151"/>
      <c r="JOF74" s="151"/>
      <c r="JOG74" s="151"/>
      <c r="JOH74" s="151"/>
      <c r="JOI74" s="151"/>
      <c r="JOJ74" s="151"/>
      <c r="JOK74" s="151"/>
      <c r="JOL74" s="151"/>
      <c r="JOM74" s="151"/>
      <c r="JON74" s="151"/>
      <c r="JOO74" s="151"/>
      <c r="JOP74" s="151"/>
      <c r="JOQ74" s="151"/>
      <c r="JOR74" s="151"/>
      <c r="JOS74" s="151"/>
      <c r="JOT74" s="151"/>
      <c r="JOU74" s="151"/>
      <c r="JOV74" s="151"/>
      <c r="JOW74" s="151"/>
      <c r="JOX74" s="151"/>
      <c r="JOY74" s="151"/>
      <c r="JOZ74" s="151"/>
      <c r="JPA74" s="151"/>
      <c r="JPB74" s="151"/>
      <c r="JPC74" s="151"/>
      <c r="JPD74" s="151"/>
      <c r="JPE74" s="151"/>
      <c r="JPF74" s="151"/>
      <c r="JPG74" s="151"/>
      <c r="JPH74" s="151"/>
      <c r="JPI74" s="151"/>
      <c r="JPJ74" s="151"/>
      <c r="JPK74" s="151"/>
      <c r="JPL74" s="151"/>
      <c r="JPM74" s="151"/>
      <c r="JPN74" s="151"/>
      <c r="JPO74" s="151"/>
      <c r="JPP74" s="151"/>
      <c r="JPQ74" s="151"/>
      <c r="JPR74" s="151"/>
      <c r="JPS74" s="151"/>
      <c r="JPT74" s="151"/>
      <c r="JPU74" s="151"/>
      <c r="JPV74" s="151"/>
      <c r="JPW74" s="151"/>
      <c r="JPX74" s="151"/>
      <c r="JPY74" s="151"/>
      <c r="JPZ74" s="151"/>
      <c r="JQA74" s="151"/>
      <c r="JQB74" s="151"/>
      <c r="JQC74" s="151"/>
      <c r="JQD74" s="151"/>
      <c r="JQE74" s="151"/>
      <c r="JQF74" s="151"/>
      <c r="JQG74" s="151"/>
      <c r="JQH74" s="151"/>
      <c r="JQI74" s="151"/>
      <c r="JQJ74" s="151"/>
      <c r="JQK74" s="151"/>
      <c r="JQL74" s="151"/>
      <c r="JQM74" s="151"/>
      <c r="JQN74" s="151"/>
      <c r="JQO74" s="151"/>
      <c r="JQP74" s="151"/>
      <c r="JQQ74" s="151"/>
      <c r="JQR74" s="151"/>
      <c r="JQS74" s="151"/>
      <c r="JQT74" s="151"/>
      <c r="JQU74" s="151"/>
      <c r="JQV74" s="151"/>
      <c r="JQW74" s="151"/>
      <c r="JQX74" s="151"/>
      <c r="JQY74" s="151"/>
      <c r="JQZ74" s="151"/>
      <c r="JRA74" s="151"/>
      <c r="JRB74" s="151"/>
      <c r="JRC74" s="151"/>
      <c r="JRD74" s="151"/>
      <c r="JRE74" s="151"/>
      <c r="JRF74" s="151"/>
      <c r="JRG74" s="151"/>
      <c r="JRH74" s="151"/>
      <c r="JRI74" s="151"/>
      <c r="JRJ74" s="151"/>
      <c r="JRK74" s="151"/>
      <c r="JRL74" s="151"/>
      <c r="JRM74" s="151"/>
      <c r="JRN74" s="151"/>
      <c r="JRO74" s="151"/>
      <c r="JRP74" s="151"/>
      <c r="JRQ74" s="151"/>
      <c r="JRR74" s="151"/>
      <c r="JRS74" s="151"/>
      <c r="JRT74" s="151"/>
      <c r="JRU74" s="151"/>
      <c r="JRV74" s="151"/>
      <c r="JRW74" s="151"/>
      <c r="JRX74" s="151"/>
      <c r="JRY74" s="151"/>
      <c r="JRZ74" s="151"/>
      <c r="JSA74" s="151"/>
      <c r="JSB74" s="151"/>
      <c r="JSC74" s="151"/>
      <c r="JSD74" s="151"/>
      <c r="JSE74" s="151"/>
      <c r="JSF74" s="151"/>
      <c r="JSG74" s="151"/>
      <c r="JSH74" s="151"/>
      <c r="JSI74" s="151"/>
      <c r="JSJ74" s="151"/>
      <c r="JSK74" s="151"/>
      <c r="JSL74" s="151"/>
      <c r="JSM74" s="151"/>
      <c r="JSN74" s="151"/>
      <c r="JSO74" s="151"/>
      <c r="JSP74" s="151"/>
      <c r="JSQ74" s="151"/>
      <c r="JSR74" s="151"/>
      <c r="JSS74" s="151"/>
      <c r="JST74" s="151"/>
      <c r="JSU74" s="151"/>
      <c r="JSV74" s="151"/>
      <c r="JSW74" s="151"/>
      <c r="JSX74" s="151"/>
      <c r="JSY74" s="151"/>
      <c r="JSZ74" s="151"/>
      <c r="JTA74" s="151"/>
      <c r="JTB74" s="151"/>
      <c r="JTC74" s="151"/>
      <c r="JTD74" s="151"/>
      <c r="JTE74" s="151"/>
      <c r="JTF74" s="151"/>
      <c r="JTG74" s="151"/>
      <c r="JTH74" s="151"/>
      <c r="JTI74" s="151"/>
      <c r="JTJ74" s="151"/>
      <c r="JTK74" s="151"/>
      <c r="JTL74" s="151"/>
      <c r="JTM74" s="151"/>
      <c r="JTN74" s="151"/>
      <c r="JTO74" s="151"/>
      <c r="JTP74" s="151"/>
      <c r="JTQ74" s="151"/>
      <c r="JTR74" s="151"/>
      <c r="JTS74" s="151"/>
      <c r="JTT74" s="151"/>
      <c r="JTU74" s="151"/>
      <c r="JTV74" s="151"/>
      <c r="JTW74" s="151"/>
      <c r="JTX74" s="151"/>
      <c r="JTY74" s="151"/>
      <c r="JTZ74" s="151"/>
      <c r="JUA74" s="151"/>
      <c r="JUB74" s="151"/>
      <c r="JUC74" s="151"/>
      <c r="JUD74" s="151"/>
      <c r="JUE74" s="151"/>
      <c r="JUF74" s="151"/>
      <c r="JUG74" s="151"/>
      <c r="JUH74" s="151"/>
      <c r="JUI74" s="151"/>
      <c r="JUJ74" s="151"/>
      <c r="JUK74" s="151"/>
      <c r="JUL74" s="151"/>
      <c r="JUM74" s="151"/>
      <c r="JUN74" s="151"/>
      <c r="JUO74" s="151"/>
      <c r="JUP74" s="151"/>
      <c r="JUQ74" s="151"/>
      <c r="JUR74" s="151"/>
      <c r="JUS74" s="151"/>
      <c r="JUT74" s="151"/>
      <c r="JUU74" s="151"/>
      <c r="JUV74" s="151"/>
      <c r="JUW74" s="151"/>
      <c r="JUX74" s="151"/>
      <c r="JUY74" s="151"/>
      <c r="JUZ74" s="151"/>
      <c r="JVA74" s="151"/>
      <c r="JVB74" s="151"/>
      <c r="JVC74" s="151"/>
      <c r="JVD74" s="151"/>
      <c r="JVE74" s="151"/>
      <c r="JVF74" s="151"/>
      <c r="JVG74" s="151"/>
      <c r="JVH74" s="151"/>
      <c r="JVI74" s="151"/>
      <c r="JVJ74" s="151"/>
      <c r="JVK74" s="151"/>
      <c r="JVL74" s="151"/>
      <c r="JVM74" s="151"/>
      <c r="JVN74" s="151"/>
      <c r="JVO74" s="151"/>
      <c r="JVP74" s="151"/>
      <c r="JVQ74" s="151"/>
      <c r="JVR74" s="151"/>
      <c r="JVS74" s="151"/>
      <c r="JVT74" s="151"/>
      <c r="JVU74" s="151"/>
      <c r="JVV74" s="151"/>
      <c r="JVW74" s="151"/>
      <c r="JVX74" s="151"/>
      <c r="JVY74" s="151"/>
      <c r="JVZ74" s="151"/>
      <c r="JWA74" s="151"/>
      <c r="JWB74" s="151"/>
      <c r="JWC74" s="151"/>
      <c r="JWD74" s="151"/>
      <c r="JWE74" s="151"/>
      <c r="JWF74" s="151"/>
      <c r="JWG74" s="151"/>
      <c r="JWH74" s="151"/>
      <c r="JWI74" s="151"/>
      <c r="JWJ74" s="151"/>
      <c r="JWK74" s="151"/>
      <c r="JWL74" s="151"/>
      <c r="JWM74" s="151"/>
      <c r="JWN74" s="151"/>
      <c r="JWO74" s="151"/>
      <c r="JWP74" s="151"/>
      <c r="JWQ74" s="151"/>
      <c r="JWR74" s="151"/>
      <c r="JWS74" s="151"/>
      <c r="JWT74" s="151"/>
      <c r="JWU74" s="151"/>
      <c r="JWV74" s="151"/>
      <c r="JWW74" s="151"/>
      <c r="JWX74" s="151"/>
      <c r="JWY74" s="151"/>
      <c r="JWZ74" s="151"/>
      <c r="JXA74" s="151"/>
      <c r="JXB74" s="151"/>
      <c r="JXC74" s="151"/>
      <c r="JXD74" s="151"/>
      <c r="JXE74" s="151"/>
      <c r="JXF74" s="151"/>
      <c r="JXG74" s="151"/>
      <c r="JXH74" s="151"/>
      <c r="JXI74" s="151"/>
      <c r="JXJ74" s="151"/>
      <c r="JXK74" s="151"/>
      <c r="JXL74" s="151"/>
      <c r="JXM74" s="151"/>
      <c r="JXN74" s="151"/>
      <c r="JXO74" s="151"/>
      <c r="JXP74" s="151"/>
      <c r="JXQ74" s="151"/>
      <c r="JXR74" s="151"/>
      <c r="JXS74" s="151"/>
      <c r="JXT74" s="151"/>
      <c r="JXU74" s="151"/>
      <c r="JXV74" s="151"/>
      <c r="JXW74" s="151"/>
      <c r="JXX74" s="151"/>
      <c r="JXY74" s="151"/>
      <c r="JXZ74" s="151"/>
      <c r="JYA74" s="151"/>
      <c r="JYB74" s="151"/>
      <c r="JYC74" s="151"/>
      <c r="JYD74" s="151"/>
      <c r="JYE74" s="151"/>
      <c r="JYF74" s="151"/>
      <c r="JYG74" s="151"/>
      <c r="JYH74" s="151"/>
      <c r="JYI74" s="151"/>
      <c r="JYJ74" s="151"/>
      <c r="JYK74" s="151"/>
      <c r="JYL74" s="151"/>
      <c r="JYM74" s="151"/>
      <c r="JYN74" s="151"/>
      <c r="JYO74" s="151"/>
      <c r="JYP74" s="151"/>
      <c r="JYQ74" s="151"/>
      <c r="JYR74" s="151"/>
      <c r="JYS74" s="151"/>
      <c r="JYT74" s="151"/>
      <c r="JYU74" s="151"/>
      <c r="JYV74" s="151"/>
      <c r="JYW74" s="151"/>
      <c r="JYX74" s="151"/>
      <c r="JYY74" s="151"/>
      <c r="JYZ74" s="151"/>
      <c r="JZA74" s="151"/>
      <c r="JZB74" s="151"/>
      <c r="JZC74" s="151"/>
      <c r="JZD74" s="151"/>
      <c r="JZE74" s="151"/>
      <c r="JZF74" s="151"/>
      <c r="JZG74" s="151"/>
      <c r="JZH74" s="151"/>
      <c r="JZI74" s="151"/>
      <c r="JZJ74" s="151"/>
      <c r="JZK74" s="151"/>
      <c r="JZL74" s="151"/>
      <c r="JZM74" s="151"/>
      <c r="JZN74" s="151"/>
      <c r="JZO74" s="151"/>
      <c r="JZP74" s="151"/>
      <c r="JZQ74" s="151"/>
      <c r="JZR74" s="151"/>
      <c r="JZS74" s="151"/>
      <c r="JZT74" s="151"/>
      <c r="JZU74" s="151"/>
      <c r="JZV74" s="151"/>
      <c r="JZW74" s="151"/>
      <c r="JZX74" s="151"/>
      <c r="JZY74" s="151"/>
      <c r="JZZ74" s="151"/>
      <c r="KAA74" s="151"/>
      <c r="KAB74" s="151"/>
      <c r="KAC74" s="151"/>
      <c r="KAD74" s="151"/>
      <c r="KAE74" s="151"/>
      <c r="KAF74" s="151"/>
      <c r="KAG74" s="151"/>
      <c r="KAH74" s="151"/>
      <c r="KAI74" s="151"/>
      <c r="KAJ74" s="151"/>
      <c r="KAK74" s="151"/>
      <c r="KAL74" s="151"/>
      <c r="KAM74" s="151"/>
      <c r="KAN74" s="151"/>
      <c r="KAO74" s="151"/>
      <c r="KAP74" s="151"/>
      <c r="KAQ74" s="151"/>
      <c r="KAR74" s="151"/>
      <c r="KAS74" s="151"/>
      <c r="KAT74" s="151"/>
      <c r="KAU74" s="151"/>
      <c r="KAV74" s="151"/>
      <c r="KAW74" s="151"/>
      <c r="KAX74" s="151"/>
      <c r="KAY74" s="151"/>
      <c r="KAZ74" s="151"/>
      <c r="KBA74" s="151"/>
      <c r="KBB74" s="151"/>
      <c r="KBC74" s="151"/>
      <c r="KBD74" s="151"/>
      <c r="KBE74" s="151"/>
      <c r="KBF74" s="151"/>
      <c r="KBG74" s="151"/>
      <c r="KBH74" s="151"/>
      <c r="KBI74" s="151"/>
      <c r="KBJ74" s="151"/>
      <c r="KBK74" s="151"/>
      <c r="KBL74" s="151"/>
      <c r="KBM74" s="151"/>
      <c r="KBN74" s="151"/>
      <c r="KBO74" s="151"/>
      <c r="KBP74" s="151"/>
      <c r="KBQ74" s="151"/>
      <c r="KBR74" s="151"/>
      <c r="KBS74" s="151"/>
      <c r="KBT74" s="151"/>
      <c r="KBU74" s="151"/>
      <c r="KBV74" s="151"/>
      <c r="KBW74" s="151"/>
      <c r="KBX74" s="151"/>
      <c r="KBY74" s="151"/>
      <c r="KBZ74" s="151"/>
      <c r="KCA74" s="151"/>
      <c r="KCB74" s="151"/>
      <c r="KCC74" s="151"/>
      <c r="KCD74" s="151"/>
      <c r="KCE74" s="151"/>
      <c r="KCF74" s="151"/>
      <c r="KCG74" s="151"/>
      <c r="KCH74" s="151"/>
      <c r="KCI74" s="151"/>
      <c r="KCJ74" s="151"/>
      <c r="KCK74" s="151"/>
      <c r="KCL74" s="151"/>
      <c r="KCM74" s="151"/>
      <c r="KCN74" s="151"/>
      <c r="KCO74" s="151"/>
      <c r="KCP74" s="151"/>
      <c r="KCQ74" s="151"/>
      <c r="KCR74" s="151"/>
      <c r="KCS74" s="151"/>
      <c r="KCT74" s="151"/>
      <c r="KCU74" s="151"/>
      <c r="KCV74" s="151"/>
      <c r="KCW74" s="151"/>
      <c r="KCX74" s="151"/>
      <c r="KCY74" s="151"/>
      <c r="KCZ74" s="151"/>
      <c r="KDA74" s="151"/>
      <c r="KDB74" s="151"/>
      <c r="KDC74" s="151"/>
      <c r="KDD74" s="151"/>
      <c r="KDE74" s="151"/>
      <c r="KDF74" s="151"/>
      <c r="KDG74" s="151"/>
      <c r="KDH74" s="151"/>
      <c r="KDI74" s="151"/>
      <c r="KDJ74" s="151"/>
      <c r="KDK74" s="151"/>
      <c r="KDL74" s="151"/>
      <c r="KDM74" s="151"/>
      <c r="KDN74" s="151"/>
      <c r="KDO74" s="151"/>
      <c r="KDP74" s="151"/>
      <c r="KDQ74" s="151"/>
      <c r="KDR74" s="151"/>
      <c r="KDS74" s="151"/>
      <c r="KDT74" s="151"/>
      <c r="KDU74" s="151"/>
      <c r="KDV74" s="151"/>
      <c r="KDW74" s="151"/>
      <c r="KDX74" s="151"/>
      <c r="KDY74" s="151"/>
      <c r="KDZ74" s="151"/>
      <c r="KEA74" s="151"/>
      <c r="KEB74" s="151"/>
      <c r="KEC74" s="151"/>
      <c r="KED74" s="151"/>
      <c r="KEE74" s="151"/>
      <c r="KEF74" s="151"/>
      <c r="KEG74" s="151"/>
      <c r="KEH74" s="151"/>
      <c r="KEI74" s="151"/>
      <c r="KEJ74" s="151"/>
      <c r="KEK74" s="151"/>
      <c r="KEL74" s="151"/>
      <c r="KEM74" s="151"/>
      <c r="KEN74" s="151"/>
      <c r="KEO74" s="151"/>
      <c r="KEP74" s="151"/>
      <c r="KEQ74" s="151"/>
      <c r="KER74" s="151"/>
      <c r="KES74" s="151"/>
      <c r="KET74" s="151"/>
      <c r="KEU74" s="151"/>
      <c r="KEV74" s="151"/>
      <c r="KEW74" s="151"/>
      <c r="KEX74" s="151"/>
      <c r="KEY74" s="151"/>
      <c r="KEZ74" s="151"/>
      <c r="KFA74" s="151"/>
      <c r="KFB74" s="151"/>
      <c r="KFC74" s="151"/>
      <c r="KFD74" s="151"/>
      <c r="KFE74" s="151"/>
      <c r="KFF74" s="151"/>
      <c r="KFG74" s="151"/>
      <c r="KFH74" s="151"/>
      <c r="KFI74" s="151"/>
      <c r="KFJ74" s="151"/>
      <c r="KFK74" s="151"/>
      <c r="KFL74" s="151"/>
      <c r="KFM74" s="151"/>
      <c r="KFN74" s="151"/>
      <c r="KFO74" s="151"/>
      <c r="KFP74" s="151"/>
      <c r="KFQ74" s="151"/>
      <c r="KFR74" s="151"/>
      <c r="KFS74" s="151"/>
      <c r="KFT74" s="151"/>
      <c r="KFU74" s="151"/>
      <c r="KFV74" s="151"/>
      <c r="KFW74" s="151"/>
      <c r="KFX74" s="151"/>
      <c r="KFY74" s="151"/>
      <c r="KFZ74" s="151"/>
      <c r="KGA74" s="151"/>
      <c r="KGB74" s="151"/>
      <c r="KGC74" s="151"/>
      <c r="KGD74" s="151"/>
      <c r="KGE74" s="151"/>
      <c r="KGF74" s="151"/>
      <c r="KGG74" s="151"/>
      <c r="KGH74" s="151"/>
      <c r="KGI74" s="151"/>
      <c r="KGJ74" s="151"/>
      <c r="KGK74" s="151"/>
      <c r="KGL74" s="151"/>
      <c r="KGM74" s="151"/>
      <c r="KGN74" s="151"/>
      <c r="KGO74" s="151"/>
      <c r="KGP74" s="151"/>
      <c r="KGQ74" s="151"/>
      <c r="KGR74" s="151"/>
      <c r="KGS74" s="151"/>
      <c r="KGT74" s="151"/>
      <c r="KGU74" s="151"/>
      <c r="KGV74" s="151"/>
      <c r="KGW74" s="151"/>
      <c r="KGX74" s="151"/>
      <c r="KGY74" s="151"/>
      <c r="KGZ74" s="151"/>
      <c r="KHA74" s="151"/>
      <c r="KHB74" s="151"/>
      <c r="KHC74" s="151"/>
      <c r="KHD74" s="151"/>
      <c r="KHE74" s="151"/>
      <c r="KHF74" s="151"/>
      <c r="KHG74" s="151"/>
      <c r="KHH74" s="151"/>
      <c r="KHI74" s="151"/>
      <c r="KHJ74" s="151"/>
      <c r="KHK74" s="151"/>
      <c r="KHL74" s="151"/>
      <c r="KHM74" s="151"/>
      <c r="KHN74" s="151"/>
      <c r="KHO74" s="151"/>
      <c r="KHP74" s="151"/>
      <c r="KHQ74" s="151"/>
      <c r="KHR74" s="151"/>
      <c r="KHS74" s="151"/>
      <c r="KHT74" s="151"/>
      <c r="KHU74" s="151"/>
      <c r="KHV74" s="151"/>
      <c r="KHW74" s="151"/>
      <c r="KHX74" s="151"/>
      <c r="KHY74" s="151"/>
      <c r="KHZ74" s="151"/>
      <c r="KIA74" s="151"/>
      <c r="KIB74" s="151"/>
      <c r="KIC74" s="151"/>
      <c r="KID74" s="151"/>
      <c r="KIE74" s="151"/>
      <c r="KIF74" s="151"/>
      <c r="KIG74" s="151"/>
      <c r="KIH74" s="151"/>
      <c r="KII74" s="151"/>
      <c r="KIJ74" s="151"/>
      <c r="KIK74" s="151"/>
      <c r="KIL74" s="151"/>
      <c r="KIM74" s="151"/>
      <c r="KIN74" s="151"/>
      <c r="KIO74" s="151"/>
      <c r="KIP74" s="151"/>
      <c r="KIQ74" s="151"/>
      <c r="KIR74" s="151"/>
      <c r="KIS74" s="151"/>
      <c r="KIT74" s="151"/>
      <c r="KIU74" s="151"/>
      <c r="KIV74" s="151"/>
      <c r="KIW74" s="151"/>
      <c r="KIX74" s="151"/>
      <c r="KIY74" s="151"/>
      <c r="KIZ74" s="151"/>
      <c r="KJA74" s="151"/>
      <c r="KJB74" s="151"/>
      <c r="KJC74" s="151"/>
      <c r="KJD74" s="151"/>
      <c r="KJE74" s="151"/>
      <c r="KJF74" s="151"/>
      <c r="KJG74" s="151"/>
      <c r="KJH74" s="151"/>
      <c r="KJI74" s="151"/>
      <c r="KJJ74" s="151"/>
      <c r="KJK74" s="151"/>
      <c r="KJL74" s="151"/>
      <c r="KJM74" s="151"/>
      <c r="KJN74" s="151"/>
      <c r="KJO74" s="151"/>
      <c r="KJP74" s="151"/>
      <c r="KJQ74" s="151"/>
      <c r="KJR74" s="151"/>
      <c r="KJS74" s="151"/>
      <c r="KJT74" s="151"/>
      <c r="KJU74" s="151"/>
      <c r="KJV74" s="151"/>
      <c r="KJW74" s="151"/>
      <c r="KJX74" s="151"/>
      <c r="KJY74" s="151"/>
      <c r="KJZ74" s="151"/>
      <c r="KKA74" s="151"/>
      <c r="KKB74" s="151"/>
      <c r="KKC74" s="151"/>
      <c r="KKD74" s="151"/>
      <c r="KKE74" s="151"/>
      <c r="KKF74" s="151"/>
      <c r="KKG74" s="151"/>
      <c r="KKH74" s="151"/>
      <c r="KKI74" s="151"/>
      <c r="KKJ74" s="151"/>
      <c r="KKK74" s="151"/>
      <c r="KKL74" s="151"/>
      <c r="KKM74" s="151"/>
      <c r="KKN74" s="151"/>
      <c r="KKO74" s="151"/>
      <c r="KKP74" s="151"/>
      <c r="KKQ74" s="151"/>
      <c r="KKR74" s="151"/>
      <c r="KKS74" s="151"/>
      <c r="KKT74" s="151"/>
      <c r="KKU74" s="151"/>
      <c r="KKV74" s="151"/>
      <c r="KKW74" s="151"/>
      <c r="KKX74" s="151"/>
      <c r="KKY74" s="151"/>
      <c r="KKZ74" s="151"/>
      <c r="KLA74" s="151"/>
      <c r="KLB74" s="151"/>
      <c r="KLC74" s="151"/>
      <c r="KLD74" s="151"/>
      <c r="KLE74" s="151"/>
      <c r="KLF74" s="151"/>
      <c r="KLG74" s="151"/>
      <c r="KLH74" s="151"/>
      <c r="KLI74" s="151"/>
      <c r="KLJ74" s="151"/>
      <c r="KLK74" s="151"/>
      <c r="KLL74" s="151"/>
      <c r="KLM74" s="151"/>
      <c r="KLN74" s="151"/>
      <c r="KLO74" s="151"/>
      <c r="KLP74" s="151"/>
      <c r="KLQ74" s="151"/>
      <c r="KLR74" s="151"/>
      <c r="KLS74" s="151"/>
      <c r="KLT74" s="151"/>
      <c r="KLU74" s="151"/>
      <c r="KLV74" s="151"/>
      <c r="KLW74" s="151"/>
      <c r="KLX74" s="151"/>
      <c r="KLY74" s="151"/>
      <c r="KLZ74" s="151"/>
      <c r="KMA74" s="151"/>
      <c r="KMB74" s="151"/>
      <c r="KMC74" s="151"/>
      <c r="KMD74" s="151"/>
      <c r="KME74" s="151"/>
      <c r="KMF74" s="151"/>
      <c r="KMG74" s="151"/>
      <c r="KMH74" s="151"/>
      <c r="KMI74" s="151"/>
      <c r="KMJ74" s="151"/>
      <c r="KMK74" s="151"/>
      <c r="KML74" s="151"/>
      <c r="KMM74" s="151"/>
      <c r="KMN74" s="151"/>
      <c r="KMO74" s="151"/>
      <c r="KMP74" s="151"/>
      <c r="KMQ74" s="151"/>
      <c r="KMR74" s="151"/>
      <c r="KMS74" s="151"/>
      <c r="KMT74" s="151"/>
      <c r="KMU74" s="151"/>
      <c r="KMV74" s="151"/>
      <c r="KMW74" s="151"/>
      <c r="KMX74" s="151"/>
      <c r="KMY74" s="151"/>
      <c r="KMZ74" s="151"/>
      <c r="KNA74" s="151"/>
      <c r="KNB74" s="151"/>
      <c r="KNC74" s="151"/>
      <c r="KND74" s="151"/>
      <c r="KNE74" s="151"/>
      <c r="KNF74" s="151"/>
      <c r="KNG74" s="151"/>
      <c r="KNH74" s="151"/>
      <c r="KNI74" s="151"/>
      <c r="KNJ74" s="151"/>
      <c r="KNK74" s="151"/>
      <c r="KNL74" s="151"/>
      <c r="KNM74" s="151"/>
      <c r="KNN74" s="151"/>
      <c r="KNO74" s="151"/>
      <c r="KNP74" s="151"/>
      <c r="KNQ74" s="151"/>
      <c r="KNR74" s="151"/>
      <c r="KNS74" s="151"/>
      <c r="KNT74" s="151"/>
      <c r="KNU74" s="151"/>
      <c r="KNV74" s="151"/>
      <c r="KNW74" s="151"/>
      <c r="KNX74" s="151"/>
      <c r="KNY74" s="151"/>
      <c r="KNZ74" s="151"/>
      <c r="KOA74" s="151"/>
      <c r="KOB74" s="151"/>
      <c r="KOC74" s="151"/>
      <c r="KOD74" s="151"/>
      <c r="KOE74" s="151"/>
      <c r="KOF74" s="151"/>
      <c r="KOG74" s="151"/>
      <c r="KOH74" s="151"/>
      <c r="KOI74" s="151"/>
      <c r="KOJ74" s="151"/>
      <c r="KOK74" s="151"/>
      <c r="KOL74" s="151"/>
      <c r="KOM74" s="151"/>
      <c r="KON74" s="151"/>
      <c r="KOO74" s="151"/>
      <c r="KOP74" s="151"/>
      <c r="KOQ74" s="151"/>
      <c r="KOR74" s="151"/>
      <c r="KOS74" s="151"/>
      <c r="KOT74" s="151"/>
      <c r="KOU74" s="151"/>
      <c r="KOV74" s="151"/>
      <c r="KOW74" s="151"/>
      <c r="KOX74" s="151"/>
      <c r="KOY74" s="151"/>
      <c r="KOZ74" s="151"/>
      <c r="KPA74" s="151"/>
      <c r="KPB74" s="151"/>
      <c r="KPC74" s="151"/>
      <c r="KPD74" s="151"/>
      <c r="KPE74" s="151"/>
      <c r="KPF74" s="151"/>
      <c r="KPG74" s="151"/>
      <c r="KPH74" s="151"/>
      <c r="KPI74" s="151"/>
      <c r="KPJ74" s="151"/>
      <c r="KPK74" s="151"/>
      <c r="KPL74" s="151"/>
      <c r="KPM74" s="151"/>
      <c r="KPN74" s="151"/>
      <c r="KPO74" s="151"/>
      <c r="KPP74" s="151"/>
      <c r="KPQ74" s="151"/>
      <c r="KPR74" s="151"/>
      <c r="KPS74" s="151"/>
      <c r="KPT74" s="151"/>
      <c r="KPU74" s="151"/>
      <c r="KPV74" s="151"/>
      <c r="KPW74" s="151"/>
      <c r="KPX74" s="151"/>
      <c r="KPY74" s="151"/>
      <c r="KPZ74" s="151"/>
      <c r="KQA74" s="151"/>
      <c r="KQB74" s="151"/>
      <c r="KQC74" s="151"/>
      <c r="KQD74" s="151"/>
      <c r="KQE74" s="151"/>
      <c r="KQF74" s="151"/>
      <c r="KQG74" s="151"/>
      <c r="KQH74" s="151"/>
      <c r="KQI74" s="151"/>
      <c r="KQJ74" s="151"/>
      <c r="KQK74" s="151"/>
      <c r="KQL74" s="151"/>
      <c r="KQM74" s="151"/>
      <c r="KQN74" s="151"/>
      <c r="KQO74" s="151"/>
      <c r="KQP74" s="151"/>
      <c r="KQQ74" s="151"/>
      <c r="KQR74" s="151"/>
      <c r="KQS74" s="151"/>
      <c r="KQT74" s="151"/>
      <c r="KQU74" s="151"/>
      <c r="KQV74" s="151"/>
      <c r="KQW74" s="151"/>
      <c r="KQX74" s="151"/>
      <c r="KQY74" s="151"/>
      <c r="KQZ74" s="151"/>
      <c r="KRA74" s="151"/>
      <c r="KRB74" s="151"/>
      <c r="KRC74" s="151"/>
      <c r="KRD74" s="151"/>
      <c r="KRE74" s="151"/>
      <c r="KRF74" s="151"/>
      <c r="KRG74" s="151"/>
      <c r="KRH74" s="151"/>
      <c r="KRI74" s="151"/>
      <c r="KRJ74" s="151"/>
      <c r="KRK74" s="151"/>
      <c r="KRL74" s="151"/>
      <c r="KRM74" s="151"/>
      <c r="KRN74" s="151"/>
      <c r="KRO74" s="151"/>
      <c r="KRP74" s="151"/>
      <c r="KRQ74" s="151"/>
      <c r="KRR74" s="151"/>
      <c r="KRS74" s="151"/>
      <c r="KRT74" s="151"/>
      <c r="KRU74" s="151"/>
      <c r="KRV74" s="151"/>
      <c r="KRW74" s="151"/>
      <c r="KRX74" s="151"/>
      <c r="KRY74" s="151"/>
      <c r="KRZ74" s="151"/>
      <c r="KSA74" s="151"/>
      <c r="KSB74" s="151"/>
      <c r="KSC74" s="151"/>
      <c r="KSD74" s="151"/>
      <c r="KSE74" s="151"/>
      <c r="KSF74" s="151"/>
      <c r="KSG74" s="151"/>
      <c r="KSH74" s="151"/>
      <c r="KSI74" s="151"/>
      <c r="KSJ74" s="151"/>
      <c r="KSK74" s="151"/>
      <c r="KSL74" s="151"/>
      <c r="KSM74" s="151"/>
      <c r="KSN74" s="151"/>
      <c r="KSO74" s="151"/>
      <c r="KSP74" s="151"/>
      <c r="KSQ74" s="151"/>
      <c r="KSR74" s="151"/>
      <c r="KSS74" s="151"/>
      <c r="KST74" s="151"/>
      <c r="KSU74" s="151"/>
      <c r="KSV74" s="151"/>
      <c r="KSW74" s="151"/>
      <c r="KSX74" s="151"/>
      <c r="KSY74" s="151"/>
      <c r="KSZ74" s="151"/>
      <c r="KTA74" s="151"/>
      <c r="KTB74" s="151"/>
      <c r="KTC74" s="151"/>
      <c r="KTD74" s="151"/>
      <c r="KTE74" s="151"/>
      <c r="KTF74" s="151"/>
      <c r="KTG74" s="151"/>
      <c r="KTH74" s="151"/>
      <c r="KTI74" s="151"/>
      <c r="KTJ74" s="151"/>
      <c r="KTK74" s="151"/>
      <c r="KTL74" s="151"/>
      <c r="KTM74" s="151"/>
      <c r="KTN74" s="151"/>
      <c r="KTO74" s="151"/>
      <c r="KTP74" s="151"/>
      <c r="KTQ74" s="151"/>
      <c r="KTR74" s="151"/>
      <c r="KTS74" s="151"/>
      <c r="KTT74" s="151"/>
      <c r="KTU74" s="151"/>
      <c r="KTV74" s="151"/>
      <c r="KTW74" s="151"/>
      <c r="KTX74" s="151"/>
      <c r="KTY74" s="151"/>
      <c r="KTZ74" s="151"/>
      <c r="KUA74" s="151"/>
      <c r="KUB74" s="151"/>
      <c r="KUC74" s="151"/>
      <c r="KUD74" s="151"/>
      <c r="KUE74" s="151"/>
      <c r="KUF74" s="151"/>
      <c r="KUG74" s="151"/>
      <c r="KUH74" s="151"/>
      <c r="KUI74" s="151"/>
      <c r="KUJ74" s="151"/>
      <c r="KUK74" s="151"/>
      <c r="KUL74" s="151"/>
      <c r="KUM74" s="151"/>
      <c r="KUN74" s="151"/>
      <c r="KUO74" s="151"/>
      <c r="KUP74" s="151"/>
      <c r="KUQ74" s="151"/>
      <c r="KUR74" s="151"/>
      <c r="KUS74" s="151"/>
      <c r="KUT74" s="151"/>
      <c r="KUU74" s="151"/>
      <c r="KUV74" s="151"/>
      <c r="KUW74" s="151"/>
      <c r="KUX74" s="151"/>
      <c r="KUY74" s="151"/>
      <c r="KUZ74" s="151"/>
      <c r="KVA74" s="151"/>
      <c r="KVB74" s="151"/>
      <c r="KVC74" s="151"/>
      <c r="KVD74" s="151"/>
      <c r="KVE74" s="151"/>
      <c r="KVF74" s="151"/>
      <c r="KVG74" s="151"/>
      <c r="KVH74" s="151"/>
      <c r="KVI74" s="151"/>
      <c r="KVJ74" s="151"/>
      <c r="KVK74" s="151"/>
      <c r="KVL74" s="151"/>
      <c r="KVM74" s="151"/>
      <c r="KVN74" s="151"/>
      <c r="KVO74" s="151"/>
      <c r="KVP74" s="151"/>
      <c r="KVQ74" s="151"/>
      <c r="KVR74" s="151"/>
      <c r="KVS74" s="151"/>
      <c r="KVT74" s="151"/>
      <c r="KVU74" s="151"/>
      <c r="KVV74" s="151"/>
      <c r="KVW74" s="151"/>
      <c r="KVX74" s="151"/>
      <c r="KVY74" s="151"/>
      <c r="KVZ74" s="151"/>
      <c r="KWA74" s="151"/>
      <c r="KWB74" s="151"/>
      <c r="KWC74" s="151"/>
      <c r="KWD74" s="151"/>
      <c r="KWE74" s="151"/>
      <c r="KWF74" s="151"/>
      <c r="KWG74" s="151"/>
      <c r="KWH74" s="151"/>
      <c r="KWI74" s="151"/>
      <c r="KWJ74" s="151"/>
      <c r="KWK74" s="151"/>
      <c r="KWL74" s="151"/>
      <c r="KWM74" s="151"/>
      <c r="KWN74" s="151"/>
      <c r="KWO74" s="151"/>
      <c r="KWP74" s="151"/>
      <c r="KWQ74" s="151"/>
      <c r="KWR74" s="151"/>
      <c r="KWS74" s="151"/>
      <c r="KWT74" s="151"/>
      <c r="KWU74" s="151"/>
      <c r="KWV74" s="151"/>
      <c r="KWW74" s="151"/>
      <c r="KWX74" s="151"/>
      <c r="KWY74" s="151"/>
      <c r="KWZ74" s="151"/>
      <c r="KXA74" s="151"/>
      <c r="KXB74" s="151"/>
      <c r="KXC74" s="151"/>
      <c r="KXD74" s="151"/>
      <c r="KXE74" s="151"/>
      <c r="KXF74" s="151"/>
      <c r="KXG74" s="151"/>
      <c r="KXH74" s="151"/>
      <c r="KXI74" s="151"/>
      <c r="KXJ74" s="151"/>
      <c r="KXK74" s="151"/>
      <c r="KXL74" s="151"/>
      <c r="KXM74" s="151"/>
      <c r="KXN74" s="151"/>
      <c r="KXO74" s="151"/>
      <c r="KXP74" s="151"/>
      <c r="KXQ74" s="151"/>
      <c r="KXR74" s="151"/>
      <c r="KXS74" s="151"/>
      <c r="KXT74" s="151"/>
      <c r="KXU74" s="151"/>
      <c r="KXV74" s="151"/>
      <c r="KXW74" s="151"/>
      <c r="KXX74" s="151"/>
      <c r="KXY74" s="151"/>
      <c r="KXZ74" s="151"/>
      <c r="KYA74" s="151"/>
      <c r="KYB74" s="151"/>
      <c r="KYC74" s="151"/>
      <c r="KYD74" s="151"/>
      <c r="KYE74" s="151"/>
      <c r="KYF74" s="151"/>
      <c r="KYG74" s="151"/>
      <c r="KYH74" s="151"/>
      <c r="KYI74" s="151"/>
      <c r="KYJ74" s="151"/>
      <c r="KYK74" s="151"/>
      <c r="KYL74" s="151"/>
      <c r="KYM74" s="151"/>
      <c r="KYN74" s="151"/>
      <c r="KYO74" s="151"/>
      <c r="KYP74" s="151"/>
      <c r="KYQ74" s="151"/>
      <c r="KYR74" s="151"/>
      <c r="KYS74" s="151"/>
      <c r="KYT74" s="151"/>
      <c r="KYU74" s="151"/>
      <c r="KYV74" s="151"/>
      <c r="KYW74" s="151"/>
      <c r="KYX74" s="151"/>
      <c r="KYY74" s="151"/>
      <c r="KYZ74" s="151"/>
      <c r="KZA74" s="151"/>
      <c r="KZB74" s="151"/>
      <c r="KZC74" s="151"/>
      <c r="KZD74" s="151"/>
      <c r="KZE74" s="151"/>
      <c r="KZF74" s="151"/>
      <c r="KZG74" s="151"/>
      <c r="KZH74" s="151"/>
      <c r="KZI74" s="151"/>
      <c r="KZJ74" s="151"/>
      <c r="KZK74" s="151"/>
      <c r="KZL74" s="151"/>
      <c r="KZM74" s="151"/>
      <c r="KZN74" s="151"/>
      <c r="KZO74" s="151"/>
      <c r="KZP74" s="151"/>
      <c r="KZQ74" s="151"/>
      <c r="KZR74" s="151"/>
      <c r="KZS74" s="151"/>
      <c r="KZT74" s="151"/>
      <c r="KZU74" s="151"/>
      <c r="KZV74" s="151"/>
      <c r="KZW74" s="151"/>
      <c r="KZX74" s="151"/>
      <c r="KZY74" s="151"/>
      <c r="KZZ74" s="151"/>
      <c r="LAA74" s="151"/>
      <c r="LAB74" s="151"/>
      <c r="LAC74" s="151"/>
      <c r="LAD74" s="151"/>
      <c r="LAE74" s="151"/>
      <c r="LAF74" s="151"/>
      <c r="LAG74" s="151"/>
      <c r="LAH74" s="151"/>
      <c r="LAI74" s="151"/>
      <c r="LAJ74" s="151"/>
      <c r="LAK74" s="151"/>
      <c r="LAL74" s="151"/>
      <c r="LAM74" s="151"/>
      <c r="LAN74" s="151"/>
      <c r="LAO74" s="151"/>
      <c r="LAP74" s="151"/>
      <c r="LAQ74" s="151"/>
      <c r="LAR74" s="151"/>
      <c r="LAS74" s="151"/>
      <c r="LAT74" s="151"/>
      <c r="LAU74" s="151"/>
      <c r="LAV74" s="151"/>
      <c r="LAW74" s="151"/>
      <c r="LAX74" s="151"/>
      <c r="LAY74" s="151"/>
      <c r="LAZ74" s="151"/>
      <c r="LBA74" s="151"/>
      <c r="LBB74" s="151"/>
      <c r="LBC74" s="151"/>
      <c r="LBD74" s="151"/>
      <c r="LBE74" s="151"/>
      <c r="LBF74" s="151"/>
      <c r="LBG74" s="151"/>
      <c r="LBH74" s="151"/>
      <c r="LBI74" s="151"/>
      <c r="LBJ74" s="151"/>
      <c r="LBK74" s="151"/>
      <c r="LBL74" s="151"/>
      <c r="LBM74" s="151"/>
      <c r="LBN74" s="151"/>
      <c r="LBO74" s="151"/>
      <c r="LBP74" s="151"/>
      <c r="LBQ74" s="151"/>
      <c r="LBR74" s="151"/>
      <c r="LBS74" s="151"/>
      <c r="LBT74" s="151"/>
      <c r="LBU74" s="151"/>
      <c r="LBV74" s="151"/>
      <c r="LBW74" s="151"/>
      <c r="LBX74" s="151"/>
      <c r="LBY74" s="151"/>
      <c r="LBZ74" s="151"/>
      <c r="LCA74" s="151"/>
      <c r="LCB74" s="151"/>
      <c r="LCC74" s="151"/>
      <c r="LCD74" s="151"/>
      <c r="LCE74" s="151"/>
      <c r="LCF74" s="151"/>
      <c r="LCG74" s="151"/>
      <c r="LCH74" s="151"/>
      <c r="LCI74" s="151"/>
      <c r="LCJ74" s="151"/>
      <c r="LCK74" s="151"/>
      <c r="LCL74" s="151"/>
      <c r="LCM74" s="151"/>
      <c r="LCN74" s="151"/>
      <c r="LCO74" s="151"/>
      <c r="LCP74" s="151"/>
      <c r="LCQ74" s="151"/>
      <c r="LCR74" s="151"/>
      <c r="LCS74" s="151"/>
      <c r="LCT74" s="151"/>
      <c r="LCU74" s="151"/>
      <c r="LCV74" s="151"/>
      <c r="LCW74" s="151"/>
      <c r="LCX74" s="151"/>
      <c r="LCY74" s="151"/>
      <c r="LCZ74" s="151"/>
      <c r="LDA74" s="151"/>
      <c r="LDB74" s="151"/>
      <c r="LDC74" s="151"/>
      <c r="LDD74" s="151"/>
      <c r="LDE74" s="151"/>
      <c r="LDF74" s="151"/>
      <c r="LDG74" s="151"/>
      <c r="LDH74" s="151"/>
      <c r="LDI74" s="151"/>
      <c r="LDJ74" s="151"/>
      <c r="LDK74" s="151"/>
      <c r="LDL74" s="151"/>
      <c r="LDM74" s="151"/>
      <c r="LDN74" s="151"/>
      <c r="LDO74" s="151"/>
      <c r="LDP74" s="151"/>
      <c r="LDQ74" s="151"/>
      <c r="LDR74" s="151"/>
      <c r="LDS74" s="151"/>
      <c r="LDT74" s="151"/>
      <c r="LDU74" s="151"/>
      <c r="LDV74" s="151"/>
      <c r="LDW74" s="151"/>
      <c r="LDX74" s="151"/>
      <c r="LDY74" s="151"/>
      <c r="LDZ74" s="151"/>
      <c r="LEA74" s="151"/>
      <c r="LEB74" s="151"/>
      <c r="LEC74" s="151"/>
      <c r="LED74" s="151"/>
      <c r="LEE74" s="151"/>
      <c r="LEF74" s="151"/>
      <c r="LEG74" s="151"/>
      <c r="LEH74" s="151"/>
      <c r="LEI74" s="151"/>
      <c r="LEJ74" s="151"/>
      <c r="LEK74" s="151"/>
      <c r="LEL74" s="151"/>
      <c r="LEM74" s="151"/>
      <c r="LEN74" s="151"/>
      <c r="LEO74" s="151"/>
      <c r="LEP74" s="151"/>
      <c r="LEQ74" s="151"/>
      <c r="LER74" s="151"/>
      <c r="LES74" s="151"/>
      <c r="LET74" s="151"/>
      <c r="LEU74" s="151"/>
      <c r="LEV74" s="151"/>
      <c r="LEW74" s="151"/>
      <c r="LEX74" s="151"/>
      <c r="LEY74" s="151"/>
      <c r="LEZ74" s="151"/>
      <c r="LFA74" s="151"/>
      <c r="LFB74" s="151"/>
      <c r="LFC74" s="151"/>
      <c r="LFD74" s="151"/>
      <c r="LFE74" s="151"/>
      <c r="LFF74" s="151"/>
      <c r="LFG74" s="151"/>
      <c r="LFH74" s="151"/>
      <c r="LFI74" s="151"/>
      <c r="LFJ74" s="151"/>
      <c r="LFK74" s="151"/>
      <c r="LFL74" s="151"/>
      <c r="LFM74" s="151"/>
      <c r="LFN74" s="151"/>
      <c r="LFO74" s="151"/>
      <c r="LFP74" s="151"/>
      <c r="LFQ74" s="151"/>
      <c r="LFR74" s="151"/>
      <c r="LFS74" s="151"/>
      <c r="LFT74" s="151"/>
      <c r="LFU74" s="151"/>
      <c r="LFV74" s="151"/>
      <c r="LFW74" s="151"/>
      <c r="LFX74" s="151"/>
      <c r="LFY74" s="151"/>
      <c r="LFZ74" s="151"/>
      <c r="LGA74" s="151"/>
      <c r="LGB74" s="151"/>
      <c r="LGC74" s="151"/>
      <c r="LGD74" s="151"/>
      <c r="LGE74" s="151"/>
      <c r="LGF74" s="151"/>
      <c r="LGG74" s="151"/>
      <c r="LGH74" s="151"/>
      <c r="LGI74" s="151"/>
      <c r="LGJ74" s="151"/>
      <c r="LGK74" s="151"/>
      <c r="LGL74" s="151"/>
      <c r="LGM74" s="151"/>
      <c r="LGN74" s="151"/>
      <c r="LGO74" s="151"/>
      <c r="LGP74" s="151"/>
      <c r="LGQ74" s="151"/>
      <c r="LGR74" s="151"/>
      <c r="LGS74" s="151"/>
      <c r="LGT74" s="151"/>
      <c r="LGU74" s="151"/>
      <c r="LGV74" s="151"/>
      <c r="LGW74" s="151"/>
      <c r="LGX74" s="151"/>
      <c r="LGY74" s="151"/>
      <c r="LGZ74" s="151"/>
      <c r="LHA74" s="151"/>
      <c r="LHB74" s="151"/>
      <c r="LHC74" s="151"/>
      <c r="LHD74" s="151"/>
      <c r="LHE74" s="151"/>
      <c r="LHF74" s="151"/>
      <c r="LHG74" s="151"/>
      <c r="LHH74" s="151"/>
      <c r="LHI74" s="151"/>
      <c r="LHJ74" s="151"/>
      <c r="LHK74" s="151"/>
      <c r="LHL74" s="151"/>
      <c r="LHM74" s="151"/>
      <c r="LHN74" s="151"/>
      <c r="LHO74" s="151"/>
      <c r="LHP74" s="151"/>
      <c r="LHQ74" s="151"/>
      <c r="LHR74" s="151"/>
      <c r="LHS74" s="151"/>
      <c r="LHT74" s="151"/>
      <c r="LHU74" s="151"/>
      <c r="LHV74" s="151"/>
      <c r="LHW74" s="151"/>
      <c r="LHX74" s="151"/>
      <c r="LHY74" s="151"/>
      <c r="LHZ74" s="151"/>
      <c r="LIA74" s="151"/>
      <c r="LIB74" s="151"/>
      <c r="LIC74" s="151"/>
      <c r="LID74" s="151"/>
      <c r="LIE74" s="151"/>
      <c r="LIF74" s="151"/>
      <c r="LIG74" s="151"/>
      <c r="LIH74" s="151"/>
      <c r="LII74" s="151"/>
      <c r="LIJ74" s="151"/>
      <c r="LIK74" s="151"/>
      <c r="LIL74" s="151"/>
      <c r="LIM74" s="151"/>
      <c r="LIN74" s="151"/>
      <c r="LIO74" s="151"/>
      <c r="LIP74" s="151"/>
      <c r="LIQ74" s="151"/>
      <c r="LIR74" s="151"/>
      <c r="LIS74" s="151"/>
      <c r="LIT74" s="151"/>
      <c r="LIU74" s="151"/>
      <c r="LIV74" s="151"/>
      <c r="LIW74" s="151"/>
      <c r="LIX74" s="151"/>
      <c r="LIY74" s="151"/>
      <c r="LIZ74" s="151"/>
      <c r="LJA74" s="151"/>
      <c r="LJB74" s="151"/>
      <c r="LJC74" s="151"/>
      <c r="LJD74" s="151"/>
      <c r="LJE74" s="151"/>
      <c r="LJF74" s="151"/>
      <c r="LJG74" s="151"/>
      <c r="LJH74" s="151"/>
      <c r="LJI74" s="151"/>
      <c r="LJJ74" s="151"/>
      <c r="LJK74" s="151"/>
      <c r="LJL74" s="151"/>
      <c r="LJM74" s="151"/>
      <c r="LJN74" s="151"/>
      <c r="LJO74" s="151"/>
      <c r="LJP74" s="151"/>
      <c r="LJQ74" s="151"/>
      <c r="LJR74" s="151"/>
      <c r="LJS74" s="151"/>
      <c r="LJT74" s="151"/>
      <c r="LJU74" s="151"/>
      <c r="LJV74" s="151"/>
      <c r="LJW74" s="151"/>
      <c r="LJX74" s="151"/>
      <c r="LJY74" s="151"/>
      <c r="LJZ74" s="151"/>
      <c r="LKA74" s="151"/>
      <c r="LKB74" s="151"/>
      <c r="LKC74" s="151"/>
      <c r="LKD74" s="151"/>
      <c r="LKE74" s="151"/>
      <c r="LKF74" s="151"/>
      <c r="LKG74" s="151"/>
      <c r="LKH74" s="151"/>
      <c r="LKI74" s="151"/>
      <c r="LKJ74" s="151"/>
      <c r="LKK74" s="151"/>
      <c r="LKL74" s="151"/>
      <c r="LKM74" s="151"/>
      <c r="LKN74" s="151"/>
      <c r="LKO74" s="151"/>
      <c r="LKP74" s="151"/>
      <c r="LKQ74" s="151"/>
      <c r="LKR74" s="151"/>
      <c r="LKS74" s="151"/>
      <c r="LKT74" s="151"/>
      <c r="LKU74" s="151"/>
      <c r="LKV74" s="151"/>
      <c r="LKW74" s="151"/>
      <c r="LKX74" s="151"/>
      <c r="LKY74" s="151"/>
      <c r="LKZ74" s="151"/>
      <c r="LLA74" s="151"/>
      <c r="LLB74" s="151"/>
      <c r="LLC74" s="151"/>
      <c r="LLD74" s="151"/>
      <c r="LLE74" s="151"/>
      <c r="LLF74" s="151"/>
      <c r="LLG74" s="151"/>
      <c r="LLH74" s="151"/>
      <c r="LLI74" s="151"/>
      <c r="LLJ74" s="151"/>
      <c r="LLK74" s="151"/>
      <c r="LLL74" s="151"/>
      <c r="LLM74" s="151"/>
      <c r="LLN74" s="151"/>
      <c r="LLO74" s="151"/>
      <c r="LLP74" s="151"/>
      <c r="LLQ74" s="151"/>
      <c r="LLR74" s="151"/>
      <c r="LLS74" s="151"/>
      <c r="LLT74" s="151"/>
      <c r="LLU74" s="151"/>
      <c r="LLV74" s="151"/>
      <c r="LLW74" s="151"/>
      <c r="LLX74" s="151"/>
      <c r="LLY74" s="151"/>
      <c r="LLZ74" s="151"/>
      <c r="LMA74" s="151"/>
      <c r="LMB74" s="151"/>
      <c r="LMC74" s="151"/>
      <c r="LMD74" s="151"/>
      <c r="LME74" s="151"/>
      <c r="LMF74" s="151"/>
      <c r="LMG74" s="151"/>
      <c r="LMH74" s="151"/>
      <c r="LMI74" s="151"/>
      <c r="LMJ74" s="151"/>
      <c r="LMK74" s="151"/>
      <c r="LML74" s="151"/>
      <c r="LMM74" s="151"/>
      <c r="LMN74" s="151"/>
      <c r="LMO74" s="151"/>
      <c r="LMP74" s="151"/>
      <c r="LMQ74" s="151"/>
      <c r="LMR74" s="151"/>
      <c r="LMS74" s="151"/>
      <c r="LMT74" s="151"/>
      <c r="LMU74" s="151"/>
      <c r="LMV74" s="151"/>
      <c r="LMW74" s="151"/>
      <c r="LMX74" s="151"/>
      <c r="LMY74" s="151"/>
      <c r="LMZ74" s="151"/>
      <c r="LNA74" s="151"/>
      <c r="LNB74" s="151"/>
      <c r="LNC74" s="151"/>
      <c r="LND74" s="151"/>
      <c r="LNE74" s="151"/>
      <c r="LNF74" s="151"/>
      <c r="LNG74" s="151"/>
      <c r="LNH74" s="151"/>
      <c r="LNI74" s="151"/>
      <c r="LNJ74" s="151"/>
      <c r="LNK74" s="151"/>
      <c r="LNL74" s="151"/>
      <c r="LNM74" s="151"/>
      <c r="LNN74" s="151"/>
      <c r="LNO74" s="151"/>
      <c r="LNP74" s="151"/>
      <c r="LNQ74" s="151"/>
      <c r="LNR74" s="151"/>
      <c r="LNS74" s="151"/>
      <c r="LNT74" s="151"/>
      <c r="LNU74" s="151"/>
      <c r="LNV74" s="151"/>
      <c r="LNW74" s="151"/>
      <c r="LNX74" s="151"/>
      <c r="LNY74" s="151"/>
      <c r="LNZ74" s="151"/>
      <c r="LOA74" s="151"/>
      <c r="LOB74" s="151"/>
      <c r="LOC74" s="151"/>
      <c r="LOD74" s="151"/>
      <c r="LOE74" s="151"/>
      <c r="LOF74" s="151"/>
      <c r="LOG74" s="151"/>
      <c r="LOH74" s="151"/>
      <c r="LOI74" s="151"/>
      <c r="LOJ74" s="151"/>
      <c r="LOK74" s="151"/>
      <c r="LOL74" s="151"/>
      <c r="LOM74" s="151"/>
      <c r="LON74" s="151"/>
      <c r="LOO74" s="151"/>
      <c r="LOP74" s="151"/>
      <c r="LOQ74" s="151"/>
      <c r="LOR74" s="151"/>
      <c r="LOS74" s="151"/>
      <c r="LOT74" s="151"/>
      <c r="LOU74" s="151"/>
      <c r="LOV74" s="151"/>
      <c r="LOW74" s="151"/>
      <c r="LOX74" s="151"/>
      <c r="LOY74" s="151"/>
      <c r="LOZ74" s="151"/>
      <c r="LPA74" s="151"/>
      <c r="LPB74" s="151"/>
      <c r="LPC74" s="151"/>
      <c r="LPD74" s="151"/>
      <c r="LPE74" s="151"/>
      <c r="LPF74" s="151"/>
      <c r="LPG74" s="151"/>
      <c r="LPH74" s="151"/>
      <c r="LPI74" s="151"/>
      <c r="LPJ74" s="151"/>
      <c r="LPK74" s="151"/>
      <c r="LPL74" s="151"/>
      <c r="LPM74" s="151"/>
      <c r="LPN74" s="151"/>
      <c r="LPO74" s="151"/>
      <c r="LPP74" s="151"/>
      <c r="LPQ74" s="151"/>
      <c r="LPR74" s="151"/>
      <c r="LPS74" s="151"/>
      <c r="LPT74" s="151"/>
      <c r="LPU74" s="151"/>
      <c r="LPV74" s="151"/>
      <c r="LPW74" s="151"/>
      <c r="LPX74" s="151"/>
      <c r="LPY74" s="151"/>
      <c r="LPZ74" s="151"/>
      <c r="LQA74" s="151"/>
      <c r="LQB74" s="151"/>
      <c r="LQC74" s="151"/>
      <c r="LQD74" s="151"/>
      <c r="LQE74" s="151"/>
      <c r="LQF74" s="151"/>
      <c r="LQG74" s="151"/>
      <c r="LQH74" s="151"/>
      <c r="LQI74" s="151"/>
      <c r="LQJ74" s="151"/>
      <c r="LQK74" s="151"/>
      <c r="LQL74" s="151"/>
      <c r="LQM74" s="151"/>
      <c r="LQN74" s="151"/>
      <c r="LQO74" s="151"/>
      <c r="LQP74" s="151"/>
      <c r="LQQ74" s="151"/>
      <c r="LQR74" s="151"/>
      <c r="LQS74" s="151"/>
      <c r="LQT74" s="151"/>
      <c r="LQU74" s="151"/>
      <c r="LQV74" s="151"/>
      <c r="LQW74" s="151"/>
      <c r="LQX74" s="151"/>
      <c r="LQY74" s="151"/>
      <c r="LQZ74" s="151"/>
      <c r="LRA74" s="151"/>
      <c r="LRB74" s="151"/>
      <c r="LRC74" s="151"/>
      <c r="LRD74" s="151"/>
      <c r="LRE74" s="151"/>
      <c r="LRF74" s="151"/>
      <c r="LRG74" s="151"/>
      <c r="LRH74" s="151"/>
      <c r="LRI74" s="151"/>
      <c r="LRJ74" s="151"/>
      <c r="LRK74" s="151"/>
      <c r="LRL74" s="151"/>
      <c r="LRM74" s="151"/>
      <c r="LRN74" s="151"/>
      <c r="LRO74" s="151"/>
      <c r="LRP74" s="151"/>
      <c r="LRQ74" s="151"/>
      <c r="LRR74" s="151"/>
      <c r="LRS74" s="151"/>
      <c r="LRT74" s="151"/>
      <c r="LRU74" s="151"/>
      <c r="LRV74" s="151"/>
      <c r="LRW74" s="151"/>
      <c r="LRX74" s="151"/>
      <c r="LRY74" s="151"/>
      <c r="LRZ74" s="151"/>
      <c r="LSA74" s="151"/>
      <c r="LSB74" s="151"/>
      <c r="LSC74" s="151"/>
      <c r="LSD74" s="151"/>
      <c r="LSE74" s="151"/>
      <c r="LSF74" s="151"/>
      <c r="LSG74" s="151"/>
      <c r="LSH74" s="151"/>
      <c r="LSI74" s="151"/>
      <c r="LSJ74" s="151"/>
      <c r="LSK74" s="151"/>
      <c r="LSL74" s="151"/>
      <c r="LSM74" s="151"/>
      <c r="LSN74" s="151"/>
      <c r="LSO74" s="151"/>
      <c r="LSP74" s="151"/>
      <c r="LSQ74" s="151"/>
      <c r="LSR74" s="151"/>
      <c r="LSS74" s="151"/>
      <c r="LST74" s="151"/>
      <c r="LSU74" s="151"/>
      <c r="LSV74" s="151"/>
      <c r="LSW74" s="151"/>
      <c r="LSX74" s="151"/>
      <c r="LSY74" s="151"/>
      <c r="LSZ74" s="151"/>
      <c r="LTA74" s="151"/>
      <c r="LTB74" s="151"/>
      <c r="LTC74" s="151"/>
      <c r="LTD74" s="151"/>
      <c r="LTE74" s="151"/>
      <c r="LTF74" s="151"/>
      <c r="LTG74" s="151"/>
      <c r="LTH74" s="151"/>
      <c r="LTI74" s="151"/>
      <c r="LTJ74" s="151"/>
      <c r="LTK74" s="151"/>
      <c r="LTL74" s="151"/>
      <c r="LTM74" s="151"/>
      <c r="LTN74" s="151"/>
      <c r="LTO74" s="151"/>
      <c r="LTP74" s="151"/>
      <c r="LTQ74" s="151"/>
      <c r="LTR74" s="151"/>
      <c r="LTS74" s="151"/>
      <c r="LTT74" s="151"/>
      <c r="LTU74" s="151"/>
      <c r="LTV74" s="151"/>
      <c r="LTW74" s="151"/>
      <c r="LTX74" s="151"/>
      <c r="LTY74" s="151"/>
      <c r="LTZ74" s="151"/>
      <c r="LUA74" s="151"/>
      <c r="LUB74" s="151"/>
      <c r="LUC74" s="151"/>
      <c r="LUD74" s="151"/>
      <c r="LUE74" s="151"/>
      <c r="LUF74" s="151"/>
      <c r="LUG74" s="151"/>
      <c r="LUH74" s="151"/>
      <c r="LUI74" s="151"/>
      <c r="LUJ74" s="151"/>
      <c r="LUK74" s="151"/>
      <c r="LUL74" s="151"/>
      <c r="LUM74" s="151"/>
      <c r="LUN74" s="151"/>
      <c r="LUO74" s="151"/>
      <c r="LUP74" s="151"/>
      <c r="LUQ74" s="151"/>
      <c r="LUR74" s="151"/>
      <c r="LUS74" s="151"/>
      <c r="LUT74" s="151"/>
      <c r="LUU74" s="151"/>
      <c r="LUV74" s="151"/>
      <c r="LUW74" s="151"/>
      <c r="LUX74" s="151"/>
      <c r="LUY74" s="151"/>
      <c r="LUZ74" s="151"/>
      <c r="LVA74" s="151"/>
      <c r="LVB74" s="151"/>
      <c r="LVC74" s="151"/>
      <c r="LVD74" s="151"/>
      <c r="LVE74" s="151"/>
      <c r="LVF74" s="151"/>
      <c r="LVG74" s="151"/>
      <c r="LVH74" s="151"/>
      <c r="LVI74" s="151"/>
      <c r="LVJ74" s="151"/>
      <c r="LVK74" s="151"/>
      <c r="LVL74" s="151"/>
      <c r="LVM74" s="151"/>
      <c r="LVN74" s="151"/>
      <c r="LVO74" s="151"/>
      <c r="LVP74" s="151"/>
      <c r="LVQ74" s="151"/>
      <c r="LVR74" s="151"/>
      <c r="LVS74" s="151"/>
      <c r="LVT74" s="151"/>
      <c r="LVU74" s="151"/>
      <c r="LVV74" s="151"/>
      <c r="LVW74" s="151"/>
      <c r="LVX74" s="151"/>
      <c r="LVY74" s="151"/>
      <c r="LVZ74" s="151"/>
      <c r="LWA74" s="151"/>
      <c r="LWB74" s="151"/>
      <c r="LWC74" s="151"/>
      <c r="LWD74" s="151"/>
      <c r="LWE74" s="151"/>
      <c r="LWF74" s="151"/>
      <c r="LWG74" s="151"/>
      <c r="LWH74" s="151"/>
      <c r="LWI74" s="151"/>
      <c r="LWJ74" s="151"/>
      <c r="LWK74" s="151"/>
      <c r="LWL74" s="151"/>
      <c r="LWM74" s="151"/>
      <c r="LWN74" s="151"/>
      <c r="LWO74" s="151"/>
      <c r="LWP74" s="151"/>
      <c r="LWQ74" s="151"/>
      <c r="LWR74" s="151"/>
      <c r="LWS74" s="151"/>
      <c r="LWT74" s="151"/>
      <c r="LWU74" s="151"/>
      <c r="LWV74" s="151"/>
      <c r="LWW74" s="151"/>
      <c r="LWX74" s="151"/>
      <c r="LWY74" s="151"/>
      <c r="LWZ74" s="151"/>
      <c r="LXA74" s="151"/>
      <c r="LXB74" s="151"/>
      <c r="LXC74" s="151"/>
      <c r="LXD74" s="151"/>
      <c r="LXE74" s="151"/>
      <c r="LXF74" s="151"/>
      <c r="LXG74" s="151"/>
      <c r="LXH74" s="151"/>
      <c r="LXI74" s="151"/>
      <c r="LXJ74" s="151"/>
      <c r="LXK74" s="151"/>
      <c r="LXL74" s="151"/>
      <c r="LXM74" s="151"/>
      <c r="LXN74" s="151"/>
      <c r="LXO74" s="151"/>
      <c r="LXP74" s="151"/>
      <c r="LXQ74" s="151"/>
      <c r="LXR74" s="151"/>
      <c r="LXS74" s="151"/>
      <c r="LXT74" s="151"/>
      <c r="LXU74" s="151"/>
      <c r="LXV74" s="151"/>
      <c r="LXW74" s="151"/>
      <c r="LXX74" s="151"/>
      <c r="LXY74" s="151"/>
      <c r="LXZ74" s="151"/>
      <c r="LYA74" s="151"/>
      <c r="LYB74" s="151"/>
      <c r="LYC74" s="151"/>
      <c r="LYD74" s="151"/>
      <c r="LYE74" s="151"/>
      <c r="LYF74" s="151"/>
      <c r="LYG74" s="151"/>
      <c r="LYH74" s="151"/>
      <c r="LYI74" s="151"/>
      <c r="LYJ74" s="151"/>
      <c r="LYK74" s="151"/>
      <c r="LYL74" s="151"/>
      <c r="LYM74" s="151"/>
      <c r="LYN74" s="151"/>
      <c r="LYO74" s="151"/>
      <c r="LYP74" s="151"/>
      <c r="LYQ74" s="151"/>
      <c r="LYR74" s="151"/>
      <c r="LYS74" s="151"/>
      <c r="LYT74" s="151"/>
      <c r="LYU74" s="151"/>
      <c r="LYV74" s="151"/>
      <c r="LYW74" s="151"/>
      <c r="LYX74" s="151"/>
      <c r="LYY74" s="151"/>
      <c r="LYZ74" s="151"/>
      <c r="LZA74" s="151"/>
      <c r="LZB74" s="151"/>
      <c r="LZC74" s="151"/>
      <c r="LZD74" s="151"/>
      <c r="LZE74" s="151"/>
      <c r="LZF74" s="151"/>
      <c r="LZG74" s="151"/>
      <c r="LZH74" s="151"/>
      <c r="LZI74" s="151"/>
      <c r="LZJ74" s="151"/>
      <c r="LZK74" s="151"/>
      <c r="LZL74" s="151"/>
      <c r="LZM74" s="151"/>
      <c r="LZN74" s="151"/>
      <c r="LZO74" s="151"/>
      <c r="LZP74" s="151"/>
      <c r="LZQ74" s="151"/>
      <c r="LZR74" s="151"/>
      <c r="LZS74" s="151"/>
      <c r="LZT74" s="151"/>
      <c r="LZU74" s="151"/>
      <c r="LZV74" s="151"/>
      <c r="LZW74" s="151"/>
      <c r="LZX74" s="151"/>
      <c r="LZY74" s="151"/>
      <c r="LZZ74" s="151"/>
      <c r="MAA74" s="151"/>
      <c r="MAB74" s="151"/>
      <c r="MAC74" s="151"/>
      <c r="MAD74" s="151"/>
      <c r="MAE74" s="151"/>
      <c r="MAF74" s="151"/>
      <c r="MAG74" s="151"/>
      <c r="MAH74" s="151"/>
      <c r="MAI74" s="151"/>
      <c r="MAJ74" s="151"/>
      <c r="MAK74" s="151"/>
      <c r="MAL74" s="151"/>
      <c r="MAM74" s="151"/>
      <c r="MAN74" s="151"/>
      <c r="MAO74" s="151"/>
      <c r="MAP74" s="151"/>
      <c r="MAQ74" s="151"/>
      <c r="MAR74" s="151"/>
      <c r="MAS74" s="151"/>
      <c r="MAT74" s="151"/>
      <c r="MAU74" s="151"/>
      <c r="MAV74" s="151"/>
      <c r="MAW74" s="151"/>
      <c r="MAX74" s="151"/>
      <c r="MAY74" s="151"/>
      <c r="MAZ74" s="151"/>
      <c r="MBA74" s="151"/>
      <c r="MBB74" s="151"/>
      <c r="MBC74" s="151"/>
      <c r="MBD74" s="151"/>
      <c r="MBE74" s="151"/>
      <c r="MBF74" s="151"/>
      <c r="MBG74" s="151"/>
      <c r="MBH74" s="151"/>
      <c r="MBI74" s="151"/>
      <c r="MBJ74" s="151"/>
      <c r="MBK74" s="151"/>
      <c r="MBL74" s="151"/>
      <c r="MBM74" s="151"/>
      <c r="MBN74" s="151"/>
      <c r="MBO74" s="151"/>
      <c r="MBP74" s="151"/>
      <c r="MBQ74" s="151"/>
      <c r="MBR74" s="151"/>
      <c r="MBS74" s="151"/>
      <c r="MBT74" s="151"/>
      <c r="MBU74" s="151"/>
      <c r="MBV74" s="151"/>
      <c r="MBW74" s="151"/>
      <c r="MBX74" s="151"/>
      <c r="MBY74" s="151"/>
      <c r="MBZ74" s="151"/>
      <c r="MCA74" s="151"/>
      <c r="MCB74" s="151"/>
      <c r="MCC74" s="151"/>
      <c r="MCD74" s="151"/>
      <c r="MCE74" s="151"/>
      <c r="MCF74" s="151"/>
      <c r="MCG74" s="151"/>
      <c r="MCH74" s="151"/>
      <c r="MCI74" s="151"/>
      <c r="MCJ74" s="151"/>
      <c r="MCK74" s="151"/>
      <c r="MCL74" s="151"/>
      <c r="MCM74" s="151"/>
      <c r="MCN74" s="151"/>
      <c r="MCO74" s="151"/>
      <c r="MCP74" s="151"/>
      <c r="MCQ74" s="151"/>
      <c r="MCR74" s="151"/>
      <c r="MCS74" s="151"/>
      <c r="MCT74" s="151"/>
      <c r="MCU74" s="151"/>
      <c r="MCV74" s="151"/>
      <c r="MCW74" s="151"/>
      <c r="MCX74" s="151"/>
      <c r="MCY74" s="151"/>
      <c r="MCZ74" s="151"/>
      <c r="MDA74" s="151"/>
      <c r="MDB74" s="151"/>
      <c r="MDC74" s="151"/>
      <c r="MDD74" s="151"/>
      <c r="MDE74" s="151"/>
      <c r="MDF74" s="151"/>
      <c r="MDG74" s="151"/>
      <c r="MDH74" s="151"/>
      <c r="MDI74" s="151"/>
      <c r="MDJ74" s="151"/>
      <c r="MDK74" s="151"/>
      <c r="MDL74" s="151"/>
      <c r="MDM74" s="151"/>
      <c r="MDN74" s="151"/>
      <c r="MDO74" s="151"/>
      <c r="MDP74" s="151"/>
      <c r="MDQ74" s="151"/>
      <c r="MDR74" s="151"/>
      <c r="MDS74" s="151"/>
      <c r="MDT74" s="151"/>
      <c r="MDU74" s="151"/>
      <c r="MDV74" s="151"/>
      <c r="MDW74" s="151"/>
      <c r="MDX74" s="151"/>
      <c r="MDY74" s="151"/>
      <c r="MDZ74" s="151"/>
      <c r="MEA74" s="151"/>
      <c r="MEB74" s="151"/>
      <c r="MEC74" s="151"/>
      <c r="MED74" s="151"/>
      <c r="MEE74" s="151"/>
      <c r="MEF74" s="151"/>
      <c r="MEG74" s="151"/>
      <c r="MEH74" s="151"/>
      <c r="MEI74" s="151"/>
      <c r="MEJ74" s="151"/>
      <c r="MEK74" s="151"/>
      <c r="MEL74" s="151"/>
      <c r="MEM74" s="151"/>
      <c r="MEN74" s="151"/>
      <c r="MEO74" s="151"/>
      <c r="MEP74" s="151"/>
      <c r="MEQ74" s="151"/>
      <c r="MER74" s="151"/>
      <c r="MES74" s="151"/>
      <c r="MET74" s="151"/>
      <c r="MEU74" s="151"/>
      <c r="MEV74" s="151"/>
      <c r="MEW74" s="151"/>
      <c r="MEX74" s="151"/>
      <c r="MEY74" s="151"/>
      <c r="MEZ74" s="151"/>
      <c r="MFA74" s="151"/>
      <c r="MFB74" s="151"/>
      <c r="MFC74" s="151"/>
      <c r="MFD74" s="151"/>
      <c r="MFE74" s="151"/>
      <c r="MFF74" s="151"/>
      <c r="MFG74" s="151"/>
      <c r="MFH74" s="151"/>
      <c r="MFI74" s="151"/>
      <c r="MFJ74" s="151"/>
      <c r="MFK74" s="151"/>
      <c r="MFL74" s="151"/>
      <c r="MFM74" s="151"/>
      <c r="MFN74" s="151"/>
      <c r="MFO74" s="151"/>
      <c r="MFP74" s="151"/>
      <c r="MFQ74" s="151"/>
      <c r="MFR74" s="151"/>
      <c r="MFS74" s="151"/>
      <c r="MFT74" s="151"/>
      <c r="MFU74" s="151"/>
      <c r="MFV74" s="151"/>
      <c r="MFW74" s="151"/>
      <c r="MFX74" s="151"/>
      <c r="MFY74" s="151"/>
      <c r="MFZ74" s="151"/>
      <c r="MGA74" s="151"/>
      <c r="MGB74" s="151"/>
      <c r="MGC74" s="151"/>
      <c r="MGD74" s="151"/>
      <c r="MGE74" s="151"/>
      <c r="MGF74" s="151"/>
      <c r="MGG74" s="151"/>
      <c r="MGH74" s="151"/>
      <c r="MGI74" s="151"/>
      <c r="MGJ74" s="151"/>
      <c r="MGK74" s="151"/>
      <c r="MGL74" s="151"/>
      <c r="MGM74" s="151"/>
      <c r="MGN74" s="151"/>
      <c r="MGO74" s="151"/>
      <c r="MGP74" s="151"/>
      <c r="MGQ74" s="151"/>
      <c r="MGR74" s="151"/>
      <c r="MGS74" s="151"/>
      <c r="MGT74" s="151"/>
      <c r="MGU74" s="151"/>
      <c r="MGV74" s="151"/>
      <c r="MGW74" s="151"/>
      <c r="MGX74" s="151"/>
      <c r="MGY74" s="151"/>
      <c r="MGZ74" s="151"/>
      <c r="MHA74" s="151"/>
      <c r="MHB74" s="151"/>
      <c r="MHC74" s="151"/>
      <c r="MHD74" s="151"/>
      <c r="MHE74" s="151"/>
      <c r="MHF74" s="151"/>
      <c r="MHG74" s="151"/>
      <c r="MHH74" s="151"/>
      <c r="MHI74" s="151"/>
      <c r="MHJ74" s="151"/>
      <c r="MHK74" s="151"/>
      <c r="MHL74" s="151"/>
      <c r="MHM74" s="151"/>
      <c r="MHN74" s="151"/>
      <c r="MHO74" s="151"/>
      <c r="MHP74" s="151"/>
      <c r="MHQ74" s="151"/>
      <c r="MHR74" s="151"/>
      <c r="MHS74" s="151"/>
      <c r="MHT74" s="151"/>
      <c r="MHU74" s="151"/>
      <c r="MHV74" s="151"/>
      <c r="MHW74" s="151"/>
      <c r="MHX74" s="151"/>
      <c r="MHY74" s="151"/>
      <c r="MHZ74" s="151"/>
      <c r="MIA74" s="151"/>
      <c r="MIB74" s="151"/>
      <c r="MIC74" s="151"/>
      <c r="MID74" s="151"/>
      <c r="MIE74" s="151"/>
      <c r="MIF74" s="151"/>
      <c r="MIG74" s="151"/>
      <c r="MIH74" s="151"/>
      <c r="MII74" s="151"/>
      <c r="MIJ74" s="151"/>
      <c r="MIK74" s="151"/>
      <c r="MIL74" s="151"/>
      <c r="MIM74" s="151"/>
      <c r="MIN74" s="151"/>
      <c r="MIO74" s="151"/>
      <c r="MIP74" s="151"/>
      <c r="MIQ74" s="151"/>
      <c r="MIR74" s="151"/>
      <c r="MIS74" s="151"/>
      <c r="MIT74" s="151"/>
      <c r="MIU74" s="151"/>
      <c r="MIV74" s="151"/>
      <c r="MIW74" s="151"/>
      <c r="MIX74" s="151"/>
      <c r="MIY74" s="151"/>
      <c r="MIZ74" s="151"/>
      <c r="MJA74" s="151"/>
      <c r="MJB74" s="151"/>
      <c r="MJC74" s="151"/>
      <c r="MJD74" s="151"/>
      <c r="MJE74" s="151"/>
      <c r="MJF74" s="151"/>
      <c r="MJG74" s="151"/>
      <c r="MJH74" s="151"/>
      <c r="MJI74" s="151"/>
      <c r="MJJ74" s="151"/>
      <c r="MJK74" s="151"/>
      <c r="MJL74" s="151"/>
      <c r="MJM74" s="151"/>
      <c r="MJN74" s="151"/>
      <c r="MJO74" s="151"/>
      <c r="MJP74" s="151"/>
      <c r="MJQ74" s="151"/>
      <c r="MJR74" s="151"/>
      <c r="MJS74" s="151"/>
      <c r="MJT74" s="151"/>
      <c r="MJU74" s="151"/>
      <c r="MJV74" s="151"/>
      <c r="MJW74" s="151"/>
      <c r="MJX74" s="151"/>
      <c r="MJY74" s="151"/>
      <c r="MJZ74" s="151"/>
      <c r="MKA74" s="151"/>
      <c r="MKB74" s="151"/>
      <c r="MKC74" s="151"/>
      <c r="MKD74" s="151"/>
      <c r="MKE74" s="151"/>
      <c r="MKF74" s="151"/>
      <c r="MKG74" s="151"/>
      <c r="MKH74" s="151"/>
      <c r="MKI74" s="151"/>
      <c r="MKJ74" s="151"/>
      <c r="MKK74" s="151"/>
      <c r="MKL74" s="151"/>
      <c r="MKM74" s="151"/>
      <c r="MKN74" s="151"/>
      <c r="MKO74" s="151"/>
      <c r="MKP74" s="151"/>
      <c r="MKQ74" s="151"/>
      <c r="MKR74" s="151"/>
      <c r="MKS74" s="151"/>
      <c r="MKT74" s="151"/>
      <c r="MKU74" s="151"/>
      <c r="MKV74" s="151"/>
      <c r="MKW74" s="151"/>
      <c r="MKX74" s="151"/>
      <c r="MKY74" s="151"/>
      <c r="MKZ74" s="151"/>
      <c r="MLA74" s="151"/>
      <c r="MLB74" s="151"/>
      <c r="MLC74" s="151"/>
      <c r="MLD74" s="151"/>
      <c r="MLE74" s="151"/>
      <c r="MLF74" s="151"/>
      <c r="MLG74" s="151"/>
      <c r="MLH74" s="151"/>
      <c r="MLI74" s="151"/>
      <c r="MLJ74" s="151"/>
      <c r="MLK74" s="151"/>
      <c r="MLL74" s="151"/>
      <c r="MLM74" s="151"/>
      <c r="MLN74" s="151"/>
      <c r="MLO74" s="151"/>
      <c r="MLP74" s="151"/>
      <c r="MLQ74" s="151"/>
      <c r="MLR74" s="151"/>
      <c r="MLS74" s="151"/>
      <c r="MLT74" s="151"/>
      <c r="MLU74" s="151"/>
      <c r="MLV74" s="151"/>
      <c r="MLW74" s="151"/>
      <c r="MLX74" s="151"/>
      <c r="MLY74" s="151"/>
      <c r="MLZ74" s="151"/>
      <c r="MMA74" s="151"/>
      <c r="MMB74" s="151"/>
      <c r="MMC74" s="151"/>
      <c r="MMD74" s="151"/>
      <c r="MME74" s="151"/>
      <c r="MMF74" s="151"/>
      <c r="MMG74" s="151"/>
      <c r="MMH74" s="151"/>
      <c r="MMI74" s="151"/>
      <c r="MMJ74" s="151"/>
      <c r="MMK74" s="151"/>
      <c r="MML74" s="151"/>
      <c r="MMM74" s="151"/>
      <c r="MMN74" s="151"/>
      <c r="MMO74" s="151"/>
      <c r="MMP74" s="151"/>
      <c r="MMQ74" s="151"/>
      <c r="MMR74" s="151"/>
      <c r="MMS74" s="151"/>
      <c r="MMT74" s="151"/>
      <c r="MMU74" s="151"/>
      <c r="MMV74" s="151"/>
      <c r="MMW74" s="151"/>
      <c r="MMX74" s="151"/>
      <c r="MMY74" s="151"/>
      <c r="MMZ74" s="151"/>
      <c r="MNA74" s="151"/>
      <c r="MNB74" s="151"/>
      <c r="MNC74" s="151"/>
      <c r="MND74" s="151"/>
      <c r="MNE74" s="151"/>
      <c r="MNF74" s="151"/>
      <c r="MNG74" s="151"/>
      <c r="MNH74" s="151"/>
      <c r="MNI74" s="151"/>
      <c r="MNJ74" s="151"/>
      <c r="MNK74" s="151"/>
      <c r="MNL74" s="151"/>
      <c r="MNM74" s="151"/>
      <c r="MNN74" s="151"/>
      <c r="MNO74" s="151"/>
      <c r="MNP74" s="151"/>
      <c r="MNQ74" s="151"/>
      <c r="MNR74" s="151"/>
      <c r="MNS74" s="151"/>
      <c r="MNT74" s="151"/>
      <c r="MNU74" s="151"/>
      <c r="MNV74" s="151"/>
      <c r="MNW74" s="151"/>
      <c r="MNX74" s="151"/>
      <c r="MNY74" s="151"/>
      <c r="MNZ74" s="151"/>
      <c r="MOA74" s="151"/>
      <c r="MOB74" s="151"/>
      <c r="MOC74" s="151"/>
      <c r="MOD74" s="151"/>
      <c r="MOE74" s="151"/>
      <c r="MOF74" s="151"/>
      <c r="MOG74" s="151"/>
      <c r="MOH74" s="151"/>
      <c r="MOI74" s="151"/>
      <c r="MOJ74" s="151"/>
      <c r="MOK74" s="151"/>
      <c r="MOL74" s="151"/>
      <c r="MOM74" s="151"/>
      <c r="MON74" s="151"/>
      <c r="MOO74" s="151"/>
      <c r="MOP74" s="151"/>
      <c r="MOQ74" s="151"/>
      <c r="MOR74" s="151"/>
      <c r="MOS74" s="151"/>
      <c r="MOT74" s="151"/>
      <c r="MOU74" s="151"/>
      <c r="MOV74" s="151"/>
      <c r="MOW74" s="151"/>
      <c r="MOX74" s="151"/>
      <c r="MOY74" s="151"/>
      <c r="MOZ74" s="151"/>
      <c r="MPA74" s="151"/>
      <c r="MPB74" s="151"/>
      <c r="MPC74" s="151"/>
      <c r="MPD74" s="151"/>
      <c r="MPE74" s="151"/>
      <c r="MPF74" s="151"/>
      <c r="MPG74" s="151"/>
      <c r="MPH74" s="151"/>
      <c r="MPI74" s="151"/>
      <c r="MPJ74" s="151"/>
      <c r="MPK74" s="151"/>
      <c r="MPL74" s="151"/>
      <c r="MPM74" s="151"/>
      <c r="MPN74" s="151"/>
      <c r="MPO74" s="151"/>
      <c r="MPP74" s="151"/>
      <c r="MPQ74" s="151"/>
      <c r="MPR74" s="151"/>
      <c r="MPS74" s="151"/>
      <c r="MPT74" s="151"/>
      <c r="MPU74" s="151"/>
      <c r="MPV74" s="151"/>
      <c r="MPW74" s="151"/>
      <c r="MPX74" s="151"/>
      <c r="MPY74" s="151"/>
      <c r="MPZ74" s="151"/>
      <c r="MQA74" s="151"/>
      <c r="MQB74" s="151"/>
      <c r="MQC74" s="151"/>
      <c r="MQD74" s="151"/>
      <c r="MQE74" s="151"/>
      <c r="MQF74" s="151"/>
      <c r="MQG74" s="151"/>
      <c r="MQH74" s="151"/>
      <c r="MQI74" s="151"/>
      <c r="MQJ74" s="151"/>
      <c r="MQK74" s="151"/>
      <c r="MQL74" s="151"/>
      <c r="MQM74" s="151"/>
      <c r="MQN74" s="151"/>
      <c r="MQO74" s="151"/>
      <c r="MQP74" s="151"/>
      <c r="MQQ74" s="151"/>
      <c r="MQR74" s="151"/>
      <c r="MQS74" s="151"/>
      <c r="MQT74" s="151"/>
      <c r="MQU74" s="151"/>
      <c r="MQV74" s="151"/>
      <c r="MQW74" s="151"/>
      <c r="MQX74" s="151"/>
      <c r="MQY74" s="151"/>
      <c r="MQZ74" s="151"/>
      <c r="MRA74" s="151"/>
      <c r="MRB74" s="151"/>
      <c r="MRC74" s="151"/>
      <c r="MRD74" s="151"/>
      <c r="MRE74" s="151"/>
      <c r="MRF74" s="151"/>
      <c r="MRG74" s="151"/>
      <c r="MRH74" s="151"/>
      <c r="MRI74" s="151"/>
      <c r="MRJ74" s="151"/>
      <c r="MRK74" s="151"/>
      <c r="MRL74" s="151"/>
      <c r="MRM74" s="151"/>
      <c r="MRN74" s="151"/>
      <c r="MRO74" s="151"/>
      <c r="MRP74" s="151"/>
      <c r="MRQ74" s="151"/>
      <c r="MRR74" s="151"/>
      <c r="MRS74" s="151"/>
      <c r="MRT74" s="151"/>
      <c r="MRU74" s="151"/>
      <c r="MRV74" s="151"/>
      <c r="MRW74" s="151"/>
      <c r="MRX74" s="151"/>
      <c r="MRY74" s="151"/>
      <c r="MRZ74" s="151"/>
      <c r="MSA74" s="151"/>
      <c r="MSB74" s="151"/>
      <c r="MSC74" s="151"/>
      <c r="MSD74" s="151"/>
      <c r="MSE74" s="151"/>
      <c r="MSF74" s="151"/>
      <c r="MSG74" s="151"/>
      <c r="MSH74" s="151"/>
      <c r="MSI74" s="151"/>
      <c r="MSJ74" s="151"/>
      <c r="MSK74" s="151"/>
      <c r="MSL74" s="151"/>
      <c r="MSM74" s="151"/>
      <c r="MSN74" s="151"/>
      <c r="MSO74" s="151"/>
      <c r="MSP74" s="151"/>
      <c r="MSQ74" s="151"/>
      <c r="MSR74" s="151"/>
      <c r="MSS74" s="151"/>
      <c r="MST74" s="151"/>
      <c r="MSU74" s="151"/>
      <c r="MSV74" s="151"/>
      <c r="MSW74" s="151"/>
      <c r="MSX74" s="151"/>
      <c r="MSY74" s="151"/>
      <c r="MSZ74" s="151"/>
      <c r="MTA74" s="151"/>
      <c r="MTB74" s="151"/>
      <c r="MTC74" s="151"/>
      <c r="MTD74" s="151"/>
      <c r="MTE74" s="151"/>
      <c r="MTF74" s="151"/>
      <c r="MTG74" s="151"/>
      <c r="MTH74" s="151"/>
      <c r="MTI74" s="151"/>
      <c r="MTJ74" s="151"/>
      <c r="MTK74" s="151"/>
      <c r="MTL74" s="151"/>
      <c r="MTM74" s="151"/>
      <c r="MTN74" s="151"/>
      <c r="MTO74" s="151"/>
      <c r="MTP74" s="151"/>
      <c r="MTQ74" s="151"/>
      <c r="MTR74" s="151"/>
      <c r="MTS74" s="151"/>
      <c r="MTT74" s="151"/>
      <c r="MTU74" s="151"/>
      <c r="MTV74" s="151"/>
      <c r="MTW74" s="151"/>
      <c r="MTX74" s="151"/>
      <c r="MTY74" s="151"/>
      <c r="MTZ74" s="151"/>
      <c r="MUA74" s="151"/>
      <c r="MUB74" s="151"/>
      <c r="MUC74" s="151"/>
      <c r="MUD74" s="151"/>
      <c r="MUE74" s="151"/>
      <c r="MUF74" s="151"/>
      <c r="MUG74" s="151"/>
      <c r="MUH74" s="151"/>
      <c r="MUI74" s="151"/>
      <c r="MUJ74" s="151"/>
      <c r="MUK74" s="151"/>
      <c r="MUL74" s="151"/>
      <c r="MUM74" s="151"/>
      <c r="MUN74" s="151"/>
      <c r="MUO74" s="151"/>
      <c r="MUP74" s="151"/>
      <c r="MUQ74" s="151"/>
      <c r="MUR74" s="151"/>
      <c r="MUS74" s="151"/>
      <c r="MUT74" s="151"/>
      <c r="MUU74" s="151"/>
      <c r="MUV74" s="151"/>
      <c r="MUW74" s="151"/>
      <c r="MUX74" s="151"/>
      <c r="MUY74" s="151"/>
      <c r="MUZ74" s="151"/>
      <c r="MVA74" s="151"/>
      <c r="MVB74" s="151"/>
      <c r="MVC74" s="151"/>
      <c r="MVD74" s="151"/>
      <c r="MVE74" s="151"/>
      <c r="MVF74" s="151"/>
      <c r="MVG74" s="151"/>
      <c r="MVH74" s="151"/>
      <c r="MVI74" s="151"/>
      <c r="MVJ74" s="151"/>
      <c r="MVK74" s="151"/>
      <c r="MVL74" s="151"/>
      <c r="MVM74" s="151"/>
      <c r="MVN74" s="151"/>
      <c r="MVO74" s="151"/>
      <c r="MVP74" s="151"/>
      <c r="MVQ74" s="151"/>
      <c r="MVR74" s="151"/>
      <c r="MVS74" s="151"/>
      <c r="MVT74" s="151"/>
      <c r="MVU74" s="151"/>
      <c r="MVV74" s="151"/>
      <c r="MVW74" s="151"/>
      <c r="MVX74" s="151"/>
      <c r="MVY74" s="151"/>
      <c r="MVZ74" s="151"/>
      <c r="MWA74" s="151"/>
      <c r="MWB74" s="151"/>
      <c r="MWC74" s="151"/>
      <c r="MWD74" s="151"/>
      <c r="MWE74" s="151"/>
      <c r="MWF74" s="151"/>
      <c r="MWG74" s="151"/>
      <c r="MWH74" s="151"/>
      <c r="MWI74" s="151"/>
      <c r="MWJ74" s="151"/>
      <c r="MWK74" s="151"/>
      <c r="MWL74" s="151"/>
      <c r="MWM74" s="151"/>
      <c r="MWN74" s="151"/>
      <c r="MWO74" s="151"/>
      <c r="MWP74" s="151"/>
      <c r="MWQ74" s="151"/>
      <c r="MWR74" s="151"/>
      <c r="MWS74" s="151"/>
      <c r="MWT74" s="151"/>
      <c r="MWU74" s="151"/>
      <c r="MWV74" s="151"/>
      <c r="MWW74" s="151"/>
      <c r="MWX74" s="151"/>
      <c r="MWY74" s="151"/>
      <c r="MWZ74" s="151"/>
      <c r="MXA74" s="151"/>
      <c r="MXB74" s="151"/>
      <c r="MXC74" s="151"/>
      <c r="MXD74" s="151"/>
      <c r="MXE74" s="151"/>
      <c r="MXF74" s="151"/>
      <c r="MXG74" s="151"/>
      <c r="MXH74" s="151"/>
      <c r="MXI74" s="151"/>
      <c r="MXJ74" s="151"/>
      <c r="MXK74" s="151"/>
      <c r="MXL74" s="151"/>
      <c r="MXM74" s="151"/>
      <c r="MXN74" s="151"/>
      <c r="MXO74" s="151"/>
      <c r="MXP74" s="151"/>
      <c r="MXQ74" s="151"/>
      <c r="MXR74" s="151"/>
      <c r="MXS74" s="151"/>
      <c r="MXT74" s="151"/>
      <c r="MXU74" s="151"/>
      <c r="MXV74" s="151"/>
      <c r="MXW74" s="151"/>
      <c r="MXX74" s="151"/>
      <c r="MXY74" s="151"/>
      <c r="MXZ74" s="151"/>
      <c r="MYA74" s="151"/>
      <c r="MYB74" s="151"/>
      <c r="MYC74" s="151"/>
      <c r="MYD74" s="151"/>
      <c r="MYE74" s="151"/>
      <c r="MYF74" s="151"/>
      <c r="MYG74" s="151"/>
      <c r="MYH74" s="151"/>
      <c r="MYI74" s="151"/>
      <c r="MYJ74" s="151"/>
      <c r="MYK74" s="151"/>
      <c r="MYL74" s="151"/>
      <c r="MYM74" s="151"/>
      <c r="MYN74" s="151"/>
      <c r="MYO74" s="151"/>
      <c r="MYP74" s="151"/>
      <c r="MYQ74" s="151"/>
      <c r="MYR74" s="151"/>
      <c r="MYS74" s="151"/>
      <c r="MYT74" s="151"/>
      <c r="MYU74" s="151"/>
      <c r="MYV74" s="151"/>
      <c r="MYW74" s="151"/>
      <c r="MYX74" s="151"/>
      <c r="MYY74" s="151"/>
      <c r="MYZ74" s="151"/>
      <c r="MZA74" s="151"/>
      <c r="MZB74" s="151"/>
      <c r="MZC74" s="151"/>
      <c r="MZD74" s="151"/>
      <c r="MZE74" s="151"/>
      <c r="MZF74" s="151"/>
      <c r="MZG74" s="151"/>
      <c r="MZH74" s="151"/>
      <c r="MZI74" s="151"/>
      <c r="MZJ74" s="151"/>
      <c r="MZK74" s="151"/>
      <c r="MZL74" s="151"/>
      <c r="MZM74" s="151"/>
      <c r="MZN74" s="151"/>
      <c r="MZO74" s="151"/>
      <c r="MZP74" s="151"/>
      <c r="MZQ74" s="151"/>
      <c r="MZR74" s="151"/>
      <c r="MZS74" s="151"/>
      <c r="MZT74" s="151"/>
      <c r="MZU74" s="151"/>
      <c r="MZV74" s="151"/>
      <c r="MZW74" s="151"/>
      <c r="MZX74" s="151"/>
      <c r="MZY74" s="151"/>
      <c r="MZZ74" s="151"/>
      <c r="NAA74" s="151"/>
      <c r="NAB74" s="151"/>
      <c r="NAC74" s="151"/>
      <c r="NAD74" s="151"/>
      <c r="NAE74" s="151"/>
      <c r="NAF74" s="151"/>
      <c r="NAG74" s="151"/>
      <c r="NAH74" s="151"/>
      <c r="NAI74" s="151"/>
      <c r="NAJ74" s="151"/>
      <c r="NAK74" s="151"/>
      <c r="NAL74" s="151"/>
      <c r="NAM74" s="151"/>
      <c r="NAN74" s="151"/>
      <c r="NAO74" s="151"/>
      <c r="NAP74" s="151"/>
      <c r="NAQ74" s="151"/>
      <c r="NAR74" s="151"/>
      <c r="NAS74" s="151"/>
      <c r="NAT74" s="151"/>
      <c r="NAU74" s="151"/>
      <c r="NAV74" s="151"/>
      <c r="NAW74" s="151"/>
      <c r="NAX74" s="151"/>
      <c r="NAY74" s="151"/>
      <c r="NAZ74" s="151"/>
      <c r="NBA74" s="151"/>
      <c r="NBB74" s="151"/>
      <c r="NBC74" s="151"/>
      <c r="NBD74" s="151"/>
      <c r="NBE74" s="151"/>
      <c r="NBF74" s="151"/>
      <c r="NBG74" s="151"/>
      <c r="NBH74" s="151"/>
      <c r="NBI74" s="151"/>
      <c r="NBJ74" s="151"/>
      <c r="NBK74" s="151"/>
      <c r="NBL74" s="151"/>
      <c r="NBM74" s="151"/>
      <c r="NBN74" s="151"/>
      <c r="NBO74" s="151"/>
      <c r="NBP74" s="151"/>
      <c r="NBQ74" s="151"/>
      <c r="NBR74" s="151"/>
      <c r="NBS74" s="151"/>
      <c r="NBT74" s="151"/>
      <c r="NBU74" s="151"/>
      <c r="NBV74" s="151"/>
      <c r="NBW74" s="151"/>
      <c r="NBX74" s="151"/>
      <c r="NBY74" s="151"/>
      <c r="NBZ74" s="151"/>
      <c r="NCA74" s="151"/>
      <c r="NCB74" s="151"/>
      <c r="NCC74" s="151"/>
      <c r="NCD74" s="151"/>
      <c r="NCE74" s="151"/>
      <c r="NCF74" s="151"/>
      <c r="NCG74" s="151"/>
      <c r="NCH74" s="151"/>
      <c r="NCI74" s="151"/>
      <c r="NCJ74" s="151"/>
      <c r="NCK74" s="151"/>
      <c r="NCL74" s="151"/>
      <c r="NCM74" s="151"/>
      <c r="NCN74" s="151"/>
      <c r="NCO74" s="151"/>
      <c r="NCP74" s="151"/>
      <c r="NCQ74" s="151"/>
      <c r="NCR74" s="151"/>
      <c r="NCS74" s="151"/>
      <c r="NCT74" s="151"/>
      <c r="NCU74" s="151"/>
      <c r="NCV74" s="151"/>
      <c r="NCW74" s="151"/>
      <c r="NCX74" s="151"/>
      <c r="NCY74" s="151"/>
      <c r="NCZ74" s="151"/>
      <c r="NDA74" s="151"/>
      <c r="NDB74" s="151"/>
      <c r="NDC74" s="151"/>
      <c r="NDD74" s="151"/>
      <c r="NDE74" s="151"/>
      <c r="NDF74" s="151"/>
      <c r="NDG74" s="151"/>
      <c r="NDH74" s="151"/>
      <c r="NDI74" s="151"/>
      <c r="NDJ74" s="151"/>
      <c r="NDK74" s="151"/>
      <c r="NDL74" s="151"/>
      <c r="NDM74" s="151"/>
      <c r="NDN74" s="151"/>
      <c r="NDO74" s="151"/>
      <c r="NDP74" s="151"/>
      <c r="NDQ74" s="151"/>
      <c r="NDR74" s="151"/>
      <c r="NDS74" s="151"/>
      <c r="NDT74" s="151"/>
      <c r="NDU74" s="151"/>
      <c r="NDV74" s="151"/>
      <c r="NDW74" s="151"/>
      <c r="NDX74" s="151"/>
      <c r="NDY74" s="151"/>
      <c r="NDZ74" s="151"/>
      <c r="NEA74" s="151"/>
      <c r="NEB74" s="151"/>
      <c r="NEC74" s="151"/>
      <c r="NED74" s="151"/>
      <c r="NEE74" s="151"/>
      <c r="NEF74" s="151"/>
      <c r="NEG74" s="151"/>
      <c r="NEH74" s="151"/>
      <c r="NEI74" s="151"/>
      <c r="NEJ74" s="151"/>
      <c r="NEK74" s="151"/>
      <c r="NEL74" s="151"/>
      <c r="NEM74" s="151"/>
      <c r="NEN74" s="151"/>
      <c r="NEO74" s="151"/>
      <c r="NEP74" s="151"/>
      <c r="NEQ74" s="151"/>
      <c r="NER74" s="151"/>
      <c r="NES74" s="151"/>
      <c r="NET74" s="151"/>
      <c r="NEU74" s="151"/>
      <c r="NEV74" s="151"/>
      <c r="NEW74" s="151"/>
      <c r="NEX74" s="151"/>
      <c r="NEY74" s="151"/>
      <c r="NEZ74" s="151"/>
      <c r="NFA74" s="151"/>
      <c r="NFB74" s="151"/>
      <c r="NFC74" s="151"/>
      <c r="NFD74" s="151"/>
      <c r="NFE74" s="151"/>
      <c r="NFF74" s="151"/>
      <c r="NFG74" s="151"/>
      <c r="NFH74" s="151"/>
      <c r="NFI74" s="151"/>
      <c r="NFJ74" s="151"/>
      <c r="NFK74" s="151"/>
      <c r="NFL74" s="151"/>
      <c r="NFM74" s="151"/>
      <c r="NFN74" s="151"/>
      <c r="NFO74" s="151"/>
      <c r="NFP74" s="151"/>
      <c r="NFQ74" s="151"/>
      <c r="NFR74" s="151"/>
      <c r="NFS74" s="151"/>
      <c r="NFT74" s="151"/>
      <c r="NFU74" s="151"/>
      <c r="NFV74" s="151"/>
      <c r="NFW74" s="151"/>
      <c r="NFX74" s="151"/>
      <c r="NFY74" s="151"/>
      <c r="NFZ74" s="151"/>
      <c r="NGA74" s="151"/>
      <c r="NGB74" s="151"/>
      <c r="NGC74" s="151"/>
      <c r="NGD74" s="151"/>
      <c r="NGE74" s="151"/>
      <c r="NGF74" s="151"/>
      <c r="NGG74" s="151"/>
      <c r="NGH74" s="151"/>
      <c r="NGI74" s="151"/>
      <c r="NGJ74" s="151"/>
      <c r="NGK74" s="151"/>
      <c r="NGL74" s="151"/>
      <c r="NGM74" s="151"/>
      <c r="NGN74" s="151"/>
      <c r="NGO74" s="151"/>
      <c r="NGP74" s="151"/>
      <c r="NGQ74" s="151"/>
      <c r="NGR74" s="151"/>
      <c r="NGS74" s="151"/>
      <c r="NGT74" s="151"/>
      <c r="NGU74" s="151"/>
      <c r="NGV74" s="151"/>
      <c r="NGW74" s="151"/>
      <c r="NGX74" s="151"/>
      <c r="NGY74" s="151"/>
      <c r="NGZ74" s="151"/>
      <c r="NHA74" s="151"/>
      <c r="NHB74" s="151"/>
      <c r="NHC74" s="151"/>
      <c r="NHD74" s="151"/>
      <c r="NHE74" s="151"/>
      <c r="NHF74" s="151"/>
      <c r="NHG74" s="151"/>
      <c r="NHH74" s="151"/>
      <c r="NHI74" s="151"/>
      <c r="NHJ74" s="151"/>
      <c r="NHK74" s="151"/>
      <c r="NHL74" s="151"/>
      <c r="NHM74" s="151"/>
      <c r="NHN74" s="151"/>
      <c r="NHO74" s="151"/>
      <c r="NHP74" s="151"/>
      <c r="NHQ74" s="151"/>
      <c r="NHR74" s="151"/>
      <c r="NHS74" s="151"/>
      <c r="NHT74" s="151"/>
      <c r="NHU74" s="151"/>
      <c r="NHV74" s="151"/>
      <c r="NHW74" s="151"/>
      <c r="NHX74" s="151"/>
      <c r="NHY74" s="151"/>
      <c r="NHZ74" s="151"/>
      <c r="NIA74" s="151"/>
      <c r="NIB74" s="151"/>
      <c r="NIC74" s="151"/>
      <c r="NID74" s="151"/>
      <c r="NIE74" s="151"/>
      <c r="NIF74" s="151"/>
      <c r="NIG74" s="151"/>
      <c r="NIH74" s="151"/>
      <c r="NII74" s="151"/>
      <c r="NIJ74" s="151"/>
      <c r="NIK74" s="151"/>
      <c r="NIL74" s="151"/>
      <c r="NIM74" s="151"/>
      <c r="NIN74" s="151"/>
      <c r="NIO74" s="151"/>
      <c r="NIP74" s="151"/>
      <c r="NIQ74" s="151"/>
      <c r="NIR74" s="151"/>
      <c r="NIS74" s="151"/>
      <c r="NIT74" s="151"/>
      <c r="NIU74" s="151"/>
      <c r="NIV74" s="151"/>
      <c r="NIW74" s="151"/>
      <c r="NIX74" s="151"/>
      <c r="NIY74" s="151"/>
      <c r="NIZ74" s="151"/>
      <c r="NJA74" s="151"/>
      <c r="NJB74" s="151"/>
      <c r="NJC74" s="151"/>
      <c r="NJD74" s="151"/>
      <c r="NJE74" s="151"/>
      <c r="NJF74" s="151"/>
      <c r="NJG74" s="151"/>
      <c r="NJH74" s="151"/>
      <c r="NJI74" s="151"/>
      <c r="NJJ74" s="151"/>
      <c r="NJK74" s="151"/>
      <c r="NJL74" s="151"/>
      <c r="NJM74" s="151"/>
      <c r="NJN74" s="151"/>
      <c r="NJO74" s="151"/>
      <c r="NJP74" s="151"/>
      <c r="NJQ74" s="151"/>
      <c r="NJR74" s="151"/>
      <c r="NJS74" s="151"/>
      <c r="NJT74" s="151"/>
      <c r="NJU74" s="151"/>
      <c r="NJV74" s="151"/>
      <c r="NJW74" s="151"/>
      <c r="NJX74" s="151"/>
      <c r="NJY74" s="151"/>
      <c r="NJZ74" s="151"/>
      <c r="NKA74" s="151"/>
      <c r="NKB74" s="151"/>
      <c r="NKC74" s="151"/>
      <c r="NKD74" s="151"/>
      <c r="NKE74" s="151"/>
      <c r="NKF74" s="151"/>
      <c r="NKG74" s="151"/>
      <c r="NKH74" s="151"/>
      <c r="NKI74" s="151"/>
      <c r="NKJ74" s="151"/>
      <c r="NKK74" s="151"/>
      <c r="NKL74" s="151"/>
      <c r="NKM74" s="151"/>
      <c r="NKN74" s="151"/>
      <c r="NKO74" s="151"/>
      <c r="NKP74" s="151"/>
      <c r="NKQ74" s="151"/>
      <c r="NKR74" s="151"/>
      <c r="NKS74" s="151"/>
      <c r="NKT74" s="151"/>
      <c r="NKU74" s="151"/>
      <c r="NKV74" s="151"/>
      <c r="NKW74" s="151"/>
      <c r="NKX74" s="151"/>
      <c r="NKY74" s="151"/>
      <c r="NKZ74" s="151"/>
      <c r="NLA74" s="151"/>
      <c r="NLB74" s="151"/>
      <c r="NLC74" s="151"/>
      <c r="NLD74" s="151"/>
      <c r="NLE74" s="151"/>
      <c r="NLF74" s="151"/>
      <c r="NLG74" s="151"/>
      <c r="NLH74" s="151"/>
      <c r="NLI74" s="151"/>
      <c r="NLJ74" s="151"/>
      <c r="NLK74" s="151"/>
      <c r="NLL74" s="151"/>
      <c r="NLM74" s="151"/>
      <c r="NLN74" s="151"/>
      <c r="NLO74" s="151"/>
      <c r="NLP74" s="151"/>
      <c r="NLQ74" s="151"/>
      <c r="NLR74" s="151"/>
      <c r="NLS74" s="151"/>
      <c r="NLT74" s="151"/>
      <c r="NLU74" s="151"/>
      <c r="NLV74" s="151"/>
      <c r="NLW74" s="151"/>
      <c r="NLX74" s="151"/>
      <c r="NLY74" s="151"/>
      <c r="NLZ74" s="151"/>
      <c r="NMA74" s="151"/>
      <c r="NMB74" s="151"/>
      <c r="NMC74" s="151"/>
      <c r="NMD74" s="151"/>
      <c r="NME74" s="151"/>
      <c r="NMF74" s="151"/>
      <c r="NMG74" s="151"/>
      <c r="NMH74" s="151"/>
      <c r="NMI74" s="151"/>
      <c r="NMJ74" s="151"/>
      <c r="NMK74" s="151"/>
      <c r="NML74" s="151"/>
      <c r="NMM74" s="151"/>
      <c r="NMN74" s="151"/>
      <c r="NMO74" s="151"/>
      <c r="NMP74" s="151"/>
      <c r="NMQ74" s="151"/>
      <c r="NMR74" s="151"/>
      <c r="NMS74" s="151"/>
      <c r="NMT74" s="151"/>
      <c r="NMU74" s="151"/>
      <c r="NMV74" s="151"/>
      <c r="NMW74" s="151"/>
      <c r="NMX74" s="151"/>
      <c r="NMY74" s="151"/>
      <c r="NMZ74" s="151"/>
      <c r="NNA74" s="151"/>
      <c r="NNB74" s="151"/>
      <c r="NNC74" s="151"/>
      <c r="NND74" s="151"/>
      <c r="NNE74" s="151"/>
      <c r="NNF74" s="151"/>
      <c r="NNG74" s="151"/>
      <c r="NNH74" s="151"/>
      <c r="NNI74" s="151"/>
      <c r="NNJ74" s="151"/>
      <c r="NNK74" s="151"/>
      <c r="NNL74" s="151"/>
      <c r="NNM74" s="151"/>
      <c r="NNN74" s="151"/>
      <c r="NNO74" s="151"/>
      <c r="NNP74" s="151"/>
      <c r="NNQ74" s="151"/>
      <c r="NNR74" s="151"/>
      <c r="NNS74" s="151"/>
      <c r="NNT74" s="151"/>
      <c r="NNU74" s="151"/>
      <c r="NNV74" s="151"/>
      <c r="NNW74" s="151"/>
      <c r="NNX74" s="151"/>
      <c r="NNY74" s="151"/>
      <c r="NNZ74" s="151"/>
      <c r="NOA74" s="151"/>
      <c r="NOB74" s="151"/>
      <c r="NOC74" s="151"/>
      <c r="NOD74" s="151"/>
      <c r="NOE74" s="151"/>
      <c r="NOF74" s="151"/>
      <c r="NOG74" s="151"/>
      <c r="NOH74" s="151"/>
      <c r="NOI74" s="151"/>
      <c r="NOJ74" s="151"/>
      <c r="NOK74" s="151"/>
      <c r="NOL74" s="151"/>
      <c r="NOM74" s="151"/>
      <c r="NON74" s="151"/>
      <c r="NOO74" s="151"/>
      <c r="NOP74" s="151"/>
      <c r="NOQ74" s="151"/>
      <c r="NOR74" s="151"/>
      <c r="NOS74" s="151"/>
      <c r="NOT74" s="151"/>
      <c r="NOU74" s="151"/>
      <c r="NOV74" s="151"/>
      <c r="NOW74" s="151"/>
      <c r="NOX74" s="151"/>
      <c r="NOY74" s="151"/>
      <c r="NOZ74" s="151"/>
      <c r="NPA74" s="151"/>
      <c r="NPB74" s="151"/>
      <c r="NPC74" s="151"/>
      <c r="NPD74" s="151"/>
      <c r="NPE74" s="151"/>
      <c r="NPF74" s="151"/>
      <c r="NPG74" s="151"/>
      <c r="NPH74" s="151"/>
      <c r="NPI74" s="151"/>
      <c r="NPJ74" s="151"/>
      <c r="NPK74" s="151"/>
      <c r="NPL74" s="151"/>
      <c r="NPM74" s="151"/>
      <c r="NPN74" s="151"/>
      <c r="NPO74" s="151"/>
      <c r="NPP74" s="151"/>
      <c r="NPQ74" s="151"/>
      <c r="NPR74" s="151"/>
      <c r="NPS74" s="151"/>
      <c r="NPT74" s="151"/>
      <c r="NPU74" s="151"/>
      <c r="NPV74" s="151"/>
      <c r="NPW74" s="151"/>
      <c r="NPX74" s="151"/>
      <c r="NPY74" s="151"/>
      <c r="NPZ74" s="151"/>
      <c r="NQA74" s="151"/>
      <c r="NQB74" s="151"/>
      <c r="NQC74" s="151"/>
      <c r="NQD74" s="151"/>
      <c r="NQE74" s="151"/>
      <c r="NQF74" s="151"/>
      <c r="NQG74" s="151"/>
      <c r="NQH74" s="151"/>
      <c r="NQI74" s="151"/>
      <c r="NQJ74" s="151"/>
      <c r="NQK74" s="151"/>
      <c r="NQL74" s="151"/>
      <c r="NQM74" s="151"/>
      <c r="NQN74" s="151"/>
      <c r="NQO74" s="151"/>
      <c r="NQP74" s="151"/>
      <c r="NQQ74" s="151"/>
      <c r="NQR74" s="151"/>
      <c r="NQS74" s="151"/>
      <c r="NQT74" s="151"/>
      <c r="NQU74" s="151"/>
      <c r="NQV74" s="151"/>
      <c r="NQW74" s="151"/>
      <c r="NQX74" s="151"/>
      <c r="NQY74" s="151"/>
      <c r="NQZ74" s="151"/>
      <c r="NRA74" s="151"/>
      <c r="NRB74" s="151"/>
      <c r="NRC74" s="151"/>
      <c r="NRD74" s="151"/>
      <c r="NRE74" s="151"/>
      <c r="NRF74" s="151"/>
      <c r="NRG74" s="151"/>
      <c r="NRH74" s="151"/>
      <c r="NRI74" s="151"/>
      <c r="NRJ74" s="151"/>
      <c r="NRK74" s="151"/>
      <c r="NRL74" s="151"/>
      <c r="NRM74" s="151"/>
      <c r="NRN74" s="151"/>
      <c r="NRO74" s="151"/>
      <c r="NRP74" s="151"/>
      <c r="NRQ74" s="151"/>
      <c r="NRR74" s="151"/>
      <c r="NRS74" s="151"/>
      <c r="NRT74" s="151"/>
      <c r="NRU74" s="151"/>
      <c r="NRV74" s="151"/>
      <c r="NRW74" s="151"/>
      <c r="NRX74" s="151"/>
      <c r="NRY74" s="151"/>
      <c r="NRZ74" s="151"/>
      <c r="NSA74" s="151"/>
      <c r="NSB74" s="151"/>
      <c r="NSC74" s="151"/>
      <c r="NSD74" s="151"/>
      <c r="NSE74" s="151"/>
      <c r="NSF74" s="151"/>
      <c r="NSG74" s="151"/>
      <c r="NSH74" s="151"/>
      <c r="NSI74" s="151"/>
      <c r="NSJ74" s="151"/>
      <c r="NSK74" s="151"/>
      <c r="NSL74" s="151"/>
      <c r="NSM74" s="151"/>
      <c r="NSN74" s="151"/>
      <c r="NSO74" s="151"/>
      <c r="NSP74" s="151"/>
      <c r="NSQ74" s="151"/>
      <c r="NSR74" s="151"/>
      <c r="NSS74" s="151"/>
      <c r="NST74" s="151"/>
      <c r="NSU74" s="151"/>
      <c r="NSV74" s="151"/>
      <c r="NSW74" s="151"/>
      <c r="NSX74" s="151"/>
      <c r="NSY74" s="151"/>
      <c r="NSZ74" s="151"/>
      <c r="NTA74" s="151"/>
      <c r="NTB74" s="151"/>
      <c r="NTC74" s="151"/>
      <c r="NTD74" s="151"/>
      <c r="NTE74" s="151"/>
      <c r="NTF74" s="151"/>
      <c r="NTG74" s="151"/>
      <c r="NTH74" s="151"/>
      <c r="NTI74" s="151"/>
      <c r="NTJ74" s="151"/>
      <c r="NTK74" s="151"/>
      <c r="NTL74" s="151"/>
      <c r="NTM74" s="151"/>
      <c r="NTN74" s="151"/>
      <c r="NTO74" s="151"/>
      <c r="NTP74" s="151"/>
      <c r="NTQ74" s="151"/>
      <c r="NTR74" s="151"/>
      <c r="NTS74" s="151"/>
      <c r="NTT74" s="151"/>
      <c r="NTU74" s="151"/>
      <c r="NTV74" s="151"/>
      <c r="NTW74" s="151"/>
      <c r="NTX74" s="151"/>
      <c r="NTY74" s="151"/>
      <c r="NTZ74" s="151"/>
      <c r="NUA74" s="151"/>
      <c r="NUB74" s="151"/>
      <c r="NUC74" s="151"/>
      <c r="NUD74" s="151"/>
      <c r="NUE74" s="151"/>
      <c r="NUF74" s="151"/>
      <c r="NUG74" s="151"/>
      <c r="NUH74" s="151"/>
      <c r="NUI74" s="151"/>
      <c r="NUJ74" s="151"/>
      <c r="NUK74" s="151"/>
      <c r="NUL74" s="151"/>
      <c r="NUM74" s="151"/>
      <c r="NUN74" s="151"/>
      <c r="NUO74" s="151"/>
      <c r="NUP74" s="151"/>
      <c r="NUQ74" s="151"/>
      <c r="NUR74" s="151"/>
      <c r="NUS74" s="151"/>
      <c r="NUT74" s="151"/>
      <c r="NUU74" s="151"/>
      <c r="NUV74" s="151"/>
      <c r="NUW74" s="151"/>
      <c r="NUX74" s="151"/>
      <c r="NUY74" s="151"/>
      <c r="NUZ74" s="151"/>
      <c r="NVA74" s="151"/>
      <c r="NVB74" s="151"/>
      <c r="NVC74" s="151"/>
      <c r="NVD74" s="151"/>
      <c r="NVE74" s="151"/>
      <c r="NVF74" s="151"/>
      <c r="NVG74" s="151"/>
      <c r="NVH74" s="151"/>
      <c r="NVI74" s="151"/>
      <c r="NVJ74" s="151"/>
      <c r="NVK74" s="151"/>
      <c r="NVL74" s="151"/>
      <c r="NVM74" s="151"/>
      <c r="NVN74" s="151"/>
      <c r="NVO74" s="151"/>
      <c r="NVP74" s="151"/>
      <c r="NVQ74" s="151"/>
      <c r="NVR74" s="151"/>
      <c r="NVS74" s="151"/>
      <c r="NVT74" s="151"/>
      <c r="NVU74" s="151"/>
      <c r="NVV74" s="151"/>
      <c r="NVW74" s="151"/>
      <c r="NVX74" s="151"/>
      <c r="NVY74" s="151"/>
      <c r="NVZ74" s="151"/>
      <c r="NWA74" s="151"/>
      <c r="NWB74" s="151"/>
      <c r="NWC74" s="151"/>
      <c r="NWD74" s="151"/>
      <c r="NWE74" s="151"/>
      <c r="NWF74" s="151"/>
      <c r="NWG74" s="151"/>
      <c r="NWH74" s="151"/>
      <c r="NWI74" s="151"/>
      <c r="NWJ74" s="151"/>
      <c r="NWK74" s="151"/>
      <c r="NWL74" s="151"/>
      <c r="NWM74" s="151"/>
      <c r="NWN74" s="151"/>
      <c r="NWO74" s="151"/>
      <c r="NWP74" s="151"/>
      <c r="NWQ74" s="151"/>
      <c r="NWR74" s="151"/>
      <c r="NWS74" s="151"/>
      <c r="NWT74" s="151"/>
      <c r="NWU74" s="151"/>
      <c r="NWV74" s="151"/>
      <c r="NWW74" s="151"/>
      <c r="NWX74" s="151"/>
      <c r="NWY74" s="151"/>
      <c r="NWZ74" s="151"/>
      <c r="NXA74" s="151"/>
      <c r="NXB74" s="151"/>
      <c r="NXC74" s="151"/>
      <c r="NXD74" s="151"/>
      <c r="NXE74" s="151"/>
      <c r="NXF74" s="151"/>
      <c r="NXG74" s="151"/>
      <c r="NXH74" s="151"/>
      <c r="NXI74" s="151"/>
      <c r="NXJ74" s="151"/>
      <c r="NXK74" s="151"/>
      <c r="NXL74" s="151"/>
      <c r="NXM74" s="151"/>
      <c r="NXN74" s="151"/>
      <c r="NXO74" s="151"/>
      <c r="NXP74" s="151"/>
      <c r="NXQ74" s="151"/>
      <c r="NXR74" s="151"/>
      <c r="NXS74" s="151"/>
      <c r="NXT74" s="151"/>
      <c r="NXU74" s="151"/>
      <c r="NXV74" s="151"/>
      <c r="NXW74" s="151"/>
      <c r="NXX74" s="151"/>
      <c r="NXY74" s="151"/>
      <c r="NXZ74" s="151"/>
      <c r="NYA74" s="151"/>
      <c r="NYB74" s="151"/>
      <c r="NYC74" s="151"/>
      <c r="NYD74" s="151"/>
      <c r="NYE74" s="151"/>
      <c r="NYF74" s="151"/>
      <c r="NYG74" s="151"/>
      <c r="NYH74" s="151"/>
      <c r="NYI74" s="151"/>
      <c r="NYJ74" s="151"/>
      <c r="NYK74" s="151"/>
      <c r="NYL74" s="151"/>
      <c r="NYM74" s="151"/>
      <c r="NYN74" s="151"/>
      <c r="NYO74" s="151"/>
      <c r="NYP74" s="151"/>
      <c r="NYQ74" s="151"/>
      <c r="NYR74" s="151"/>
      <c r="NYS74" s="151"/>
      <c r="NYT74" s="151"/>
      <c r="NYU74" s="151"/>
      <c r="NYV74" s="151"/>
      <c r="NYW74" s="151"/>
      <c r="NYX74" s="151"/>
      <c r="NYY74" s="151"/>
      <c r="NYZ74" s="151"/>
      <c r="NZA74" s="151"/>
      <c r="NZB74" s="151"/>
      <c r="NZC74" s="151"/>
      <c r="NZD74" s="151"/>
      <c r="NZE74" s="151"/>
      <c r="NZF74" s="151"/>
      <c r="NZG74" s="151"/>
      <c r="NZH74" s="151"/>
      <c r="NZI74" s="151"/>
      <c r="NZJ74" s="151"/>
      <c r="NZK74" s="151"/>
      <c r="NZL74" s="151"/>
      <c r="NZM74" s="151"/>
      <c r="NZN74" s="151"/>
      <c r="NZO74" s="151"/>
      <c r="NZP74" s="151"/>
      <c r="NZQ74" s="151"/>
      <c r="NZR74" s="151"/>
      <c r="NZS74" s="151"/>
      <c r="NZT74" s="151"/>
      <c r="NZU74" s="151"/>
      <c r="NZV74" s="151"/>
      <c r="NZW74" s="151"/>
      <c r="NZX74" s="151"/>
      <c r="NZY74" s="151"/>
      <c r="NZZ74" s="151"/>
      <c r="OAA74" s="151"/>
      <c r="OAB74" s="151"/>
      <c r="OAC74" s="151"/>
      <c r="OAD74" s="151"/>
      <c r="OAE74" s="151"/>
      <c r="OAF74" s="151"/>
      <c r="OAG74" s="151"/>
      <c r="OAH74" s="151"/>
      <c r="OAI74" s="151"/>
      <c r="OAJ74" s="151"/>
      <c r="OAK74" s="151"/>
      <c r="OAL74" s="151"/>
      <c r="OAM74" s="151"/>
      <c r="OAN74" s="151"/>
      <c r="OAO74" s="151"/>
      <c r="OAP74" s="151"/>
      <c r="OAQ74" s="151"/>
      <c r="OAR74" s="151"/>
      <c r="OAS74" s="151"/>
      <c r="OAT74" s="151"/>
      <c r="OAU74" s="151"/>
      <c r="OAV74" s="151"/>
      <c r="OAW74" s="151"/>
      <c r="OAX74" s="151"/>
      <c r="OAY74" s="151"/>
      <c r="OAZ74" s="151"/>
      <c r="OBA74" s="151"/>
      <c r="OBB74" s="151"/>
      <c r="OBC74" s="151"/>
      <c r="OBD74" s="151"/>
      <c r="OBE74" s="151"/>
      <c r="OBF74" s="151"/>
      <c r="OBG74" s="151"/>
      <c r="OBH74" s="151"/>
      <c r="OBI74" s="151"/>
      <c r="OBJ74" s="151"/>
      <c r="OBK74" s="151"/>
      <c r="OBL74" s="151"/>
      <c r="OBM74" s="151"/>
      <c r="OBN74" s="151"/>
      <c r="OBO74" s="151"/>
      <c r="OBP74" s="151"/>
      <c r="OBQ74" s="151"/>
      <c r="OBR74" s="151"/>
      <c r="OBS74" s="151"/>
      <c r="OBT74" s="151"/>
      <c r="OBU74" s="151"/>
      <c r="OBV74" s="151"/>
      <c r="OBW74" s="151"/>
      <c r="OBX74" s="151"/>
      <c r="OBY74" s="151"/>
      <c r="OBZ74" s="151"/>
      <c r="OCA74" s="151"/>
      <c r="OCB74" s="151"/>
      <c r="OCC74" s="151"/>
      <c r="OCD74" s="151"/>
      <c r="OCE74" s="151"/>
      <c r="OCF74" s="151"/>
      <c r="OCG74" s="151"/>
      <c r="OCH74" s="151"/>
      <c r="OCI74" s="151"/>
      <c r="OCJ74" s="151"/>
      <c r="OCK74" s="151"/>
      <c r="OCL74" s="151"/>
      <c r="OCM74" s="151"/>
      <c r="OCN74" s="151"/>
      <c r="OCO74" s="151"/>
      <c r="OCP74" s="151"/>
      <c r="OCQ74" s="151"/>
      <c r="OCR74" s="151"/>
      <c r="OCS74" s="151"/>
      <c r="OCT74" s="151"/>
      <c r="OCU74" s="151"/>
      <c r="OCV74" s="151"/>
      <c r="OCW74" s="151"/>
      <c r="OCX74" s="151"/>
      <c r="OCY74" s="151"/>
      <c r="OCZ74" s="151"/>
      <c r="ODA74" s="151"/>
      <c r="ODB74" s="151"/>
      <c r="ODC74" s="151"/>
      <c r="ODD74" s="151"/>
      <c r="ODE74" s="151"/>
      <c r="ODF74" s="151"/>
      <c r="ODG74" s="151"/>
      <c r="ODH74" s="151"/>
      <c r="ODI74" s="151"/>
      <c r="ODJ74" s="151"/>
      <c r="ODK74" s="151"/>
      <c r="ODL74" s="151"/>
      <c r="ODM74" s="151"/>
      <c r="ODN74" s="151"/>
      <c r="ODO74" s="151"/>
      <c r="ODP74" s="151"/>
      <c r="ODQ74" s="151"/>
      <c r="ODR74" s="151"/>
      <c r="ODS74" s="151"/>
      <c r="ODT74" s="151"/>
      <c r="ODU74" s="151"/>
      <c r="ODV74" s="151"/>
      <c r="ODW74" s="151"/>
      <c r="ODX74" s="151"/>
      <c r="ODY74" s="151"/>
      <c r="ODZ74" s="151"/>
      <c r="OEA74" s="151"/>
      <c r="OEB74" s="151"/>
      <c r="OEC74" s="151"/>
      <c r="OED74" s="151"/>
      <c r="OEE74" s="151"/>
      <c r="OEF74" s="151"/>
      <c r="OEG74" s="151"/>
      <c r="OEH74" s="151"/>
      <c r="OEI74" s="151"/>
      <c r="OEJ74" s="151"/>
      <c r="OEK74" s="151"/>
      <c r="OEL74" s="151"/>
      <c r="OEM74" s="151"/>
      <c r="OEN74" s="151"/>
      <c r="OEO74" s="151"/>
      <c r="OEP74" s="151"/>
      <c r="OEQ74" s="151"/>
      <c r="OER74" s="151"/>
      <c r="OES74" s="151"/>
      <c r="OET74" s="151"/>
      <c r="OEU74" s="151"/>
      <c r="OEV74" s="151"/>
      <c r="OEW74" s="151"/>
      <c r="OEX74" s="151"/>
      <c r="OEY74" s="151"/>
      <c r="OEZ74" s="151"/>
      <c r="OFA74" s="151"/>
      <c r="OFB74" s="151"/>
      <c r="OFC74" s="151"/>
      <c r="OFD74" s="151"/>
      <c r="OFE74" s="151"/>
      <c r="OFF74" s="151"/>
      <c r="OFG74" s="151"/>
      <c r="OFH74" s="151"/>
      <c r="OFI74" s="151"/>
      <c r="OFJ74" s="151"/>
      <c r="OFK74" s="151"/>
      <c r="OFL74" s="151"/>
      <c r="OFM74" s="151"/>
      <c r="OFN74" s="151"/>
      <c r="OFO74" s="151"/>
      <c r="OFP74" s="151"/>
      <c r="OFQ74" s="151"/>
      <c r="OFR74" s="151"/>
      <c r="OFS74" s="151"/>
      <c r="OFT74" s="151"/>
      <c r="OFU74" s="151"/>
      <c r="OFV74" s="151"/>
      <c r="OFW74" s="151"/>
      <c r="OFX74" s="151"/>
      <c r="OFY74" s="151"/>
      <c r="OFZ74" s="151"/>
      <c r="OGA74" s="151"/>
      <c r="OGB74" s="151"/>
      <c r="OGC74" s="151"/>
      <c r="OGD74" s="151"/>
      <c r="OGE74" s="151"/>
      <c r="OGF74" s="151"/>
      <c r="OGG74" s="151"/>
      <c r="OGH74" s="151"/>
      <c r="OGI74" s="151"/>
      <c r="OGJ74" s="151"/>
      <c r="OGK74" s="151"/>
      <c r="OGL74" s="151"/>
      <c r="OGM74" s="151"/>
      <c r="OGN74" s="151"/>
      <c r="OGO74" s="151"/>
      <c r="OGP74" s="151"/>
      <c r="OGQ74" s="151"/>
      <c r="OGR74" s="151"/>
      <c r="OGS74" s="151"/>
      <c r="OGT74" s="151"/>
      <c r="OGU74" s="151"/>
      <c r="OGV74" s="151"/>
      <c r="OGW74" s="151"/>
      <c r="OGX74" s="151"/>
      <c r="OGY74" s="151"/>
      <c r="OGZ74" s="151"/>
      <c r="OHA74" s="151"/>
      <c r="OHB74" s="151"/>
      <c r="OHC74" s="151"/>
      <c r="OHD74" s="151"/>
      <c r="OHE74" s="151"/>
      <c r="OHF74" s="151"/>
      <c r="OHG74" s="151"/>
      <c r="OHH74" s="151"/>
      <c r="OHI74" s="151"/>
      <c r="OHJ74" s="151"/>
      <c r="OHK74" s="151"/>
      <c r="OHL74" s="151"/>
      <c r="OHM74" s="151"/>
      <c r="OHN74" s="151"/>
      <c r="OHO74" s="151"/>
      <c r="OHP74" s="151"/>
      <c r="OHQ74" s="151"/>
      <c r="OHR74" s="151"/>
      <c r="OHS74" s="151"/>
      <c r="OHT74" s="151"/>
      <c r="OHU74" s="151"/>
      <c r="OHV74" s="151"/>
      <c r="OHW74" s="151"/>
      <c r="OHX74" s="151"/>
      <c r="OHY74" s="151"/>
      <c r="OHZ74" s="151"/>
      <c r="OIA74" s="151"/>
      <c r="OIB74" s="151"/>
      <c r="OIC74" s="151"/>
      <c r="OID74" s="151"/>
      <c r="OIE74" s="151"/>
      <c r="OIF74" s="151"/>
      <c r="OIG74" s="151"/>
      <c r="OIH74" s="151"/>
      <c r="OII74" s="151"/>
      <c r="OIJ74" s="151"/>
      <c r="OIK74" s="151"/>
      <c r="OIL74" s="151"/>
      <c r="OIM74" s="151"/>
      <c r="OIN74" s="151"/>
      <c r="OIO74" s="151"/>
      <c r="OIP74" s="151"/>
      <c r="OIQ74" s="151"/>
      <c r="OIR74" s="151"/>
      <c r="OIS74" s="151"/>
      <c r="OIT74" s="151"/>
      <c r="OIU74" s="151"/>
      <c r="OIV74" s="151"/>
      <c r="OIW74" s="151"/>
      <c r="OIX74" s="151"/>
      <c r="OIY74" s="151"/>
      <c r="OIZ74" s="151"/>
      <c r="OJA74" s="151"/>
      <c r="OJB74" s="151"/>
      <c r="OJC74" s="151"/>
      <c r="OJD74" s="151"/>
      <c r="OJE74" s="151"/>
      <c r="OJF74" s="151"/>
      <c r="OJG74" s="151"/>
      <c r="OJH74" s="151"/>
      <c r="OJI74" s="151"/>
      <c r="OJJ74" s="151"/>
      <c r="OJK74" s="151"/>
      <c r="OJL74" s="151"/>
      <c r="OJM74" s="151"/>
      <c r="OJN74" s="151"/>
      <c r="OJO74" s="151"/>
      <c r="OJP74" s="151"/>
      <c r="OJQ74" s="151"/>
      <c r="OJR74" s="151"/>
      <c r="OJS74" s="151"/>
      <c r="OJT74" s="151"/>
      <c r="OJU74" s="151"/>
      <c r="OJV74" s="151"/>
      <c r="OJW74" s="151"/>
      <c r="OJX74" s="151"/>
      <c r="OJY74" s="151"/>
      <c r="OJZ74" s="151"/>
      <c r="OKA74" s="151"/>
      <c r="OKB74" s="151"/>
      <c r="OKC74" s="151"/>
      <c r="OKD74" s="151"/>
      <c r="OKE74" s="151"/>
      <c r="OKF74" s="151"/>
      <c r="OKG74" s="151"/>
      <c r="OKH74" s="151"/>
      <c r="OKI74" s="151"/>
      <c r="OKJ74" s="151"/>
      <c r="OKK74" s="151"/>
      <c r="OKL74" s="151"/>
      <c r="OKM74" s="151"/>
      <c r="OKN74" s="151"/>
      <c r="OKO74" s="151"/>
      <c r="OKP74" s="151"/>
      <c r="OKQ74" s="151"/>
      <c r="OKR74" s="151"/>
      <c r="OKS74" s="151"/>
      <c r="OKT74" s="151"/>
      <c r="OKU74" s="151"/>
      <c r="OKV74" s="151"/>
      <c r="OKW74" s="151"/>
      <c r="OKX74" s="151"/>
      <c r="OKY74" s="151"/>
      <c r="OKZ74" s="151"/>
      <c r="OLA74" s="151"/>
      <c r="OLB74" s="151"/>
      <c r="OLC74" s="151"/>
      <c r="OLD74" s="151"/>
      <c r="OLE74" s="151"/>
      <c r="OLF74" s="151"/>
      <c r="OLG74" s="151"/>
      <c r="OLH74" s="151"/>
      <c r="OLI74" s="151"/>
      <c r="OLJ74" s="151"/>
      <c r="OLK74" s="151"/>
      <c r="OLL74" s="151"/>
      <c r="OLM74" s="151"/>
      <c r="OLN74" s="151"/>
      <c r="OLO74" s="151"/>
      <c r="OLP74" s="151"/>
      <c r="OLQ74" s="151"/>
      <c r="OLR74" s="151"/>
      <c r="OLS74" s="151"/>
      <c r="OLT74" s="151"/>
      <c r="OLU74" s="151"/>
      <c r="OLV74" s="151"/>
      <c r="OLW74" s="151"/>
      <c r="OLX74" s="151"/>
      <c r="OLY74" s="151"/>
      <c r="OLZ74" s="151"/>
      <c r="OMA74" s="151"/>
      <c r="OMB74" s="151"/>
      <c r="OMC74" s="151"/>
      <c r="OMD74" s="151"/>
      <c r="OME74" s="151"/>
      <c r="OMF74" s="151"/>
      <c r="OMG74" s="151"/>
      <c r="OMH74" s="151"/>
      <c r="OMI74" s="151"/>
      <c r="OMJ74" s="151"/>
      <c r="OMK74" s="151"/>
      <c r="OML74" s="151"/>
      <c r="OMM74" s="151"/>
      <c r="OMN74" s="151"/>
      <c r="OMO74" s="151"/>
      <c r="OMP74" s="151"/>
      <c r="OMQ74" s="151"/>
      <c r="OMR74" s="151"/>
      <c r="OMS74" s="151"/>
      <c r="OMT74" s="151"/>
      <c r="OMU74" s="151"/>
      <c r="OMV74" s="151"/>
      <c r="OMW74" s="151"/>
      <c r="OMX74" s="151"/>
      <c r="OMY74" s="151"/>
      <c r="OMZ74" s="151"/>
      <c r="ONA74" s="151"/>
      <c r="ONB74" s="151"/>
      <c r="ONC74" s="151"/>
      <c r="OND74" s="151"/>
      <c r="ONE74" s="151"/>
      <c r="ONF74" s="151"/>
      <c r="ONG74" s="151"/>
      <c r="ONH74" s="151"/>
      <c r="ONI74" s="151"/>
      <c r="ONJ74" s="151"/>
      <c r="ONK74" s="151"/>
      <c r="ONL74" s="151"/>
      <c r="ONM74" s="151"/>
      <c r="ONN74" s="151"/>
      <c r="ONO74" s="151"/>
      <c r="ONP74" s="151"/>
      <c r="ONQ74" s="151"/>
      <c r="ONR74" s="151"/>
      <c r="ONS74" s="151"/>
      <c r="ONT74" s="151"/>
      <c r="ONU74" s="151"/>
      <c r="ONV74" s="151"/>
      <c r="ONW74" s="151"/>
      <c r="ONX74" s="151"/>
      <c r="ONY74" s="151"/>
      <c r="ONZ74" s="151"/>
      <c r="OOA74" s="151"/>
      <c r="OOB74" s="151"/>
      <c r="OOC74" s="151"/>
      <c r="OOD74" s="151"/>
      <c r="OOE74" s="151"/>
      <c r="OOF74" s="151"/>
      <c r="OOG74" s="151"/>
      <c r="OOH74" s="151"/>
      <c r="OOI74" s="151"/>
      <c r="OOJ74" s="151"/>
      <c r="OOK74" s="151"/>
      <c r="OOL74" s="151"/>
      <c r="OOM74" s="151"/>
      <c r="OON74" s="151"/>
      <c r="OOO74" s="151"/>
      <c r="OOP74" s="151"/>
      <c r="OOQ74" s="151"/>
      <c r="OOR74" s="151"/>
      <c r="OOS74" s="151"/>
      <c r="OOT74" s="151"/>
      <c r="OOU74" s="151"/>
      <c r="OOV74" s="151"/>
      <c r="OOW74" s="151"/>
      <c r="OOX74" s="151"/>
      <c r="OOY74" s="151"/>
      <c r="OOZ74" s="151"/>
      <c r="OPA74" s="151"/>
      <c r="OPB74" s="151"/>
      <c r="OPC74" s="151"/>
      <c r="OPD74" s="151"/>
      <c r="OPE74" s="151"/>
      <c r="OPF74" s="151"/>
      <c r="OPG74" s="151"/>
      <c r="OPH74" s="151"/>
      <c r="OPI74" s="151"/>
      <c r="OPJ74" s="151"/>
      <c r="OPK74" s="151"/>
      <c r="OPL74" s="151"/>
      <c r="OPM74" s="151"/>
      <c r="OPN74" s="151"/>
      <c r="OPO74" s="151"/>
      <c r="OPP74" s="151"/>
      <c r="OPQ74" s="151"/>
      <c r="OPR74" s="151"/>
      <c r="OPS74" s="151"/>
      <c r="OPT74" s="151"/>
      <c r="OPU74" s="151"/>
      <c r="OPV74" s="151"/>
      <c r="OPW74" s="151"/>
      <c r="OPX74" s="151"/>
      <c r="OPY74" s="151"/>
      <c r="OPZ74" s="151"/>
      <c r="OQA74" s="151"/>
      <c r="OQB74" s="151"/>
      <c r="OQC74" s="151"/>
      <c r="OQD74" s="151"/>
      <c r="OQE74" s="151"/>
      <c r="OQF74" s="151"/>
      <c r="OQG74" s="151"/>
      <c r="OQH74" s="151"/>
      <c r="OQI74" s="151"/>
      <c r="OQJ74" s="151"/>
      <c r="OQK74" s="151"/>
      <c r="OQL74" s="151"/>
      <c r="OQM74" s="151"/>
      <c r="OQN74" s="151"/>
      <c r="OQO74" s="151"/>
      <c r="OQP74" s="151"/>
      <c r="OQQ74" s="151"/>
      <c r="OQR74" s="151"/>
      <c r="OQS74" s="151"/>
      <c r="OQT74" s="151"/>
      <c r="OQU74" s="151"/>
      <c r="OQV74" s="151"/>
      <c r="OQW74" s="151"/>
      <c r="OQX74" s="151"/>
      <c r="OQY74" s="151"/>
      <c r="OQZ74" s="151"/>
      <c r="ORA74" s="151"/>
      <c r="ORB74" s="151"/>
      <c r="ORC74" s="151"/>
      <c r="ORD74" s="151"/>
      <c r="ORE74" s="151"/>
      <c r="ORF74" s="151"/>
      <c r="ORG74" s="151"/>
      <c r="ORH74" s="151"/>
      <c r="ORI74" s="151"/>
      <c r="ORJ74" s="151"/>
      <c r="ORK74" s="151"/>
      <c r="ORL74" s="151"/>
      <c r="ORM74" s="151"/>
      <c r="ORN74" s="151"/>
      <c r="ORO74" s="151"/>
      <c r="ORP74" s="151"/>
      <c r="ORQ74" s="151"/>
      <c r="ORR74" s="151"/>
      <c r="ORS74" s="151"/>
      <c r="ORT74" s="151"/>
      <c r="ORU74" s="151"/>
      <c r="ORV74" s="151"/>
      <c r="ORW74" s="151"/>
      <c r="ORX74" s="151"/>
      <c r="ORY74" s="151"/>
      <c r="ORZ74" s="151"/>
      <c r="OSA74" s="151"/>
      <c r="OSB74" s="151"/>
      <c r="OSC74" s="151"/>
      <c r="OSD74" s="151"/>
      <c r="OSE74" s="151"/>
      <c r="OSF74" s="151"/>
      <c r="OSG74" s="151"/>
      <c r="OSH74" s="151"/>
      <c r="OSI74" s="151"/>
      <c r="OSJ74" s="151"/>
      <c r="OSK74" s="151"/>
      <c r="OSL74" s="151"/>
      <c r="OSM74" s="151"/>
      <c r="OSN74" s="151"/>
      <c r="OSO74" s="151"/>
      <c r="OSP74" s="151"/>
      <c r="OSQ74" s="151"/>
      <c r="OSR74" s="151"/>
      <c r="OSS74" s="151"/>
      <c r="OST74" s="151"/>
      <c r="OSU74" s="151"/>
      <c r="OSV74" s="151"/>
      <c r="OSW74" s="151"/>
      <c r="OSX74" s="151"/>
      <c r="OSY74" s="151"/>
      <c r="OSZ74" s="151"/>
      <c r="OTA74" s="151"/>
      <c r="OTB74" s="151"/>
      <c r="OTC74" s="151"/>
      <c r="OTD74" s="151"/>
      <c r="OTE74" s="151"/>
      <c r="OTF74" s="151"/>
      <c r="OTG74" s="151"/>
      <c r="OTH74" s="151"/>
      <c r="OTI74" s="151"/>
      <c r="OTJ74" s="151"/>
      <c r="OTK74" s="151"/>
      <c r="OTL74" s="151"/>
      <c r="OTM74" s="151"/>
      <c r="OTN74" s="151"/>
      <c r="OTO74" s="151"/>
      <c r="OTP74" s="151"/>
      <c r="OTQ74" s="151"/>
      <c r="OTR74" s="151"/>
      <c r="OTS74" s="151"/>
      <c r="OTT74" s="151"/>
      <c r="OTU74" s="151"/>
      <c r="OTV74" s="151"/>
      <c r="OTW74" s="151"/>
      <c r="OTX74" s="151"/>
      <c r="OTY74" s="151"/>
      <c r="OTZ74" s="151"/>
      <c r="OUA74" s="151"/>
      <c r="OUB74" s="151"/>
      <c r="OUC74" s="151"/>
      <c r="OUD74" s="151"/>
      <c r="OUE74" s="151"/>
      <c r="OUF74" s="151"/>
      <c r="OUG74" s="151"/>
      <c r="OUH74" s="151"/>
      <c r="OUI74" s="151"/>
      <c r="OUJ74" s="151"/>
      <c r="OUK74" s="151"/>
      <c r="OUL74" s="151"/>
      <c r="OUM74" s="151"/>
      <c r="OUN74" s="151"/>
      <c r="OUO74" s="151"/>
      <c r="OUP74" s="151"/>
      <c r="OUQ74" s="151"/>
      <c r="OUR74" s="151"/>
      <c r="OUS74" s="151"/>
      <c r="OUT74" s="151"/>
      <c r="OUU74" s="151"/>
      <c r="OUV74" s="151"/>
      <c r="OUW74" s="151"/>
      <c r="OUX74" s="151"/>
      <c r="OUY74" s="151"/>
      <c r="OUZ74" s="151"/>
      <c r="OVA74" s="151"/>
      <c r="OVB74" s="151"/>
      <c r="OVC74" s="151"/>
      <c r="OVD74" s="151"/>
      <c r="OVE74" s="151"/>
      <c r="OVF74" s="151"/>
      <c r="OVG74" s="151"/>
      <c r="OVH74" s="151"/>
      <c r="OVI74" s="151"/>
      <c r="OVJ74" s="151"/>
      <c r="OVK74" s="151"/>
      <c r="OVL74" s="151"/>
      <c r="OVM74" s="151"/>
      <c r="OVN74" s="151"/>
      <c r="OVO74" s="151"/>
      <c r="OVP74" s="151"/>
      <c r="OVQ74" s="151"/>
      <c r="OVR74" s="151"/>
      <c r="OVS74" s="151"/>
      <c r="OVT74" s="151"/>
      <c r="OVU74" s="151"/>
      <c r="OVV74" s="151"/>
      <c r="OVW74" s="151"/>
      <c r="OVX74" s="151"/>
      <c r="OVY74" s="151"/>
      <c r="OVZ74" s="151"/>
      <c r="OWA74" s="151"/>
      <c r="OWB74" s="151"/>
      <c r="OWC74" s="151"/>
      <c r="OWD74" s="151"/>
      <c r="OWE74" s="151"/>
      <c r="OWF74" s="151"/>
      <c r="OWG74" s="151"/>
      <c r="OWH74" s="151"/>
      <c r="OWI74" s="151"/>
      <c r="OWJ74" s="151"/>
      <c r="OWK74" s="151"/>
      <c r="OWL74" s="151"/>
      <c r="OWM74" s="151"/>
      <c r="OWN74" s="151"/>
      <c r="OWO74" s="151"/>
      <c r="OWP74" s="151"/>
      <c r="OWQ74" s="151"/>
      <c r="OWR74" s="151"/>
      <c r="OWS74" s="151"/>
      <c r="OWT74" s="151"/>
      <c r="OWU74" s="151"/>
      <c r="OWV74" s="151"/>
      <c r="OWW74" s="151"/>
      <c r="OWX74" s="151"/>
      <c r="OWY74" s="151"/>
      <c r="OWZ74" s="151"/>
      <c r="OXA74" s="151"/>
      <c r="OXB74" s="151"/>
      <c r="OXC74" s="151"/>
      <c r="OXD74" s="151"/>
      <c r="OXE74" s="151"/>
      <c r="OXF74" s="151"/>
      <c r="OXG74" s="151"/>
      <c r="OXH74" s="151"/>
      <c r="OXI74" s="151"/>
      <c r="OXJ74" s="151"/>
      <c r="OXK74" s="151"/>
      <c r="OXL74" s="151"/>
      <c r="OXM74" s="151"/>
      <c r="OXN74" s="151"/>
      <c r="OXO74" s="151"/>
      <c r="OXP74" s="151"/>
      <c r="OXQ74" s="151"/>
      <c r="OXR74" s="151"/>
      <c r="OXS74" s="151"/>
      <c r="OXT74" s="151"/>
      <c r="OXU74" s="151"/>
      <c r="OXV74" s="151"/>
      <c r="OXW74" s="151"/>
      <c r="OXX74" s="151"/>
      <c r="OXY74" s="151"/>
      <c r="OXZ74" s="151"/>
      <c r="OYA74" s="151"/>
      <c r="OYB74" s="151"/>
      <c r="OYC74" s="151"/>
      <c r="OYD74" s="151"/>
      <c r="OYE74" s="151"/>
      <c r="OYF74" s="151"/>
      <c r="OYG74" s="151"/>
      <c r="OYH74" s="151"/>
      <c r="OYI74" s="151"/>
      <c r="OYJ74" s="151"/>
      <c r="OYK74" s="151"/>
      <c r="OYL74" s="151"/>
      <c r="OYM74" s="151"/>
      <c r="OYN74" s="151"/>
      <c r="OYO74" s="151"/>
      <c r="OYP74" s="151"/>
      <c r="OYQ74" s="151"/>
      <c r="OYR74" s="151"/>
      <c r="OYS74" s="151"/>
      <c r="OYT74" s="151"/>
      <c r="OYU74" s="151"/>
      <c r="OYV74" s="151"/>
      <c r="OYW74" s="151"/>
      <c r="OYX74" s="151"/>
      <c r="OYY74" s="151"/>
      <c r="OYZ74" s="151"/>
      <c r="OZA74" s="151"/>
      <c r="OZB74" s="151"/>
      <c r="OZC74" s="151"/>
      <c r="OZD74" s="151"/>
      <c r="OZE74" s="151"/>
      <c r="OZF74" s="151"/>
      <c r="OZG74" s="151"/>
      <c r="OZH74" s="151"/>
      <c r="OZI74" s="151"/>
      <c r="OZJ74" s="151"/>
      <c r="OZK74" s="151"/>
      <c r="OZL74" s="151"/>
      <c r="OZM74" s="151"/>
      <c r="OZN74" s="151"/>
      <c r="OZO74" s="151"/>
      <c r="OZP74" s="151"/>
      <c r="OZQ74" s="151"/>
      <c r="OZR74" s="151"/>
      <c r="OZS74" s="151"/>
      <c r="OZT74" s="151"/>
      <c r="OZU74" s="151"/>
      <c r="OZV74" s="151"/>
      <c r="OZW74" s="151"/>
      <c r="OZX74" s="151"/>
      <c r="OZY74" s="151"/>
      <c r="OZZ74" s="151"/>
      <c r="PAA74" s="151"/>
      <c r="PAB74" s="151"/>
      <c r="PAC74" s="151"/>
      <c r="PAD74" s="151"/>
      <c r="PAE74" s="151"/>
      <c r="PAF74" s="151"/>
      <c r="PAG74" s="151"/>
      <c r="PAH74" s="151"/>
      <c r="PAI74" s="151"/>
      <c r="PAJ74" s="151"/>
      <c r="PAK74" s="151"/>
      <c r="PAL74" s="151"/>
      <c r="PAM74" s="151"/>
      <c r="PAN74" s="151"/>
      <c r="PAO74" s="151"/>
      <c r="PAP74" s="151"/>
      <c r="PAQ74" s="151"/>
      <c r="PAR74" s="151"/>
      <c r="PAS74" s="151"/>
      <c r="PAT74" s="151"/>
      <c r="PAU74" s="151"/>
      <c r="PAV74" s="151"/>
      <c r="PAW74" s="151"/>
      <c r="PAX74" s="151"/>
      <c r="PAY74" s="151"/>
      <c r="PAZ74" s="151"/>
      <c r="PBA74" s="151"/>
      <c r="PBB74" s="151"/>
      <c r="PBC74" s="151"/>
      <c r="PBD74" s="151"/>
      <c r="PBE74" s="151"/>
      <c r="PBF74" s="151"/>
      <c r="PBG74" s="151"/>
      <c r="PBH74" s="151"/>
      <c r="PBI74" s="151"/>
      <c r="PBJ74" s="151"/>
      <c r="PBK74" s="151"/>
      <c r="PBL74" s="151"/>
      <c r="PBM74" s="151"/>
      <c r="PBN74" s="151"/>
      <c r="PBO74" s="151"/>
      <c r="PBP74" s="151"/>
      <c r="PBQ74" s="151"/>
      <c r="PBR74" s="151"/>
      <c r="PBS74" s="151"/>
      <c r="PBT74" s="151"/>
      <c r="PBU74" s="151"/>
      <c r="PBV74" s="151"/>
      <c r="PBW74" s="151"/>
      <c r="PBX74" s="151"/>
      <c r="PBY74" s="151"/>
      <c r="PBZ74" s="151"/>
      <c r="PCA74" s="151"/>
      <c r="PCB74" s="151"/>
      <c r="PCC74" s="151"/>
      <c r="PCD74" s="151"/>
      <c r="PCE74" s="151"/>
      <c r="PCF74" s="151"/>
      <c r="PCG74" s="151"/>
      <c r="PCH74" s="151"/>
      <c r="PCI74" s="151"/>
      <c r="PCJ74" s="151"/>
      <c r="PCK74" s="151"/>
      <c r="PCL74" s="151"/>
      <c r="PCM74" s="151"/>
      <c r="PCN74" s="151"/>
      <c r="PCO74" s="151"/>
      <c r="PCP74" s="151"/>
      <c r="PCQ74" s="151"/>
      <c r="PCR74" s="151"/>
      <c r="PCS74" s="151"/>
      <c r="PCT74" s="151"/>
      <c r="PCU74" s="151"/>
      <c r="PCV74" s="151"/>
      <c r="PCW74" s="151"/>
      <c r="PCX74" s="151"/>
      <c r="PCY74" s="151"/>
      <c r="PCZ74" s="151"/>
      <c r="PDA74" s="151"/>
      <c r="PDB74" s="151"/>
      <c r="PDC74" s="151"/>
      <c r="PDD74" s="151"/>
      <c r="PDE74" s="151"/>
      <c r="PDF74" s="151"/>
      <c r="PDG74" s="151"/>
      <c r="PDH74" s="151"/>
      <c r="PDI74" s="151"/>
      <c r="PDJ74" s="151"/>
      <c r="PDK74" s="151"/>
      <c r="PDL74" s="151"/>
      <c r="PDM74" s="151"/>
      <c r="PDN74" s="151"/>
      <c r="PDO74" s="151"/>
      <c r="PDP74" s="151"/>
      <c r="PDQ74" s="151"/>
      <c r="PDR74" s="151"/>
      <c r="PDS74" s="151"/>
      <c r="PDT74" s="151"/>
      <c r="PDU74" s="151"/>
      <c r="PDV74" s="151"/>
      <c r="PDW74" s="151"/>
      <c r="PDX74" s="151"/>
      <c r="PDY74" s="151"/>
      <c r="PDZ74" s="151"/>
      <c r="PEA74" s="151"/>
      <c r="PEB74" s="151"/>
      <c r="PEC74" s="151"/>
      <c r="PED74" s="151"/>
      <c r="PEE74" s="151"/>
      <c r="PEF74" s="151"/>
      <c r="PEG74" s="151"/>
      <c r="PEH74" s="151"/>
      <c r="PEI74" s="151"/>
      <c r="PEJ74" s="151"/>
      <c r="PEK74" s="151"/>
      <c r="PEL74" s="151"/>
      <c r="PEM74" s="151"/>
      <c r="PEN74" s="151"/>
      <c r="PEO74" s="151"/>
      <c r="PEP74" s="151"/>
      <c r="PEQ74" s="151"/>
      <c r="PER74" s="151"/>
      <c r="PES74" s="151"/>
      <c r="PET74" s="151"/>
      <c r="PEU74" s="151"/>
      <c r="PEV74" s="151"/>
      <c r="PEW74" s="151"/>
      <c r="PEX74" s="151"/>
      <c r="PEY74" s="151"/>
      <c r="PEZ74" s="151"/>
      <c r="PFA74" s="151"/>
      <c r="PFB74" s="151"/>
      <c r="PFC74" s="151"/>
      <c r="PFD74" s="151"/>
      <c r="PFE74" s="151"/>
      <c r="PFF74" s="151"/>
      <c r="PFG74" s="151"/>
      <c r="PFH74" s="151"/>
      <c r="PFI74" s="151"/>
      <c r="PFJ74" s="151"/>
      <c r="PFK74" s="151"/>
      <c r="PFL74" s="151"/>
      <c r="PFM74" s="151"/>
      <c r="PFN74" s="151"/>
      <c r="PFO74" s="151"/>
      <c r="PFP74" s="151"/>
      <c r="PFQ74" s="151"/>
      <c r="PFR74" s="151"/>
      <c r="PFS74" s="151"/>
      <c r="PFT74" s="151"/>
      <c r="PFU74" s="151"/>
      <c r="PFV74" s="151"/>
      <c r="PFW74" s="151"/>
      <c r="PFX74" s="151"/>
      <c r="PFY74" s="151"/>
      <c r="PFZ74" s="151"/>
      <c r="PGA74" s="151"/>
      <c r="PGB74" s="151"/>
      <c r="PGC74" s="151"/>
      <c r="PGD74" s="151"/>
      <c r="PGE74" s="151"/>
      <c r="PGF74" s="151"/>
      <c r="PGG74" s="151"/>
      <c r="PGH74" s="151"/>
      <c r="PGI74" s="151"/>
      <c r="PGJ74" s="151"/>
      <c r="PGK74" s="151"/>
      <c r="PGL74" s="151"/>
      <c r="PGM74" s="151"/>
      <c r="PGN74" s="151"/>
      <c r="PGO74" s="151"/>
      <c r="PGP74" s="151"/>
      <c r="PGQ74" s="151"/>
      <c r="PGR74" s="151"/>
      <c r="PGS74" s="151"/>
      <c r="PGT74" s="151"/>
      <c r="PGU74" s="151"/>
      <c r="PGV74" s="151"/>
      <c r="PGW74" s="151"/>
      <c r="PGX74" s="151"/>
      <c r="PGY74" s="151"/>
      <c r="PGZ74" s="151"/>
      <c r="PHA74" s="151"/>
      <c r="PHB74" s="151"/>
      <c r="PHC74" s="151"/>
      <c r="PHD74" s="151"/>
      <c r="PHE74" s="151"/>
      <c r="PHF74" s="151"/>
      <c r="PHG74" s="151"/>
      <c r="PHH74" s="151"/>
      <c r="PHI74" s="151"/>
      <c r="PHJ74" s="151"/>
      <c r="PHK74" s="151"/>
      <c r="PHL74" s="151"/>
      <c r="PHM74" s="151"/>
      <c r="PHN74" s="151"/>
      <c r="PHO74" s="151"/>
      <c r="PHP74" s="151"/>
      <c r="PHQ74" s="151"/>
      <c r="PHR74" s="151"/>
      <c r="PHS74" s="151"/>
      <c r="PHT74" s="151"/>
      <c r="PHU74" s="151"/>
      <c r="PHV74" s="151"/>
      <c r="PHW74" s="151"/>
      <c r="PHX74" s="151"/>
      <c r="PHY74" s="151"/>
      <c r="PHZ74" s="151"/>
      <c r="PIA74" s="151"/>
      <c r="PIB74" s="151"/>
      <c r="PIC74" s="151"/>
      <c r="PID74" s="151"/>
      <c r="PIE74" s="151"/>
      <c r="PIF74" s="151"/>
      <c r="PIG74" s="151"/>
      <c r="PIH74" s="151"/>
      <c r="PII74" s="151"/>
      <c r="PIJ74" s="151"/>
      <c r="PIK74" s="151"/>
      <c r="PIL74" s="151"/>
      <c r="PIM74" s="151"/>
      <c r="PIN74" s="151"/>
      <c r="PIO74" s="151"/>
      <c r="PIP74" s="151"/>
      <c r="PIQ74" s="151"/>
      <c r="PIR74" s="151"/>
      <c r="PIS74" s="151"/>
      <c r="PIT74" s="151"/>
      <c r="PIU74" s="151"/>
      <c r="PIV74" s="151"/>
      <c r="PIW74" s="151"/>
      <c r="PIX74" s="151"/>
      <c r="PIY74" s="151"/>
      <c r="PIZ74" s="151"/>
      <c r="PJA74" s="151"/>
      <c r="PJB74" s="151"/>
      <c r="PJC74" s="151"/>
      <c r="PJD74" s="151"/>
      <c r="PJE74" s="151"/>
      <c r="PJF74" s="151"/>
      <c r="PJG74" s="151"/>
      <c r="PJH74" s="151"/>
      <c r="PJI74" s="151"/>
      <c r="PJJ74" s="151"/>
      <c r="PJK74" s="151"/>
      <c r="PJL74" s="151"/>
      <c r="PJM74" s="151"/>
      <c r="PJN74" s="151"/>
      <c r="PJO74" s="151"/>
      <c r="PJP74" s="151"/>
      <c r="PJQ74" s="151"/>
      <c r="PJR74" s="151"/>
      <c r="PJS74" s="151"/>
      <c r="PJT74" s="151"/>
      <c r="PJU74" s="151"/>
      <c r="PJV74" s="151"/>
      <c r="PJW74" s="151"/>
      <c r="PJX74" s="151"/>
      <c r="PJY74" s="151"/>
      <c r="PJZ74" s="151"/>
      <c r="PKA74" s="151"/>
      <c r="PKB74" s="151"/>
      <c r="PKC74" s="151"/>
      <c r="PKD74" s="151"/>
      <c r="PKE74" s="151"/>
      <c r="PKF74" s="151"/>
      <c r="PKG74" s="151"/>
      <c r="PKH74" s="151"/>
      <c r="PKI74" s="151"/>
      <c r="PKJ74" s="151"/>
      <c r="PKK74" s="151"/>
      <c r="PKL74" s="151"/>
      <c r="PKM74" s="151"/>
      <c r="PKN74" s="151"/>
      <c r="PKO74" s="151"/>
      <c r="PKP74" s="151"/>
      <c r="PKQ74" s="151"/>
      <c r="PKR74" s="151"/>
      <c r="PKS74" s="151"/>
      <c r="PKT74" s="151"/>
      <c r="PKU74" s="151"/>
      <c r="PKV74" s="151"/>
      <c r="PKW74" s="151"/>
      <c r="PKX74" s="151"/>
      <c r="PKY74" s="151"/>
      <c r="PKZ74" s="151"/>
      <c r="PLA74" s="151"/>
      <c r="PLB74" s="151"/>
      <c r="PLC74" s="151"/>
      <c r="PLD74" s="151"/>
      <c r="PLE74" s="151"/>
      <c r="PLF74" s="151"/>
      <c r="PLG74" s="151"/>
      <c r="PLH74" s="151"/>
      <c r="PLI74" s="151"/>
      <c r="PLJ74" s="151"/>
      <c r="PLK74" s="151"/>
      <c r="PLL74" s="151"/>
      <c r="PLM74" s="151"/>
      <c r="PLN74" s="151"/>
      <c r="PLO74" s="151"/>
      <c r="PLP74" s="151"/>
      <c r="PLQ74" s="151"/>
      <c r="PLR74" s="151"/>
      <c r="PLS74" s="151"/>
      <c r="PLT74" s="151"/>
      <c r="PLU74" s="151"/>
      <c r="PLV74" s="151"/>
      <c r="PLW74" s="151"/>
      <c r="PLX74" s="151"/>
      <c r="PLY74" s="151"/>
      <c r="PLZ74" s="151"/>
      <c r="PMA74" s="151"/>
      <c r="PMB74" s="151"/>
      <c r="PMC74" s="151"/>
      <c r="PMD74" s="151"/>
      <c r="PME74" s="151"/>
      <c r="PMF74" s="151"/>
      <c r="PMG74" s="151"/>
      <c r="PMH74" s="151"/>
      <c r="PMI74" s="151"/>
      <c r="PMJ74" s="151"/>
      <c r="PMK74" s="151"/>
      <c r="PML74" s="151"/>
      <c r="PMM74" s="151"/>
      <c r="PMN74" s="151"/>
      <c r="PMO74" s="151"/>
      <c r="PMP74" s="151"/>
      <c r="PMQ74" s="151"/>
      <c r="PMR74" s="151"/>
      <c r="PMS74" s="151"/>
      <c r="PMT74" s="151"/>
      <c r="PMU74" s="151"/>
      <c r="PMV74" s="151"/>
      <c r="PMW74" s="151"/>
      <c r="PMX74" s="151"/>
      <c r="PMY74" s="151"/>
      <c r="PMZ74" s="151"/>
      <c r="PNA74" s="151"/>
      <c r="PNB74" s="151"/>
      <c r="PNC74" s="151"/>
      <c r="PND74" s="151"/>
      <c r="PNE74" s="151"/>
      <c r="PNF74" s="151"/>
      <c r="PNG74" s="151"/>
      <c r="PNH74" s="151"/>
      <c r="PNI74" s="151"/>
      <c r="PNJ74" s="151"/>
      <c r="PNK74" s="151"/>
      <c r="PNL74" s="151"/>
      <c r="PNM74" s="151"/>
      <c r="PNN74" s="151"/>
      <c r="PNO74" s="151"/>
      <c r="PNP74" s="151"/>
      <c r="PNQ74" s="151"/>
      <c r="PNR74" s="151"/>
      <c r="PNS74" s="151"/>
      <c r="PNT74" s="151"/>
      <c r="PNU74" s="151"/>
      <c r="PNV74" s="151"/>
      <c r="PNW74" s="151"/>
      <c r="PNX74" s="151"/>
      <c r="PNY74" s="151"/>
      <c r="PNZ74" s="151"/>
      <c r="POA74" s="151"/>
      <c r="POB74" s="151"/>
      <c r="POC74" s="151"/>
      <c r="POD74" s="151"/>
      <c r="POE74" s="151"/>
      <c r="POF74" s="151"/>
      <c r="POG74" s="151"/>
      <c r="POH74" s="151"/>
      <c r="POI74" s="151"/>
      <c r="POJ74" s="151"/>
      <c r="POK74" s="151"/>
      <c r="POL74" s="151"/>
      <c r="POM74" s="151"/>
      <c r="PON74" s="151"/>
      <c r="POO74" s="151"/>
      <c r="POP74" s="151"/>
      <c r="POQ74" s="151"/>
      <c r="POR74" s="151"/>
      <c r="POS74" s="151"/>
      <c r="POT74" s="151"/>
      <c r="POU74" s="151"/>
      <c r="POV74" s="151"/>
      <c r="POW74" s="151"/>
      <c r="POX74" s="151"/>
      <c r="POY74" s="151"/>
      <c r="POZ74" s="151"/>
      <c r="PPA74" s="151"/>
      <c r="PPB74" s="151"/>
      <c r="PPC74" s="151"/>
      <c r="PPD74" s="151"/>
      <c r="PPE74" s="151"/>
      <c r="PPF74" s="151"/>
      <c r="PPG74" s="151"/>
      <c r="PPH74" s="151"/>
      <c r="PPI74" s="151"/>
      <c r="PPJ74" s="151"/>
      <c r="PPK74" s="151"/>
      <c r="PPL74" s="151"/>
      <c r="PPM74" s="151"/>
      <c r="PPN74" s="151"/>
      <c r="PPO74" s="151"/>
      <c r="PPP74" s="151"/>
      <c r="PPQ74" s="151"/>
      <c r="PPR74" s="151"/>
      <c r="PPS74" s="151"/>
      <c r="PPT74" s="151"/>
      <c r="PPU74" s="151"/>
      <c r="PPV74" s="151"/>
      <c r="PPW74" s="151"/>
      <c r="PPX74" s="151"/>
      <c r="PPY74" s="151"/>
      <c r="PPZ74" s="151"/>
      <c r="PQA74" s="151"/>
      <c r="PQB74" s="151"/>
      <c r="PQC74" s="151"/>
      <c r="PQD74" s="151"/>
      <c r="PQE74" s="151"/>
      <c r="PQF74" s="151"/>
      <c r="PQG74" s="151"/>
      <c r="PQH74" s="151"/>
      <c r="PQI74" s="151"/>
      <c r="PQJ74" s="151"/>
      <c r="PQK74" s="151"/>
      <c r="PQL74" s="151"/>
      <c r="PQM74" s="151"/>
      <c r="PQN74" s="151"/>
      <c r="PQO74" s="151"/>
      <c r="PQP74" s="151"/>
      <c r="PQQ74" s="151"/>
      <c r="PQR74" s="151"/>
      <c r="PQS74" s="151"/>
      <c r="PQT74" s="151"/>
      <c r="PQU74" s="151"/>
      <c r="PQV74" s="151"/>
      <c r="PQW74" s="151"/>
      <c r="PQX74" s="151"/>
      <c r="PQY74" s="151"/>
      <c r="PQZ74" s="151"/>
      <c r="PRA74" s="151"/>
      <c r="PRB74" s="151"/>
      <c r="PRC74" s="151"/>
      <c r="PRD74" s="151"/>
      <c r="PRE74" s="151"/>
      <c r="PRF74" s="151"/>
      <c r="PRG74" s="151"/>
      <c r="PRH74" s="151"/>
      <c r="PRI74" s="151"/>
      <c r="PRJ74" s="151"/>
      <c r="PRK74" s="151"/>
      <c r="PRL74" s="151"/>
      <c r="PRM74" s="151"/>
      <c r="PRN74" s="151"/>
      <c r="PRO74" s="151"/>
      <c r="PRP74" s="151"/>
      <c r="PRQ74" s="151"/>
      <c r="PRR74" s="151"/>
      <c r="PRS74" s="151"/>
      <c r="PRT74" s="151"/>
      <c r="PRU74" s="151"/>
      <c r="PRV74" s="151"/>
      <c r="PRW74" s="151"/>
      <c r="PRX74" s="151"/>
      <c r="PRY74" s="151"/>
      <c r="PRZ74" s="151"/>
      <c r="PSA74" s="151"/>
      <c r="PSB74" s="151"/>
      <c r="PSC74" s="151"/>
      <c r="PSD74" s="151"/>
      <c r="PSE74" s="151"/>
      <c r="PSF74" s="151"/>
      <c r="PSG74" s="151"/>
      <c r="PSH74" s="151"/>
      <c r="PSI74" s="151"/>
      <c r="PSJ74" s="151"/>
      <c r="PSK74" s="151"/>
      <c r="PSL74" s="151"/>
      <c r="PSM74" s="151"/>
      <c r="PSN74" s="151"/>
      <c r="PSO74" s="151"/>
      <c r="PSP74" s="151"/>
      <c r="PSQ74" s="151"/>
      <c r="PSR74" s="151"/>
      <c r="PSS74" s="151"/>
      <c r="PST74" s="151"/>
      <c r="PSU74" s="151"/>
      <c r="PSV74" s="151"/>
      <c r="PSW74" s="151"/>
      <c r="PSX74" s="151"/>
      <c r="PSY74" s="151"/>
      <c r="PSZ74" s="151"/>
      <c r="PTA74" s="151"/>
      <c r="PTB74" s="151"/>
      <c r="PTC74" s="151"/>
      <c r="PTD74" s="151"/>
      <c r="PTE74" s="151"/>
      <c r="PTF74" s="151"/>
      <c r="PTG74" s="151"/>
      <c r="PTH74" s="151"/>
      <c r="PTI74" s="151"/>
      <c r="PTJ74" s="151"/>
      <c r="PTK74" s="151"/>
      <c r="PTL74" s="151"/>
      <c r="PTM74" s="151"/>
      <c r="PTN74" s="151"/>
      <c r="PTO74" s="151"/>
      <c r="PTP74" s="151"/>
      <c r="PTQ74" s="151"/>
      <c r="PTR74" s="151"/>
      <c r="PTS74" s="151"/>
      <c r="PTT74" s="151"/>
      <c r="PTU74" s="151"/>
      <c r="PTV74" s="151"/>
      <c r="PTW74" s="151"/>
      <c r="PTX74" s="151"/>
      <c r="PTY74" s="151"/>
      <c r="PTZ74" s="151"/>
      <c r="PUA74" s="151"/>
      <c r="PUB74" s="151"/>
      <c r="PUC74" s="151"/>
      <c r="PUD74" s="151"/>
      <c r="PUE74" s="151"/>
      <c r="PUF74" s="151"/>
      <c r="PUG74" s="151"/>
      <c r="PUH74" s="151"/>
      <c r="PUI74" s="151"/>
      <c r="PUJ74" s="151"/>
      <c r="PUK74" s="151"/>
      <c r="PUL74" s="151"/>
      <c r="PUM74" s="151"/>
      <c r="PUN74" s="151"/>
      <c r="PUO74" s="151"/>
      <c r="PUP74" s="151"/>
      <c r="PUQ74" s="151"/>
      <c r="PUR74" s="151"/>
      <c r="PUS74" s="151"/>
      <c r="PUT74" s="151"/>
      <c r="PUU74" s="151"/>
      <c r="PUV74" s="151"/>
      <c r="PUW74" s="151"/>
      <c r="PUX74" s="151"/>
      <c r="PUY74" s="151"/>
      <c r="PUZ74" s="151"/>
      <c r="PVA74" s="151"/>
      <c r="PVB74" s="151"/>
      <c r="PVC74" s="151"/>
      <c r="PVD74" s="151"/>
      <c r="PVE74" s="151"/>
      <c r="PVF74" s="151"/>
      <c r="PVG74" s="151"/>
      <c r="PVH74" s="151"/>
      <c r="PVI74" s="151"/>
      <c r="PVJ74" s="151"/>
      <c r="PVK74" s="151"/>
      <c r="PVL74" s="151"/>
      <c r="PVM74" s="151"/>
      <c r="PVN74" s="151"/>
      <c r="PVO74" s="151"/>
      <c r="PVP74" s="151"/>
      <c r="PVQ74" s="151"/>
      <c r="PVR74" s="151"/>
      <c r="PVS74" s="151"/>
      <c r="PVT74" s="151"/>
      <c r="PVU74" s="151"/>
      <c r="PVV74" s="151"/>
      <c r="PVW74" s="151"/>
      <c r="PVX74" s="151"/>
      <c r="PVY74" s="151"/>
      <c r="PVZ74" s="151"/>
      <c r="PWA74" s="151"/>
      <c r="PWB74" s="151"/>
      <c r="PWC74" s="151"/>
      <c r="PWD74" s="151"/>
      <c r="PWE74" s="151"/>
      <c r="PWF74" s="151"/>
      <c r="PWG74" s="151"/>
      <c r="PWH74" s="151"/>
      <c r="PWI74" s="151"/>
      <c r="PWJ74" s="151"/>
      <c r="PWK74" s="151"/>
      <c r="PWL74" s="151"/>
      <c r="PWM74" s="151"/>
      <c r="PWN74" s="151"/>
      <c r="PWO74" s="151"/>
      <c r="PWP74" s="151"/>
      <c r="PWQ74" s="151"/>
      <c r="PWR74" s="151"/>
      <c r="PWS74" s="151"/>
      <c r="PWT74" s="151"/>
      <c r="PWU74" s="151"/>
      <c r="PWV74" s="151"/>
      <c r="PWW74" s="151"/>
      <c r="PWX74" s="151"/>
      <c r="PWY74" s="151"/>
      <c r="PWZ74" s="151"/>
      <c r="PXA74" s="151"/>
      <c r="PXB74" s="151"/>
      <c r="PXC74" s="151"/>
      <c r="PXD74" s="151"/>
      <c r="PXE74" s="151"/>
      <c r="PXF74" s="151"/>
      <c r="PXG74" s="151"/>
      <c r="PXH74" s="151"/>
      <c r="PXI74" s="151"/>
      <c r="PXJ74" s="151"/>
      <c r="PXK74" s="151"/>
      <c r="PXL74" s="151"/>
      <c r="PXM74" s="151"/>
      <c r="PXN74" s="151"/>
      <c r="PXO74" s="151"/>
      <c r="PXP74" s="151"/>
      <c r="PXQ74" s="151"/>
      <c r="PXR74" s="151"/>
      <c r="PXS74" s="151"/>
      <c r="PXT74" s="151"/>
      <c r="PXU74" s="151"/>
      <c r="PXV74" s="151"/>
      <c r="PXW74" s="151"/>
      <c r="PXX74" s="151"/>
      <c r="PXY74" s="151"/>
      <c r="PXZ74" s="151"/>
      <c r="PYA74" s="151"/>
      <c r="PYB74" s="151"/>
      <c r="PYC74" s="151"/>
      <c r="PYD74" s="151"/>
      <c r="PYE74" s="151"/>
      <c r="PYF74" s="151"/>
      <c r="PYG74" s="151"/>
      <c r="PYH74" s="151"/>
      <c r="PYI74" s="151"/>
      <c r="PYJ74" s="151"/>
      <c r="PYK74" s="151"/>
      <c r="PYL74" s="151"/>
      <c r="PYM74" s="151"/>
      <c r="PYN74" s="151"/>
      <c r="PYO74" s="151"/>
      <c r="PYP74" s="151"/>
      <c r="PYQ74" s="151"/>
      <c r="PYR74" s="151"/>
      <c r="PYS74" s="151"/>
      <c r="PYT74" s="151"/>
      <c r="PYU74" s="151"/>
      <c r="PYV74" s="151"/>
      <c r="PYW74" s="151"/>
      <c r="PYX74" s="151"/>
      <c r="PYY74" s="151"/>
      <c r="PYZ74" s="151"/>
      <c r="PZA74" s="151"/>
      <c r="PZB74" s="151"/>
      <c r="PZC74" s="151"/>
      <c r="PZD74" s="151"/>
      <c r="PZE74" s="151"/>
      <c r="PZF74" s="151"/>
      <c r="PZG74" s="151"/>
      <c r="PZH74" s="151"/>
      <c r="PZI74" s="151"/>
      <c r="PZJ74" s="151"/>
      <c r="PZK74" s="151"/>
      <c r="PZL74" s="151"/>
      <c r="PZM74" s="151"/>
      <c r="PZN74" s="151"/>
      <c r="PZO74" s="151"/>
      <c r="PZP74" s="151"/>
      <c r="PZQ74" s="151"/>
      <c r="PZR74" s="151"/>
      <c r="PZS74" s="151"/>
      <c r="PZT74" s="151"/>
      <c r="PZU74" s="151"/>
      <c r="PZV74" s="151"/>
      <c r="PZW74" s="151"/>
      <c r="PZX74" s="151"/>
      <c r="PZY74" s="151"/>
      <c r="PZZ74" s="151"/>
      <c r="QAA74" s="151"/>
      <c r="QAB74" s="151"/>
      <c r="QAC74" s="151"/>
      <c r="QAD74" s="151"/>
      <c r="QAE74" s="151"/>
      <c r="QAF74" s="151"/>
      <c r="QAG74" s="151"/>
      <c r="QAH74" s="151"/>
      <c r="QAI74" s="151"/>
      <c r="QAJ74" s="151"/>
      <c r="QAK74" s="151"/>
      <c r="QAL74" s="151"/>
      <c r="QAM74" s="151"/>
      <c r="QAN74" s="151"/>
      <c r="QAO74" s="151"/>
      <c r="QAP74" s="151"/>
      <c r="QAQ74" s="151"/>
      <c r="QAR74" s="151"/>
      <c r="QAS74" s="151"/>
      <c r="QAT74" s="151"/>
      <c r="QAU74" s="151"/>
      <c r="QAV74" s="151"/>
      <c r="QAW74" s="151"/>
      <c r="QAX74" s="151"/>
      <c r="QAY74" s="151"/>
      <c r="QAZ74" s="151"/>
      <c r="QBA74" s="151"/>
      <c r="QBB74" s="151"/>
      <c r="QBC74" s="151"/>
      <c r="QBD74" s="151"/>
      <c r="QBE74" s="151"/>
      <c r="QBF74" s="151"/>
      <c r="QBG74" s="151"/>
      <c r="QBH74" s="151"/>
      <c r="QBI74" s="151"/>
      <c r="QBJ74" s="151"/>
      <c r="QBK74" s="151"/>
      <c r="QBL74" s="151"/>
      <c r="QBM74" s="151"/>
      <c r="QBN74" s="151"/>
      <c r="QBO74" s="151"/>
      <c r="QBP74" s="151"/>
      <c r="QBQ74" s="151"/>
      <c r="QBR74" s="151"/>
      <c r="QBS74" s="151"/>
      <c r="QBT74" s="151"/>
      <c r="QBU74" s="151"/>
      <c r="QBV74" s="151"/>
      <c r="QBW74" s="151"/>
      <c r="QBX74" s="151"/>
      <c r="QBY74" s="151"/>
      <c r="QBZ74" s="151"/>
      <c r="QCA74" s="151"/>
      <c r="QCB74" s="151"/>
      <c r="QCC74" s="151"/>
      <c r="QCD74" s="151"/>
      <c r="QCE74" s="151"/>
      <c r="QCF74" s="151"/>
      <c r="QCG74" s="151"/>
      <c r="QCH74" s="151"/>
      <c r="QCI74" s="151"/>
      <c r="QCJ74" s="151"/>
      <c r="QCK74" s="151"/>
      <c r="QCL74" s="151"/>
      <c r="QCM74" s="151"/>
      <c r="QCN74" s="151"/>
      <c r="QCO74" s="151"/>
      <c r="QCP74" s="151"/>
      <c r="QCQ74" s="151"/>
      <c r="QCR74" s="151"/>
      <c r="QCS74" s="151"/>
      <c r="QCT74" s="151"/>
      <c r="QCU74" s="151"/>
      <c r="QCV74" s="151"/>
      <c r="QCW74" s="151"/>
      <c r="QCX74" s="151"/>
      <c r="QCY74" s="151"/>
      <c r="QCZ74" s="151"/>
      <c r="QDA74" s="151"/>
      <c r="QDB74" s="151"/>
      <c r="QDC74" s="151"/>
      <c r="QDD74" s="151"/>
      <c r="QDE74" s="151"/>
      <c r="QDF74" s="151"/>
      <c r="QDG74" s="151"/>
      <c r="QDH74" s="151"/>
      <c r="QDI74" s="151"/>
      <c r="QDJ74" s="151"/>
      <c r="QDK74" s="151"/>
      <c r="QDL74" s="151"/>
      <c r="QDM74" s="151"/>
      <c r="QDN74" s="151"/>
      <c r="QDO74" s="151"/>
      <c r="QDP74" s="151"/>
      <c r="QDQ74" s="151"/>
      <c r="QDR74" s="151"/>
      <c r="QDS74" s="151"/>
      <c r="QDT74" s="151"/>
      <c r="QDU74" s="151"/>
      <c r="QDV74" s="151"/>
      <c r="QDW74" s="151"/>
      <c r="QDX74" s="151"/>
      <c r="QDY74" s="151"/>
      <c r="QDZ74" s="151"/>
      <c r="QEA74" s="151"/>
      <c r="QEB74" s="151"/>
      <c r="QEC74" s="151"/>
      <c r="QED74" s="151"/>
      <c r="QEE74" s="151"/>
      <c r="QEF74" s="151"/>
      <c r="QEG74" s="151"/>
      <c r="QEH74" s="151"/>
      <c r="QEI74" s="151"/>
      <c r="QEJ74" s="151"/>
      <c r="QEK74" s="151"/>
      <c r="QEL74" s="151"/>
      <c r="QEM74" s="151"/>
      <c r="QEN74" s="151"/>
      <c r="QEO74" s="151"/>
      <c r="QEP74" s="151"/>
      <c r="QEQ74" s="151"/>
      <c r="QER74" s="151"/>
      <c r="QES74" s="151"/>
      <c r="QET74" s="151"/>
      <c r="QEU74" s="151"/>
      <c r="QEV74" s="151"/>
      <c r="QEW74" s="151"/>
      <c r="QEX74" s="151"/>
      <c r="QEY74" s="151"/>
      <c r="QEZ74" s="151"/>
      <c r="QFA74" s="151"/>
      <c r="QFB74" s="151"/>
      <c r="QFC74" s="151"/>
      <c r="QFD74" s="151"/>
      <c r="QFE74" s="151"/>
      <c r="QFF74" s="151"/>
      <c r="QFG74" s="151"/>
      <c r="QFH74" s="151"/>
      <c r="QFI74" s="151"/>
      <c r="QFJ74" s="151"/>
      <c r="QFK74" s="151"/>
      <c r="QFL74" s="151"/>
      <c r="QFM74" s="151"/>
      <c r="QFN74" s="151"/>
      <c r="QFO74" s="151"/>
      <c r="QFP74" s="151"/>
      <c r="QFQ74" s="151"/>
      <c r="QFR74" s="151"/>
      <c r="QFS74" s="151"/>
      <c r="QFT74" s="151"/>
      <c r="QFU74" s="151"/>
      <c r="QFV74" s="151"/>
      <c r="QFW74" s="151"/>
      <c r="QFX74" s="151"/>
      <c r="QFY74" s="151"/>
      <c r="QFZ74" s="151"/>
      <c r="QGA74" s="151"/>
      <c r="QGB74" s="151"/>
      <c r="QGC74" s="151"/>
      <c r="QGD74" s="151"/>
      <c r="QGE74" s="151"/>
      <c r="QGF74" s="151"/>
      <c r="QGG74" s="151"/>
      <c r="QGH74" s="151"/>
      <c r="QGI74" s="151"/>
      <c r="QGJ74" s="151"/>
      <c r="QGK74" s="151"/>
      <c r="QGL74" s="151"/>
      <c r="QGM74" s="151"/>
      <c r="QGN74" s="151"/>
      <c r="QGO74" s="151"/>
      <c r="QGP74" s="151"/>
      <c r="QGQ74" s="151"/>
      <c r="QGR74" s="151"/>
      <c r="QGS74" s="151"/>
      <c r="QGT74" s="151"/>
      <c r="QGU74" s="151"/>
      <c r="QGV74" s="151"/>
      <c r="QGW74" s="151"/>
      <c r="QGX74" s="151"/>
      <c r="QGY74" s="151"/>
      <c r="QGZ74" s="151"/>
      <c r="QHA74" s="151"/>
      <c r="QHB74" s="151"/>
      <c r="QHC74" s="151"/>
      <c r="QHD74" s="151"/>
      <c r="QHE74" s="151"/>
      <c r="QHF74" s="151"/>
      <c r="QHG74" s="151"/>
      <c r="QHH74" s="151"/>
      <c r="QHI74" s="151"/>
      <c r="QHJ74" s="151"/>
      <c r="QHK74" s="151"/>
      <c r="QHL74" s="151"/>
      <c r="QHM74" s="151"/>
      <c r="QHN74" s="151"/>
      <c r="QHO74" s="151"/>
      <c r="QHP74" s="151"/>
      <c r="QHQ74" s="151"/>
      <c r="QHR74" s="151"/>
      <c r="QHS74" s="151"/>
      <c r="QHT74" s="151"/>
      <c r="QHU74" s="151"/>
      <c r="QHV74" s="151"/>
      <c r="QHW74" s="151"/>
      <c r="QHX74" s="151"/>
      <c r="QHY74" s="151"/>
      <c r="QHZ74" s="151"/>
      <c r="QIA74" s="151"/>
      <c r="QIB74" s="151"/>
      <c r="QIC74" s="151"/>
      <c r="QID74" s="151"/>
      <c r="QIE74" s="151"/>
      <c r="QIF74" s="151"/>
      <c r="QIG74" s="151"/>
      <c r="QIH74" s="151"/>
      <c r="QII74" s="151"/>
      <c r="QIJ74" s="151"/>
      <c r="QIK74" s="151"/>
      <c r="QIL74" s="151"/>
      <c r="QIM74" s="151"/>
      <c r="QIN74" s="151"/>
      <c r="QIO74" s="151"/>
      <c r="QIP74" s="151"/>
      <c r="QIQ74" s="151"/>
      <c r="QIR74" s="151"/>
      <c r="QIS74" s="151"/>
      <c r="QIT74" s="151"/>
      <c r="QIU74" s="151"/>
      <c r="QIV74" s="151"/>
      <c r="QIW74" s="151"/>
      <c r="QIX74" s="151"/>
      <c r="QIY74" s="151"/>
      <c r="QIZ74" s="151"/>
      <c r="QJA74" s="151"/>
      <c r="QJB74" s="151"/>
      <c r="QJC74" s="151"/>
      <c r="QJD74" s="151"/>
      <c r="QJE74" s="151"/>
      <c r="QJF74" s="151"/>
      <c r="QJG74" s="151"/>
      <c r="QJH74" s="151"/>
      <c r="QJI74" s="151"/>
      <c r="QJJ74" s="151"/>
      <c r="QJK74" s="151"/>
      <c r="QJL74" s="151"/>
      <c r="QJM74" s="151"/>
      <c r="QJN74" s="151"/>
      <c r="QJO74" s="151"/>
      <c r="QJP74" s="151"/>
      <c r="QJQ74" s="151"/>
      <c r="QJR74" s="151"/>
      <c r="QJS74" s="151"/>
      <c r="QJT74" s="151"/>
      <c r="QJU74" s="151"/>
      <c r="QJV74" s="151"/>
      <c r="QJW74" s="151"/>
      <c r="QJX74" s="151"/>
      <c r="QJY74" s="151"/>
      <c r="QJZ74" s="151"/>
      <c r="QKA74" s="151"/>
      <c r="QKB74" s="151"/>
      <c r="QKC74" s="151"/>
      <c r="QKD74" s="151"/>
      <c r="QKE74" s="151"/>
      <c r="QKF74" s="151"/>
      <c r="QKG74" s="151"/>
      <c r="QKH74" s="151"/>
      <c r="QKI74" s="151"/>
      <c r="QKJ74" s="151"/>
      <c r="QKK74" s="151"/>
      <c r="QKL74" s="151"/>
      <c r="QKM74" s="151"/>
      <c r="QKN74" s="151"/>
      <c r="QKO74" s="151"/>
      <c r="QKP74" s="151"/>
      <c r="QKQ74" s="151"/>
      <c r="QKR74" s="151"/>
      <c r="QKS74" s="151"/>
      <c r="QKT74" s="151"/>
      <c r="QKU74" s="151"/>
      <c r="QKV74" s="151"/>
      <c r="QKW74" s="151"/>
      <c r="QKX74" s="151"/>
      <c r="QKY74" s="151"/>
      <c r="QKZ74" s="151"/>
      <c r="QLA74" s="151"/>
      <c r="QLB74" s="151"/>
      <c r="QLC74" s="151"/>
      <c r="QLD74" s="151"/>
      <c r="QLE74" s="151"/>
      <c r="QLF74" s="151"/>
      <c r="QLG74" s="151"/>
      <c r="QLH74" s="151"/>
      <c r="QLI74" s="151"/>
      <c r="QLJ74" s="151"/>
      <c r="QLK74" s="151"/>
      <c r="QLL74" s="151"/>
      <c r="QLM74" s="151"/>
      <c r="QLN74" s="151"/>
      <c r="QLO74" s="151"/>
      <c r="QLP74" s="151"/>
      <c r="QLQ74" s="151"/>
      <c r="QLR74" s="151"/>
      <c r="QLS74" s="151"/>
      <c r="QLT74" s="151"/>
      <c r="QLU74" s="151"/>
      <c r="QLV74" s="151"/>
      <c r="QLW74" s="151"/>
      <c r="QLX74" s="151"/>
      <c r="QLY74" s="151"/>
      <c r="QLZ74" s="151"/>
      <c r="QMA74" s="151"/>
      <c r="QMB74" s="151"/>
      <c r="QMC74" s="151"/>
      <c r="QMD74" s="151"/>
      <c r="QME74" s="151"/>
      <c r="QMF74" s="151"/>
      <c r="QMG74" s="151"/>
      <c r="QMH74" s="151"/>
      <c r="QMI74" s="151"/>
      <c r="QMJ74" s="151"/>
      <c r="QMK74" s="151"/>
      <c r="QML74" s="151"/>
      <c r="QMM74" s="151"/>
      <c r="QMN74" s="151"/>
      <c r="QMO74" s="151"/>
      <c r="QMP74" s="151"/>
      <c r="QMQ74" s="151"/>
      <c r="QMR74" s="151"/>
      <c r="QMS74" s="151"/>
      <c r="QMT74" s="151"/>
      <c r="QMU74" s="151"/>
      <c r="QMV74" s="151"/>
      <c r="QMW74" s="151"/>
      <c r="QMX74" s="151"/>
      <c r="QMY74" s="151"/>
      <c r="QMZ74" s="151"/>
      <c r="QNA74" s="151"/>
      <c r="QNB74" s="151"/>
      <c r="QNC74" s="151"/>
      <c r="QND74" s="151"/>
      <c r="QNE74" s="151"/>
      <c r="QNF74" s="151"/>
      <c r="QNG74" s="151"/>
      <c r="QNH74" s="151"/>
      <c r="QNI74" s="151"/>
      <c r="QNJ74" s="151"/>
      <c r="QNK74" s="151"/>
      <c r="QNL74" s="151"/>
      <c r="QNM74" s="151"/>
      <c r="QNN74" s="151"/>
      <c r="QNO74" s="151"/>
      <c r="QNP74" s="151"/>
      <c r="QNQ74" s="151"/>
      <c r="QNR74" s="151"/>
      <c r="QNS74" s="151"/>
      <c r="QNT74" s="151"/>
      <c r="QNU74" s="151"/>
      <c r="QNV74" s="151"/>
      <c r="QNW74" s="151"/>
      <c r="QNX74" s="151"/>
      <c r="QNY74" s="151"/>
      <c r="QNZ74" s="151"/>
      <c r="QOA74" s="151"/>
      <c r="QOB74" s="151"/>
      <c r="QOC74" s="151"/>
      <c r="QOD74" s="151"/>
      <c r="QOE74" s="151"/>
      <c r="QOF74" s="151"/>
      <c r="QOG74" s="151"/>
      <c r="QOH74" s="151"/>
      <c r="QOI74" s="151"/>
      <c r="QOJ74" s="151"/>
      <c r="QOK74" s="151"/>
      <c r="QOL74" s="151"/>
      <c r="QOM74" s="151"/>
      <c r="QON74" s="151"/>
      <c r="QOO74" s="151"/>
      <c r="QOP74" s="151"/>
      <c r="QOQ74" s="151"/>
      <c r="QOR74" s="151"/>
      <c r="QOS74" s="151"/>
      <c r="QOT74" s="151"/>
      <c r="QOU74" s="151"/>
      <c r="QOV74" s="151"/>
      <c r="QOW74" s="151"/>
      <c r="QOX74" s="151"/>
      <c r="QOY74" s="151"/>
      <c r="QOZ74" s="151"/>
      <c r="QPA74" s="151"/>
      <c r="QPB74" s="151"/>
      <c r="QPC74" s="151"/>
      <c r="QPD74" s="151"/>
      <c r="QPE74" s="151"/>
      <c r="QPF74" s="151"/>
      <c r="QPG74" s="151"/>
      <c r="QPH74" s="151"/>
      <c r="QPI74" s="151"/>
      <c r="QPJ74" s="151"/>
      <c r="QPK74" s="151"/>
      <c r="QPL74" s="151"/>
      <c r="QPM74" s="151"/>
      <c r="QPN74" s="151"/>
      <c r="QPO74" s="151"/>
      <c r="QPP74" s="151"/>
      <c r="QPQ74" s="151"/>
      <c r="QPR74" s="151"/>
      <c r="QPS74" s="151"/>
      <c r="QPT74" s="151"/>
      <c r="QPU74" s="151"/>
      <c r="QPV74" s="151"/>
      <c r="QPW74" s="151"/>
      <c r="QPX74" s="151"/>
      <c r="QPY74" s="151"/>
      <c r="QPZ74" s="151"/>
      <c r="QQA74" s="151"/>
      <c r="QQB74" s="151"/>
      <c r="QQC74" s="151"/>
      <c r="QQD74" s="151"/>
      <c r="QQE74" s="151"/>
      <c r="QQF74" s="151"/>
      <c r="QQG74" s="151"/>
      <c r="QQH74" s="151"/>
      <c r="QQI74" s="151"/>
      <c r="QQJ74" s="151"/>
      <c r="QQK74" s="151"/>
      <c r="QQL74" s="151"/>
      <c r="QQM74" s="151"/>
      <c r="QQN74" s="151"/>
      <c r="QQO74" s="151"/>
      <c r="QQP74" s="151"/>
      <c r="QQQ74" s="151"/>
      <c r="QQR74" s="151"/>
      <c r="QQS74" s="151"/>
      <c r="QQT74" s="151"/>
      <c r="QQU74" s="151"/>
      <c r="QQV74" s="151"/>
      <c r="QQW74" s="151"/>
      <c r="QQX74" s="151"/>
      <c r="QQY74" s="151"/>
      <c r="QQZ74" s="151"/>
      <c r="QRA74" s="151"/>
      <c r="QRB74" s="151"/>
      <c r="QRC74" s="151"/>
      <c r="QRD74" s="151"/>
      <c r="QRE74" s="151"/>
      <c r="QRF74" s="151"/>
      <c r="QRG74" s="151"/>
      <c r="QRH74" s="151"/>
      <c r="QRI74" s="151"/>
      <c r="QRJ74" s="151"/>
      <c r="QRK74" s="151"/>
      <c r="QRL74" s="151"/>
      <c r="QRM74" s="151"/>
      <c r="QRN74" s="151"/>
      <c r="QRO74" s="151"/>
      <c r="QRP74" s="151"/>
      <c r="QRQ74" s="151"/>
      <c r="QRR74" s="151"/>
      <c r="QRS74" s="151"/>
      <c r="QRT74" s="151"/>
      <c r="QRU74" s="151"/>
      <c r="QRV74" s="151"/>
      <c r="QRW74" s="151"/>
      <c r="QRX74" s="151"/>
      <c r="QRY74" s="151"/>
      <c r="QRZ74" s="151"/>
      <c r="QSA74" s="151"/>
      <c r="QSB74" s="151"/>
      <c r="QSC74" s="151"/>
      <c r="QSD74" s="151"/>
      <c r="QSE74" s="151"/>
      <c r="QSF74" s="151"/>
      <c r="QSG74" s="151"/>
      <c r="QSH74" s="151"/>
      <c r="QSI74" s="151"/>
      <c r="QSJ74" s="151"/>
      <c r="QSK74" s="151"/>
      <c r="QSL74" s="151"/>
      <c r="QSM74" s="151"/>
      <c r="QSN74" s="151"/>
      <c r="QSO74" s="151"/>
      <c r="QSP74" s="151"/>
      <c r="QSQ74" s="151"/>
      <c r="QSR74" s="151"/>
      <c r="QSS74" s="151"/>
      <c r="QST74" s="151"/>
      <c r="QSU74" s="151"/>
      <c r="QSV74" s="151"/>
      <c r="QSW74" s="151"/>
      <c r="QSX74" s="151"/>
      <c r="QSY74" s="151"/>
      <c r="QSZ74" s="151"/>
      <c r="QTA74" s="151"/>
      <c r="QTB74" s="151"/>
      <c r="QTC74" s="151"/>
      <c r="QTD74" s="151"/>
      <c r="QTE74" s="151"/>
      <c r="QTF74" s="151"/>
      <c r="QTG74" s="151"/>
      <c r="QTH74" s="151"/>
      <c r="QTI74" s="151"/>
      <c r="QTJ74" s="151"/>
      <c r="QTK74" s="151"/>
      <c r="QTL74" s="151"/>
      <c r="QTM74" s="151"/>
      <c r="QTN74" s="151"/>
      <c r="QTO74" s="151"/>
      <c r="QTP74" s="151"/>
      <c r="QTQ74" s="151"/>
      <c r="QTR74" s="151"/>
      <c r="QTS74" s="151"/>
      <c r="QTT74" s="151"/>
      <c r="QTU74" s="151"/>
      <c r="QTV74" s="151"/>
      <c r="QTW74" s="151"/>
      <c r="QTX74" s="151"/>
      <c r="QTY74" s="151"/>
      <c r="QTZ74" s="151"/>
      <c r="QUA74" s="151"/>
      <c r="QUB74" s="151"/>
      <c r="QUC74" s="151"/>
      <c r="QUD74" s="151"/>
      <c r="QUE74" s="151"/>
      <c r="QUF74" s="151"/>
      <c r="QUG74" s="151"/>
      <c r="QUH74" s="151"/>
      <c r="QUI74" s="151"/>
      <c r="QUJ74" s="151"/>
      <c r="QUK74" s="151"/>
      <c r="QUL74" s="151"/>
      <c r="QUM74" s="151"/>
      <c r="QUN74" s="151"/>
      <c r="QUO74" s="151"/>
      <c r="QUP74" s="151"/>
      <c r="QUQ74" s="151"/>
      <c r="QUR74" s="151"/>
      <c r="QUS74" s="151"/>
      <c r="QUT74" s="151"/>
      <c r="QUU74" s="151"/>
      <c r="QUV74" s="151"/>
      <c r="QUW74" s="151"/>
      <c r="QUX74" s="151"/>
      <c r="QUY74" s="151"/>
      <c r="QUZ74" s="151"/>
      <c r="QVA74" s="151"/>
      <c r="QVB74" s="151"/>
      <c r="QVC74" s="151"/>
      <c r="QVD74" s="151"/>
      <c r="QVE74" s="151"/>
      <c r="QVF74" s="151"/>
      <c r="QVG74" s="151"/>
      <c r="QVH74" s="151"/>
      <c r="QVI74" s="151"/>
      <c r="QVJ74" s="151"/>
      <c r="QVK74" s="151"/>
      <c r="QVL74" s="151"/>
      <c r="QVM74" s="151"/>
      <c r="QVN74" s="151"/>
      <c r="QVO74" s="151"/>
      <c r="QVP74" s="151"/>
      <c r="QVQ74" s="151"/>
      <c r="QVR74" s="151"/>
      <c r="QVS74" s="151"/>
      <c r="QVT74" s="151"/>
      <c r="QVU74" s="151"/>
      <c r="QVV74" s="151"/>
      <c r="QVW74" s="151"/>
      <c r="QVX74" s="151"/>
      <c r="QVY74" s="151"/>
      <c r="QVZ74" s="151"/>
      <c r="QWA74" s="151"/>
      <c r="QWB74" s="151"/>
      <c r="QWC74" s="151"/>
      <c r="QWD74" s="151"/>
      <c r="QWE74" s="151"/>
      <c r="QWF74" s="151"/>
      <c r="QWG74" s="151"/>
      <c r="QWH74" s="151"/>
      <c r="QWI74" s="151"/>
      <c r="QWJ74" s="151"/>
      <c r="QWK74" s="151"/>
      <c r="QWL74" s="151"/>
      <c r="QWM74" s="151"/>
      <c r="QWN74" s="151"/>
      <c r="QWO74" s="151"/>
      <c r="QWP74" s="151"/>
      <c r="QWQ74" s="151"/>
      <c r="QWR74" s="151"/>
      <c r="QWS74" s="151"/>
      <c r="QWT74" s="151"/>
      <c r="QWU74" s="151"/>
      <c r="QWV74" s="151"/>
      <c r="QWW74" s="151"/>
      <c r="QWX74" s="151"/>
      <c r="QWY74" s="151"/>
      <c r="QWZ74" s="151"/>
      <c r="QXA74" s="151"/>
      <c r="QXB74" s="151"/>
      <c r="QXC74" s="151"/>
      <c r="QXD74" s="151"/>
      <c r="QXE74" s="151"/>
      <c r="QXF74" s="151"/>
      <c r="QXG74" s="151"/>
      <c r="QXH74" s="151"/>
      <c r="QXI74" s="151"/>
      <c r="QXJ74" s="151"/>
      <c r="QXK74" s="151"/>
      <c r="QXL74" s="151"/>
      <c r="QXM74" s="151"/>
      <c r="QXN74" s="151"/>
      <c r="QXO74" s="151"/>
      <c r="QXP74" s="151"/>
      <c r="QXQ74" s="151"/>
      <c r="QXR74" s="151"/>
      <c r="QXS74" s="151"/>
      <c r="QXT74" s="151"/>
      <c r="QXU74" s="151"/>
      <c r="QXV74" s="151"/>
      <c r="QXW74" s="151"/>
      <c r="QXX74" s="151"/>
      <c r="QXY74" s="151"/>
      <c r="QXZ74" s="151"/>
      <c r="QYA74" s="151"/>
      <c r="QYB74" s="151"/>
      <c r="QYC74" s="151"/>
      <c r="QYD74" s="151"/>
      <c r="QYE74" s="151"/>
      <c r="QYF74" s="151"/>
      <c r="QYG74" s="151"/>
      <c r="QYH74" s="151"/>
      <c r="QYI74" s="151"/>
      <c r="QYJ74" s="151"/>
      <c r="QYK74" s="151"/>
      <c r="QYL74" s="151"/>
      <c r="QYM74" s="151"/>
      <c r="QYN74" s="151"/>
      <c r="QYO74" s="151"/>
      <c r="QYP74" s="151"/>
      <c r="QYQ74" s="151"/>
      <c r="QYR74" s="151"/>
      <c r="QYS74" s="151"/>
      <c r="QYT74" s="151"/>
      <c r="QYU74" s="151"/>
      <c r="QYV74" s="151"/>
      <c r="QYW74" s="151"/>
      <c r="QYX74" s="151"/>
      <c r="QYY74" s="151"/>
      <c r="QYZ74" s="151"/>
      <c r="QZA74" s="151"/>
      <c r="QZB74" s="151"/>
      <c r="QZC74" s="151"/>
      <c r="QZD74" s="151"/>
      <c r="QZE74" s="151"/>
      <c r="QZF74" s="151"/>
      <c r="QZG74" s="151"/>
      <c r="QZH74" s="151"/>
      <c r="QZI74" s="151"/>
      <c r="QZJ74" s="151"/>
      <c r="QZK74" s="151"/>
      <c r="QZL74" s="151"/>
      <c r="QZM74" s="151"/>
      <c r="QZN74" s="151"/>
      <c r="QZO74" s="151"/>
      <c r="QZP74" s="151"/>
      <c r="QZQ74" s="151"/>
      <c r="QZR74" s="151"/>
      <c r="QZS74" s="151"/>
      <c r="QZT74" s="151"/>
      <c r="QZU74" s="151"/>
      <c r="QZV74" s="151"/>
      <c r="QZW74" s="151"/>
      <c r="QZX74" s="151"/>
      <c r="QZY74" s="151"/>
      <c r="QZZ74" s="151"/>
      <c r="RAA74" s="151"/>
      <c r="RAB74" s="151"/>
      <c r="RAC74" s="151"/>
      <c r="RAD74" s="151"/>
      <c r="RAE74" s="151"/>
      <c r="RAF74" s="151"/>
      <c r="RAG74" s="151"/>
      <c r="RAH74" s="151"/>
      <c r="RAI74" s="151"/>
      <c r="RAJ74" s="151"/>
      <c r="RAK74" s="151"/>
      <c r="RAL74" s="151"/>
      <c r="RAM74" s="151"/>
      <c r="RAN74" s="151"/>
      <c r="RAO74" s="151"/>
      <c r="RAP74" s="151"/>
      <c r="RAQ74" s="151"/>
      <c r="RAR74" s="151"/>
      <c r="RAS74" s="151"/>
      <c r="RAT74" s="151"/>
      <c r="RAU74" s="151"/>
      <c r="RAV74" s="151"/>
      <c r="RAW74" s="151"/>
      <c r="RAX74" s="151"/>
      <c r="RAY74" s="151"/>
      <c r="RAZ74" s="151"/>
      <c r="RBA74" s="151"/>
      <c r="RBB74" s="151"/>
      <c r="RBC74" s="151"/>
      <c r="RBD74" s="151"/>
      <c r="RBE74" s="151"/>
      <c r="RBF74" s="151"/>
      <c r="RBG74" s="151"/>
      <c r="RBH74" s="151"/>
      <c r="RBI74" s="151"/>
      <c r="RBJ74" s="151"/>
      <c r="RBK74" s="151"/>
      <c r="RBL74" s="151"/>
      <c r="RBM74" s="151"/>
      <c r="RBN74" s="151"/>
      <c r="RBO74" s="151"/>
      <c r="RBP74" s="151"/>
      <c r="RBQ74" s="151"/>
      <c r="RBR74" s="151"/>
      <c r="RBS74" s="151"/>
      <c r="RBT74" s="151"/>
      <c r="RBU74" s="151"/>
      <c r="RBV74" s="151"/>
      <c r="RBW74" s="151"/>
      <c r="RBX74" s="151"/>
      <c r="RBY74" s="151"/>
      <c r="RBZ74" s="151"/>
      <c r="RCA74" s="151"/>
      <c r="RCB74" s="151"/>
      <c r="RCC74" s="151"/>
      <c r="RCD74" s="151"/>
      <c r="RCE74" s="151"/>
      <c r="RCF74" s="151"/>
      <c r="RCG74" s="151"/>
      <c r="RCH74" s="151"/>
      <c r="RCI74" s="151"/>
      <c r="RCJ74" s="151"/>
      <c r="RCK74" s="151"/>
      <c r="RCL74" s="151"/>
      <c r="RCM74" s="151"/>
      <c r="RCN74" s="151"/>
      <c r="RCO74" s="151"/>
      <c r="RCP74" s="151"/>
      <c r="RCQ74" s="151"/>
      <c r="RCR74" s="151"/>
      <c r="RCS74" s="151"/>
      <c r="RCT74" s="151"/>
      <c r="RCU74" s="151"/>
      <c r="RCV74" s="151"/>
      <c r="RCW74" s="151"/>
      <c r="RCX74" s="151"/>
      <c r="RCY74" s="151"/>
      <c r="RCZ74" s="151"/>
      <c r="RDA74" s="151"/>
      <c r="RDB74" s="151"/>
      <c r="RDC74" s="151"/>
      <c r="RDD74" s="151"/>
      <c r="RDE74" s="151"/>
      <c r="RDF74" s="151"/>
      <c r="RDG74" s="151"/>
      <c r="RDH74" s="151"/>
      <c r="RDI74" s="151"/>
      <c r="RDJ74" s="151"/>
      <c r="RDK74" s="151"/>
      <c r="RDL74" s="151"/>
      <c r="RDM74" s="151"/>
      <c r="RDN74" s="151"/>
      <c r="RDO74" s="151"/>
      <c r="RDP74" s="151"/>
      <c r="RDQ74" s="151"/>
      <c r="RDR74" s="151"/>
      <c r="RDS74" s="151"/>
      <c r="RDT74" s="151"/>
      <c r="RDU74" s="151"/>
      <c r="RDV74" s="151"/>
      <c r="RDW74" s="151"/>
      <c r="RDX74" s="151"/>
      <c r="RDY74" s="151"/>
      <c r="RDZ74" s="151"/>
      <c r="REA74" s="151"/>
      <c r="REB74" s="151"/>
      <c r="REC74" s="151"/>
      <c r="RED74" s="151"/>
      <c r="REE74" s="151"/>
      <c r="REF74" s="151"/>
      <c r="REG74" s="151"/>
      <c r="REH74" s="151"/>
      <c r="REI74" s="151"/>
      <c r="REJ74" s="151"/>
      <c r="REK74" s="151"/>
      <c r="REL74" s="151"/>
      <c r="REM74" s="151"/>
      <c r="REN74" s="151"/>
      <c r="REO74" s="151"/>
      <c r="REP74" s="151"/>
      <c r="REQ74" s="151"/>
      <c r="RER74" s="151"/>
      <c r="RES74" s="151"/>
      <c r="RET74" s="151"/>
      <c r="REU74" s="151"/>
      <c r="REV74" s="151"/>
      <c r="REW74" s="151"/>
      <c r="REX74" s="151"/>
      <c r="REY74" s="151"/>
      <c r="REZ74" s="151"/>
      <c r="RFA74" s="151"/>
      <c r="RFB74" s="151"/>
      <c r="RFC74" s="151"/>
      <c r="RFD74" s="151"/>
      <c r="RFE74" s="151"/>
      <c r="RFF74" s="151"/>
      <c r="RFG74" s="151"/>
      <c r="RFH74" s="151"/>
      <c r="RFI74" s="151"/>
      <c r="RFJ74" s="151"/>
      <c r="RFK74" s="151"/>
      <c r="RFL74" s="151"/>
      <c r="RFM74" s="151"/>
      <c r="RFN74" s="151"/>
      <c r="RFO74" s="151"/>
      <c r="RFP74" s="151"/>
      <c r="RFQ74" s="151"/>
      <c r="RFR74" s="151"/>
      <c r="RFS74" s="151"/>
      <c r="RFT74" s="151"/>
      <c r="RFU74" s="151"/>
      <c r="RFV74" s="151"/>
      <c r="RFW74" s="151"/>
      <c r="RFX74" s="151"/>
      <c r="RFY74" s="151"/>
      <c r="RFZ74" s="151"/>
      <c r="RGA74" s="151"/>
      <c r="RGB74" s="151"/>
      <c r="RGC74" s="151"/>
      <c r="RGD74" s="151"/>
      <c r="RGE74" s="151"/>
      <c r="RGF74" s="151"/>
      <c r="RGG74" s="151"/>
      <c r="RGH74" s="151"/>
      <c r="RGI74" s="151"/>
      <c r="RGJ74" s="151"/>
      <c r="RGK74" s="151"/>
      <c r="RGL74" s="151"/>
      <c r="RGM74" s="151"/>
      <c r="RGN74" s="151"/>
      <c r="RGO74" s="151"/>
      <c r="RGP74" s="151"/>
      <c r="RGQ74" s="151"/>
      <c r="RGR74" s="151"/>
      <c r="RGS74" s="151"/>
      <c r="RGT74" s="151"/>
      <c r="RGU74" s="151"/>
      <c r="RGV74" s="151"/>
      <c r="RGW74" s="151"/>
      <c r="RGX74" s="151"/>
      <c r="RGY74" s="151"/>
      <c r="RGZ74" s="151"/>
      <c r="RHA74" s="151"/>
      <c r="RHB74" s="151"/>
      <c r="RHC74" s="151"/>
      <c r="RHD74" s="151"/>
      <c r="RHE74" s="151"/>
      <c r="RHF74" s="151"/>
      <c r="RHG74" s="151"/>
      <c r="RHH74" s="151"/>
      <c r="RHI74" s="151"/>
      <c r="RHJ74" s="151"/>
      <c r="RHK74" s="151"/>
      <c r="RHL74" s="151"/>
      <c r="RHM74" s="151"/>
      <c r="RHN74" s="151"/>
      <c r="RHO74" s="151"/>
      <c r="RHP74" s="151"/>
      <c r="RHQ74" s="151"/>
      <c r="RHR74" s="151"/>
      <c r="RHS74" s="151"/>
      <c r="RHT74" s="151"/>
      <c r="RHU74" s="151"/>
      <c r="RHV74" s="151"/>
      <c r="RHW74" s="151"/>
      <c r="RHX74" s="151"/>
      <c r="RHY74" s="151"/>
      <c r="RHZ74" s="151"/>
      <c r="RIA74" s="151"/>
      <c r="RIB74" s="151"/>
      <c r="RIC74" s="151"/>
      <c r="RID74" s="151"/>
      <c r="RIE74" s="151"/>
      <c r="RIF74" s="151"/>
      <c r="RIG74" s="151"/>
      <c r="RIH74" s="151"/>
      <c r="RII74" s="151"/>
      <c r="RIJ74" s="151"/>
      <c r="RIK74" s="151"/>
      <c r="RIL74" s="151"/>
      <c r="RIM74" s="151"/>
      <c r="RIN74" s="151"/>
      <c r="RIO74" s="151"/>
      <c r="RIP74" s="151"/>
      <c r="RIQ74" s="151"/>
      <c r="RIR74" s="151"/>
      <c r="RIS74" s="151"/>
      <c r="RIT74" s="151"/>
      <c r="RIU74" s="151"/>
      <c r="RIV74" s="151"/>
      <c r="RIW74" s="151"/>
      <c r="RIX74" s="151"/>
      <c r="RIY74" s="151"/>
      <c r="RIZ74" s="151"/>
      <c r="RJA74" s="151"/>
      <c r="RJB74" s="151"/>
      <c r="RJC74" s="151"/>
      <c r="RJD74" s="151"/>
      <c r="RJE74" s="151"/>
      <c r="RJF74" s="151"/>
      <c r="RJG74" s="151"/>
      <c r="RJH74" s="151"/>
      <c r="RJI74" s="151"/>
      <c r="RJJ74" s="151"/>
      <c r="RJK74" s="151"/>
      <c r="RJL74" s="151"/>
      <c r="RJM74" s="151"/>
      <c r="RJN74" s="151"/>
      <c r="RJO74" s="151"/>
      <c r="RJP74" s="151"/>
      <c r="RJQ74" s="151"/>
      <c r="RJR74" s="151"/>
      <c r="RJS74" s="151"/>
      <c r="RJT74" s="151"/>
      <c r="RJU74" s="151"/>
      <c r="RJV74" s="151"/>
      <c r="RJW74" s="151"/>
      <c r="RJX74" s="151"/>
      <c r="RJY74" s="151"/>
      <c r="RJZ74" s="151"/>
      <c r="RKA74" s="151"/>
      <c r="RKB74" s="151"/>
      <c r="RKC74" s="151"/>
      <c r="RKD74" s="151"/>
      <c r="RKE74" s="151"/>
      <c r="RKF74" s="151"/>
      <c r="RKG74" s="151"/>
      <c r="RKH74" s="151"/>
      <c r="RKI74" s="151"/>
      <c r="RKJ74" s="151"/>
      <c r="RKK74" s="151"/>
      <c r="RKL74" s="151"/>
      <c r="RKM74" s="151"/>
      <c r="RKN74" s="151"/>
      <c r="RKO74" s="151"/>
      <c r="RKP74" s="151"/>
      <c r="RKQ74" s="151"/>
      <c r="RKR74" s="151"/>
      <c r="RKS74" s="151"/>
      <c r="RKT74" s="151"/>
      <c r="RKU74" s="151"/>
      <c r="RKV74" s="151"/>
      <c r="RKW74" s="151"/>
      <c r="RKX74" s="151"/>
      <c r="RKY74" s="151"/>
      <c r="RKZ74" s="151"/>
      <c r="RLA74" s="151"/>
      <c r="RLB74" s="151"/>
      <c r="RLC74" s="151"/>
      <c r="RLD74" s="151"/>
      <c r="RLE74" s="151"/>
      <c r="RLF74" s="151"/>
      <c r="RLG74" s="151"/>
      <c r="RLH74" s="151"/>
      <c r="RLI74" s="151"/>
      <c r="RLJ74" s="151"/>
      <c r="RLK74" s="151"/>
      <c r="RLL74" s="151"/>
      <c r="RLM74" s="151"/>
      <c r="RLN74" s="151"/>
      <c r="RLO74" s="151"/>
      <c r="RLP74" s="151"/>
      <c r="RLQ74" s="151"/>
      <c r="RLR74" s="151"/>
      <c r="RLS74" s="151"/>
      <c r="RLT74" s="151"/>
      <c r="RLU74" s="151"/>
      <c r="RLV74" s="151"/>
      <c r="RLW74" s="151"/>
      <c r="RLX74" s="151"/>
      <c r="RLY74" s="151"/>
      <c r="RLZ74" s="151"/>
      <c r="RMA74" s="151"/>
      <c r="RMB74" s="151"/>
      <c r="RMC74" s="151"/>
      <c r="RMD74" s="151"/>
      <c r="RME74" s="151"/>
      <c r="RMF74" s="151"/>
      <c r="RMG74" s="151"/>
      <c r="RMH74" s="151"/>
      <c r="RMI74" s="151"/>
      <c r="RMJ74" s="151"/>
      <c r="RMK74" s="151"/>
      <c r="RML74" s="151"/>
      <c r="RMM74" s="151"/>
      <c r="RMN74" s="151"/>
      <c r="RMO74" s="151"/>
      <c r="RMP74" s="151"/>
      <c r="RMQ74" s="151"/>
      <c r="RMR74" s="151"/>
      <c r="RMS74" s="151"/>
      <c r="RMT74" s="151"/>
      <c r="RMU74" s="151"/>
      <c r="RMV74" s="151"/>
      <c r="RMW74" s="151"/>
      <c r="RMX74" s="151"/>
      <c r="RMY74" s="151"/>
      <c r="RMZ74" s="151"/>
      <c r="RNA74" s="151"/>
      <c r="RNB74" s="151"/>
      <c r="RNC74" s="151"/>
      <c r="RND74" s="151"/>
      <c r="RNE74" s="151"/>
      <c r="RNF74" s="151"/>
      <c r="RNG74" s="151"/>
      <c r="RNH74" s="151"/>
      <c r="RNI74" s="151"/>
      <c r="RNJ74" s="151"/>
      <c r="RNK74" s="151"/>
      <c r="RNL74" s="151"/>
      <c r="RNM74" s="151"/>
      <c r="RNN74" s="151"/>
      <c r="RNO74" s="151"/>
      <c r="RNP74" s="151"/>
      <c r="RNQ74" s="151"/>
      <c r="RNR74" s="151"/>
      <c r="RNS74" s="151"/>
      <c r="RNT74" s="151"/>
      <c r="RNU74" s="151"/>
      <c r="RNV74" s="151"/>
      <c r="RNW74" s="151"/>
      <c r="RNX74" s="151"/>
      <c r="RNY74" s="151"/>
      <c r="RNZ74" s="151"/>
      <c r="ROA74" s="151"/>
      <c r="ROB74" s="151"/>
      <c r="ROC74" s="151"/>
      <c r="ROD74" s="151"/>
      <c r="ROE74" s="151"/>
      <c r="ROF74" s="151"/>
      <c r="ROG74" s="151"/>
      <c r="ROH74" s="151"/>
      <c r="ROI74" s="151"/>
      <c r="ROJ74" s="151"/>
      <c r="ROK74" s="151"/>
      <c r="ROL74" s="151"/>
      <c r="ROM74" s="151"/>
      <c r="RON74" s="151"/>
      <c r="ROO74" s="151"/>
      <c r="ROP74" s="151"/>
      <c r="ROQ74" s="151"/>
      <c r="ROR74" s="151"/>
      <c r="ROS74" s="151"/>
      <c r="ROT74" s="151"/>
      <c r="ROU74" s="151"/>
      <c r="ROV74" s="151"/>
      <c r="ROW74" s="151"/>
      <c r="ROX74" s="151"/>
      <c r="ROY74" s="151"/>
      <c r="ROZ74" s="151"/>
      <c r="RPA74" s="151"/>
      <c r="RPB74" s="151"/>
      <c r="RPC74" s="151"/>
      <c r="RPD74" s="151"/>
      <c r="RPE74" s="151"/>
      <c r="RPF74" s="151"/>
      <c r="RPG74" s="151"/>
      <c r="RPH74" s="151"/>
      <c r="RPI74" s="151"/>
      <c r="RPJ74" s="151"/>
      <c r="RPK74" s="151"/>
      <c r="RPL74" s="151"/>
      <c r="RPM74" s="151"/>
      <c r="RPN74" s="151"/>
      <c r="RPO74" s="151"/>
      <c r="RPP74" s="151"/>
      <c r="RPQ74" s="151"/>
      <c r="RPR74" s="151"/>
      <c r="RPS74" s="151"/>
      <c r="RPT74" s="151"/>
      <c r="RPU74" s="151"/>
      <c r="RPV74" s="151"/>
      <c r="RPW74" s="151"/>
      <c r="RPX74" s="151"/>
      <c r="RPY74" s="151"/>
      <c r="RPZ74" s="151"/>
      <c r="RQA74" s="151"/>
      <c r="RQB74" s="151"/>
      <c r="RQC74" s="151"/>
      <c r="RQD74" s="151"/>
      <c r="RQE74" s="151"/>
      <c r="RQF74" s="151"/>
      <c r="RQG74" s="151"/>
      <c r="RQH74" s="151"/>
      <c r="RQI74" s="151"/>
      <c r="RQJ74" s="151"/>
      <c r="RQK74" s="151"/>
      <c r="RQL74" s="151"/>
      <c r="RQM74" s="151"/>
      <c r="RQN74" s="151"/>
      <c r="RQO74" s="151"/>
      <c r="RQP74" s="151"/>
      <c r="RQQ74" s="151"/>
      <c r="RQR74" s="151"/>
      <c r="RQS74" s="151"/>
      <c r="RQT74" s="151"/>
      <c r="RQU74" s="151"/>
      <c r="RQV74" s="151"/>
      <c r="RQW74" s="151"/>
      <c r="RQX74" s="151"/>
      <c r="RQY74" s="151"/>
      <c r="RQZ74" s="151"/>
      <c r="RRA74" s="151"/>
      <c r="RRB74" s="151"/>
      <c r="RRC74" s="151"/>
      <c r="RRD74" s="151"/>
      <c r="RRE74" s="151"/>
      <c r="RRF74" s="151"/>
      <c r="RRG74" s="151"/>
      <c r="RRH74" s="151"/>
      <c r="RRI74" s="151"/>
      <c r="RRJ74" s="151"/>
      <c r="RRK74" s="151"/>
      <c r="RRL74" s="151"/>
      <c r="RRM74" s="151"/>
      <c r="RRN74" s="151"/>
      <c r="RRO74" s="151"/>
      <c r="RRP74" s="151"/>
      <c r="RRQ74" s="151"/>
      <c r="RRR74" s="151"/>
      <c r="RRS74" s="151"/>
      <c r="RRT74" s="151"/>
      <c r="RRU74" s="151"/>
      <c r="RRV74" s="151"/>
      <c r="RRW74" s="151"/>
      <c r="RRX74" s="151"/>
      <c r="RRY74" s="151"/>
      <c r="RRZ74" s="151"/>
      <c r="RSA74" s="151"/>
      <c r="RSB74" s="151"/>
      <c r="RSC74" s="151"/>
      <c r="RSD74" s="151"/>
      <c r="RSE74" s="151"/>
      <c r="RSF74" s="151"/>
      <c r="RSG74" s="151"/>
      <c r="RSH74" s="151"/>
      <c r="RSI74" s="151"/>
      <c r="RSJ74" s="151"/>
      <c r="RSK74" s="151"/>
      <c r="RSL74" s="151"/>
      <c r="RSM74" s="151"/>
      <c r="RSN74" s="151"/>
      <c r="RSO74" s="151"/>
      <c r="RSP74" s="151"/>
      <c r="RSQ74" s="151"/>
      <c r="RSR74" s="151"/>
      <c r="RSS74" s="151"/>
      <c r="RST74" s="151"/>
      <c r="RSU74" s="151"/>
      <c r="RSV74" s="151"/>
      <c r="RSW74" s="151"/>
      <c r="RSX74" s="151"/>
      <c r="RSY74" s="151"/>
      <c r="RSZ74" s="151"/>
      <c r="RTA74" s="151"/>
      <c r="RTB74" s="151"/>
      <c r="RTC74" s="151"/>
      <c r="RTD74" s="151"/>
      <c r="RTE74" s="151"/>
      <c r="RTF74" s="151"/>
      <c r="RTG74" s="151"/>
      <c r="RTH74" s="151"/>
      <c r="RTI74" s="151"/>
      <c r="RTJ74" s="151"/>
      <c r="RTK74" s="151"/>
      <c r="RTL74" s="151"/>
      <c r="RTM74" s="151"/>
      <c r="RTN74" s="151"/>
      <c r="RTO74" s="151"/>
      <c r="RTP74" s="151"/>
      <c r="RTQ74" s="151"/>
      <c r="RTR74" s="151"/>
      <c r="RTS74" s="151"/>
      <c r="RTT74" s="151"/>
      <c r="RTU74" s="151"/>
      <c r="RTV74" s="151"/>
      <c r="RTW74" s="151"/>
      <c r="RTX74" s="151"/>
      <c r="RTY74" s="151"/>
      <c r="RTZ74" s="151"/>
      <c r="RUA74" s="151"/>
      <c r="RUB74" s="151"/>
      <c r="RUC74" s="151"/>
      <c r="RUD74" s="151"/>
      <c r="RUE74" s="151"/>
      <c r="RUF74" s="151"/>
      <c r="RUG74" s="151"/>
      <c r="RUH74" s="151"/>
      <c r="RUI74" s="151"/>
      <c r="RUJ74" s="151"/>
      <c r="RUK74" s="151"/>
      <c r="RUL74" s="151"/>
      <c r="RUM74" s="151"/>
      <c r="RUN74" s="151"/>
      <c r="RUO74" s="151"/>
      <c r="RUP74" s="151"/>
      <c r="RUQ74" s="151"/>
      <c r="RUR74" s="151"/>
      <c r="RUS74" s="151"/>
      <c r="RUT74" s="151"/>
      <c r="RUU74" s="151"/>
      <c r="RUV74" s="151"/>
      <c r="RUW74" s="151"/>
      <c r="RUX74" s="151"/>
      <c r="RUY74" s="151"/>
      <c r="RUZ74" s="151"/>
      <c r="RVA74" s="151"/>
      <c r="RVB74" s="151"/>
      <c r="RVC74" s="151"/>
      <c r="RVD74" s="151"/>
      <c r="RVE74" s="151"/>
      <c r="RVF74" s="151"/>
      <c r="RVG74" s="151"/>
      <c r="RVH74" s="151"/>
      <c r="RVI74" s="151"/>
      <c r="RVJ74" s="151"/>
      <c r="RVK74" s="151"/>
      <c r="RVL74" s="151"/>
      <c r="RVM74" s="151"/>
      <c r="RVN74" s="151"/>
      <c r="RVO74" s="151"/>
      <c r="RVP74" s="151"/>
      <c r="RVQ74" s="151"/>
      <c r="RVR74" s="151"/>
      <c r="RVS74" s="151"/>
      <c r="RVT74" s="151"/>
      <c r="RVU74" s="151"/>
      <c r="RVV74" s="151"/>
      <c r="RVW74" s="151"/>
      <c r="RVX74" s="151"/>
      <c r="RVY74" s="151"/>
      <c r="RVZ74" s="151"/>
      <c r="RWA74" s="151"/>
      <c r="RWB74" s="151"/>
      <c r="RWC74" s="151"/>
      <c r="RWD74" s="151"/>
      <c r="RWE74" s="151"/>
      <c r="RWF74" s="151"/>
      <c r="RWG74" s="151"/>
      <c r="RWH74" s="151"/>
      <c r="RWI74" s="151"/>
      <c r="RWJ74" s="151"/>
      <c r="RWK74" s="151"/>
      <c r="RWL74" s="151"/>
      <c r="RWM74" s="151"/>
      <c r="RWN74" s="151"/>
      <c r="RWO74" s="151"/>
      <c r="RWP74" s="151"/>
      <c r="RWQ74" s="151"/>
      <c r="RWR74" s="151"/>
      <c r="RWS74" s="151"/>
      <c r="RWT74" s="151"/>
      <c r="RWU74" s="151"/>
      <c r="RWV74" s="151"/>
      <c r="RWW74" s="151"/>
      <c r="RWX74" s="151"/>
      <c r="RWY74" s="151"/>
      <c r="RWZ74" s="151"/>
      <c r="RXA74" s="151"/>
      <c r="RXB74" s="151"/>
      <c r="RXC74" s="151"/>
      <c r="RXD74" s="151"/>
      <c r="RXE74" s="151"/>
      <c r="RXF74" s="151"/>
      <c r="RXG74" s="151"/>
      <c r="RXH74" s="151"/>
      <c r="RXI74" s="151"/>
      <c r="RXJ74" s="151"/>
      <c r="RXK74" s="151"/>
      <c r="RXL74" s="151"/>
      <c r="RXM74" s="151"/>
      <c r="RXN74" s="151"/>
      <c r="RXO74" s="151"/>
      <c r="RXP74" s="151"/>
      <c r="RXQ74" s="151"/>
      <c r="RXR74" s="151"/>
      <c r="RXS74" s="151"/>
      <c r="RXT74" s="151"/>
      <c r="RXU74" s="151"/>
      <c r="RXV74" s="151"/>
      <c r="RXW74" s="151"/>
      <c r="RXX74" s="151"/>
      <c r="RXY74" s="151"/>
      <c r="RXZ74" s="151"/>
      <c r="RYA74" s="151"/>
      <c r="RYB74" s="151"/>
      <c r="RYC74" s="151"/>
      <c r="RYD74" s="151"/>
      <c r="RYE74" s="151"/>
      <c r="RYF74" s="151"/>
      <c r="RYG74" s="151"/>
      <c r="RYH74" s="151"/>
      <c r="RYI74" s="151"/>
      <c r="RYJ74" s="151"/>
      <c r="RYK74" s="151"/>
      <c r="RYL74" s="151"/>
      <c r="RYM74" s="151"/>
      <c r="RYN74" s="151"/>
      <c r="RYO74" s="151"/>
      <c r="RYP74" s="151"/>
      <c r="RYQ74" s="151"/>
      <c r="RYR74" s="151"/>
      <c r="RYS74" s="151"/>
      <c r="RYT74" s="151"/>
      <c r="RYU74" s="151"/>
      <c r="RYV74" s="151"/>
      <c r="RYW74" s="151"/>
      <c r="RYX74" s="151"/>
      <c r="RYY74" s="151"/>
      <c r="RYZ74" s="151"/>
      <c r="RZA74" s="151"/>
      <c r="RZB74" s="151"/>
      <c r="RZC74" s="151"/>
      <c r="RZD74" s="151"/>
      <c r="RZE74" s="151"/>
      <c r="RZF74" s="151"/>
      <c r="RZG74" s="151"/>
      <c r="RZH74" s="151"/>
      <c r="RZI74" s="151"/>
      <c r="RZJ74" s="151"/>
      <c r="RZK74" s="151"/>
      <c r="RZL74" s="151"/>
      <c r="RZM74" s="151"/>
      <c r="RZN74" s="151"/>
      <c r="RZO74" s="151"/>
      <c r="RZP74" s="151"/>
      <c r="RZQ74" s="151"/>
      <c r="RZR74" s="151"/>
      <c r="RZS74" s="151"/>
      <c r="RZT74" s="151"/>
      <c r="RZU74" s="151"/>
      <c r="RZV74" s="151"/>
      <c r="RZW74" s="151"/>
      <c r="RZX74" s="151"/>
      <c r="RZY74" s="151"/>
      <c r="RZZ74" s="151"/>
      <c r="SAA74" s="151"/>
      <c r="SAB74" s="151"/>
      <c r="SAC74" s="151"/>
      <c r="SAD74" s="151"/>
      <c r="SAE74" s="151"/>
      <c r="SAF74" s="151"/>
      <c r="SAG74" s="151"/>
      <c r="SAH74" s="151"/>
      <c r="SAI74" s="151"/>
      <c r="SAJ74" s="151"/>
      <c r="SAK74" s="151"/>
      <c r="SAL74" s="151"/>
      <c r="SAM74" s="151"/>
      <c r="SAN74" s="151"/>
      <c r="SAO74" s="151"/>
      <c r="SAP74" s="151"/>
      <c r="SAQ74" s="151"/>
      <c r="SAR74" s="151"/>
      <c r="SAS74" s="151"/>
      <c r="SAT74" s="151"/>
      <c r="SAU74" s="151"/>
      <c r="SAV74" s="151"/>
      <c r="SAW74" s="151"/>
      <c r="SAX74" s="151"/>
      <c r="SAY74" s="151"/>
      <c r="SAZ74" s="151"/>
      <c r="SBA74" s="151"/>
      <c r="SBB74" s="151"/>
      <c r="SBC74" s="151"/>
      <c r="SBD74" s="151"/>
      <c r="SBE74" s="151"/>
      <c r="SBF74" s="151"/>
      <c r="SBG74" s="151"/>
      <c r="SBH74" s="151"/>
      <c r="SBI74" s="151"/>
      <c r="SBJ74" s="151"/>
      <c r="SBK74" s="151"/>
      <c r="SBL74" s="151"/>
      <c r="SBM74" s="151"/>
      <c r="SBN74" s="151"/>
      <c r="SBO74" s="151"/>
      <c r="SBP74" s="151"/>
      <c r="SBQ74" s="151"/>
      <c r="SBR74" s="151"/>
      <c r="SBS74" s="151"/>
      <c r="SBT74" s="151"/>
      <c r="SBU74" s="151"/>
      <c r="SBV74" s="151"/>
      <c r="SBW74" s="151"/>
      <c r="SBX74" s="151"/>
      <c r="SBY74" s="151"/>
      <c r="SBZ74" s="151"/>
      <c r="SCA74" s="151"/>
      <c r="SCB74" s="151"/>
      <c r="SCC74" s="151"/>
      <c r="SCD74" s="151"/>
      <c r="SCE74" s="151"/>
      <c r="SCF74" s="151"/>
      <c r="SCG74" s="151"/>
      <c r="SCH74" s="151"/>
      <c r="SCI74" s="151"/>
      <c r="SCJ74" s="151"/>
      <c r="SCK74" s="151"/>
      <c r="SCL74" s="151"/>
      <c r="SCM74" s="151"/>
      <c r="SCN74" s="151"/>
      <c r="SCO74" s="151"/>
      <c r="SCP74" s="151"/>
      <c r="SCQ74" s="151"/>
      <c r="SCR74" s="151"/>
      <c r="SCS74" s="151"/>
      <c r="SCT74" s="151"/>
      <c r="SCU74" s="151"/>
      <c r="SCV74" s="151"/>
      <c r="SCW74" s="151"/>
      <c r="SCX74" s="151"/>
      <c r="SCY74" s="151"/>
      <c r="SCZ74" s="151"/>
      <c r="SDA74" s="151"/>
      <c r="SDB74" s="151"/>
      <c r="SDC74" s="151"/>
      <c r="SDD74" s="151"/>
      <c r="SDE74" s="151"/>
      <c r="SDF74" s="151"/>
      <c r="SDG74" s="151"/>
      <c r="SDH74" s="151"/>
      <c r="SDI74" s="151"/>
      <c r="SDJ74" s="151"/>
      <c r="SDK74" s="151"/>
      <c r="SDL74" s="151"/>
      <c r="SDM74" s="151"/>
      <c r="SDN74" s="151"/>
      <c r="SDO74" s="151"/>
      <c r="SDP74" s="151"/>
      <c r="SDQ74" s="151"/>
      <c r="SDR74" s="151"/>
      <c r="SDS74" s="151"/>
      <c r="SDT74" s="151"/>
      <c r="SDU74" s="151"/>
      <c r="SDV74" s="151"/>
      <c r="SDW74" s="151"/>
      <c r="SDX74" s="151"/>
      <c r="SDY74" s="151"/>
      <c r="SDZ74" s="151"/>
      <c r="SEA74" s="151"/>
      <c r="SEB74" s="151"/>
      <c r="SEC74" s="151"/>
      <c r="SED74" s="151"/>
      <c r="SEE74" s="151"/>
      <c r="SEF74" s="151"/>
      <c r="SEG74" s="151"/>
      <c r="SEH74" s="151"/>
      <c r="SEI74" s="151"/>
      <c r="SEJ74" s="151"/>
      <c r="SEK74" s="151"/>
      <c r="SEL74" s="151"/>
      <c r="SEM74" s="151"/>
      <c r="SEN74" s="151"/>
      <c r="SEO74" s="151"/>
      <c r="SEP74" s="151"/>
      <c r="SEQ74" s="151"/>
      <c r="SER74" s="151"/>
      <c r="SES74" s="151"/>
      <c r="SET74" s="151"/>
      <c r="SEU74" s="151"/>
      <c r="SEV74" s="151"/>
      <c r="SEW74" s="151"/>
      <c r="SEX74" s="151"/>
      <c r="SEY74" s="151"/>
      <c r="SEZ74" s="151"/>
      <c r="SFA74" s="151"/>
      <c r="SFB74" s="151"/>
      <c r="SFC74" s="151"/>
      <c r="SFD74" s="151"/>
      <c r="SFE74" s="151"/>
      <c r="SFF74" s="151"/>
      <c r="SFG74" s="151"/>
      <c r="SFH74" s="151"/>
      <c r="SFI74" s="151"/>
      <c r="SFJ74" s="151"/>
      <c r="SFK74" s="151"/>
      <c r="SFL74" s="151"/>
      <c r="SFM74" s="151"/>
      <c r="SFN74" s="151"/>
      <c r="SFO74" s="151"/>
      <c r="SFP74" s="151"/>
      <c r="SFQ74" s="151"/>
      <c r="SFR74" s="151"/>
      <c r="SFS74" s="151"/>
      <c r="SFT74" s="151"/>
      <c r="SFU74" s="151"/>
      <c r="SFV74" s="151"/>
      <c r="SFW74" s="151"/>
      <c r="SFX74" s="151"/>
      <c r="SFY74" s="151"/>
      <c r="SFZ74" s="151"/>
      <c r="SGA74" s="151"/>
      <c r="SGB74" s="151"/>
      <c r="SGC74" s="151"/>
      <c r="SGD74" s="151"/>
      <c r="SGE74" s="151"/>
      <c r="SGF74" s="151"/>
      <c r="SGG74" s="151"/>
      <c r="SGH74" s="151"/>
      <c r="SGI74" s="151"/>
      <c r="SGJ74" s="151"/>
      <c r="SGK74" s="151"/>
      <c r="SGL74" s="151"/>
      <c r="SGM74" s="151"/>
      <c r="SGN74" s="151"/>
      <c r="SGO74" s="151"/>
      <c r="SGP74" s="151"/>
      <c r="SGQ74" s="151"/>
      <c r="SGR74" s="151"/>
      <c r="SGS74" s="151"/>
      <c r="SGT74" s="151"/>
      <c r="SGU74" s="151"/>
      <c r="SGV74" s="151"/>
      <c r="SGW74" s="151"/>
      <c r="SGX74" s="151"/>
      <c r="SGY74" s="151"/>
      <c r="SGZ74" s="151"/>
      <c r="SHA74" s="151"/>
      <c r="SHB74" s="151"/>
      <c r="SHC74" s="151"/>
      <c r="SHD74" s="151"/>
      <c r="SHE74" s="151"/>
      <c r="SHF74" s="151"/>
      <c r="SHG74" s="151"/>
      <c r="SHH74" s="151"/>
      <c r="SHI74" s="151"/>
      <c r="SHJ74" s="151"/>
      <c r="SHK74" s="151"/>
      <c r="SHL74" s="151"/>
      <c r="SHM74" s="151"/>
      <c r="SHN74" s="151"/>
      <c r="SHO74" s="151"/>
      <c r="SHP74" s="151"/>
      <c r="SHQ74" s="151"/>
      <c r="SHR74" s="151"/>
      <c r="SHS74" s="151"/>
      <c r="SHT74" s="151"/>
      <c r="SHU74" s="151"/>
      <c r="SHV74" s="151"/>
      <c r="SHW74" s="151"/>
      <c r="SHX74" s="151"/>
      <c r="SHY74" s="151"/>
      <c r="SHZ74" s="151"/>
      <c r="SIA74" s="151"/>
      <c r="SIB74" s="151"/>
      <c r="SIC74" s="151"/>
      <c r="SID74" s="151"/>
      <c r="SIE74" s="151"/>
      <c r="SIF74" s="151"/>
      <c r="SIG74" s="151"/>
      <c r="SIH74" s="151"/>
      <c r="SII74" s="151"/>
      <c r="SIJ74" s="151"/>
      <c r="SIK74" s="151"/>
      <c r="SIL74" s="151"/>
      <c r="SIM74" s="151"/>
      <c r="SIN74" s="151"/>
      <c r="SIO74" s="151"/>
      <c r="SIP74" s="151"/>
      <c r="SIQ74" s="151"/>
      <c r="SIR74" s="151"/>
      <c r="SIS74" s="151"/>
      <c r="SIT74" s="151"/>
      <c r="SIU74" s="151"/>
      <c r="SIV74" s="151"/>
      <c r="SIW74" s="151"/>
      <c r="SIX74" s="151"/>
      <c r="SIY74" s="151"/>
      <c r="SIZ74" s="151"/>
      <c r="SJA74" s="151"/>
      <c r="SJB74" s="151"/>
      <c r="SJC74" s="151"/>
      <c r="SJD74" s="151"/>
      <c r="SJE74" s="151"/>
      <c r="SJF74" s="151"/>
      <c r="SJG74" s="151"/>
      <c r="SJH74" s="151"/>
      <c r="SJI74" s="151"/>
      <c r="SJJ74" s="151"/>
      <c r="SJK74" s="151"/>
      <c r="SJL74" s="151"/>
      <c r="SJM74" s="151"/>
      <c r="SJN74" s="151"/>
      <c r="SJO74" s="151"/>
      <c r="SJP74" s="151"/>
      <c r="SJQ74" s="151"/>
      <c r="SJR74" s="151"/>
      <c r="SJS74" s="151"/>
      <c r="SJT74" s="151"/>
      <c r="SJU74" s="151"/>
      <c r="SJV74" s="151"/>
      <c r="SJW74" s="151"/>
      <c r="SJX74" s="151"/>
      <c r="SJY74" s="151"/>
      <c r="SJZ74" s="151"/>
      <c r="SKA74" s="151"/>
      <c r="SKB74" s="151"/>
      <c r="SKC74" s="151"/>
      <c r="SKD74" s="151"/>
      <c r="SKE74" s="151"/>
      <c r="SKF74" s="151"/>
      <c r="SKG74" s="151"/>
      <c r="SKH74" s="151"/>
      <c r="SKI74" s="151"/>
      <c r="SKJ74" s="151"/>
      <c r="SKK74" s="151"/>
      <c r="SKL74" s="151"/>
      <c r="SKM74" s="151"/>
      <c r="SKN74" s="151"/>
      <c r="SKO74" s="151"/>
      <c r="SKP74" s="151"/>
      <c r="SKQ74" s="151"/>
      <c r="SKR74" s="151"/>
      <c r="SKS74" s="151"/>
      <c r="SKT74" s="151"/>
      <c r="SKU74" s="151"/>
      <c r="SKV74" s="151"/>
      <c r="SKW74" s="151"/>
      <c r="SKX74" s="151"/>
      <c r="SKY74" s="151"/>
      <c r="SKZ74" s="151"/>
      <c r="SLA74" s="151"/>
      <c r="SLB74" s="151"/>
      <c r="SLC74" s="151"/>
      <c r="SLD74" s="151"/>
      <c r="SLE74" s="151"/>
      <c r="SLF74" s="151"/>
      <c r="SLG74" s="151"/>
      <c r="SLH74" s="151"/>
      <c r="SLI74" s="151"/>
      <c r="SLJ74" s="151"/>
      <c r="SLK74" s="151"/>
      <c r="SLL74" s="151"/>
      <c r="SLM74" s="151"/>
      <c r="SLN74" s="151"/>
      <c r="SLO74" s="151"/>
      <c r="SLP74" s="151"/>
      <c r="SLQ74" s="151"/>
      <c r="SLR74" s="151"/>
      <c r="SLS74" s="151"/>
      <c r="SLT74" s="151"/>
      <c r="SLU74" s="151"/>
      <c r="SLV74" s="151"/>
      <c r="SLW74" s="151"/>
      <c r="SLX74" s="151"/>
      <c r="SLY74" s="151"/>
      <c r="SLZ74" s="151"/>
      <c r="SMA74" s="151"/>
      <c r="SMB74" s="151"/>
      <c r="SMC74" s="151"/>
      <c r="SMD74" s="151"/>
      <c r="SME74" s="151"/>
      <c r="SMF74" s="151"/>
      <c r="SMG74" s="151"/>
      <c r="SMH74" s="151"/>
      <c r="SMI74" s="151"/>
      <c r="SMJ74" s="151"/>
      <c r="SMK74" s="151"/>
      <c r="SML74" s="151"/>
      <c r="SMM74" s="151"/>
      <c r="SMN74" s="151"/>
      <c r="SMO74" s="151"/>
      <c r="SMP74" s="151"/>
      <c r="SMQ74" s="151"/>
      <c r="SMR74" s="151"/>
      <c r="SMS74" s="151"/>
      <c r="SMT74" s="151"/>
      <c r="SMU74" s="151"/>
      <c r="SMV74" s="151"/>
      <c r="SMW74" s="151"/>
      <c r="SMX74" s="151"/>
      <c r="SMY74" s="151"/>
      <c r="SMZ74" s="151"/>
      <c r="SNA74" s="151"/>
      <c r="SNB74" s="151"/>
      <c r="SNC74" s="151"/>
      <c r="SND74" s="151"/>
      <c r="SNE74" s="151"/>
      <c r="SNF74" s="151"/>
      <c r="SNG74" s="151"/>
      <c r="SNH74" s="151"/>
      <c r="SNI74" s="151"/>
      <c r="SNJ74" s="151"/>
      <c r="SNK74" s="151"/>
      <c r="SNL74" s="151"/>
      <c r="SNM74" s="151"/>
      <c r="SNN74" s="151"/>
      <c r="SNO74" s="151"/>
      <c r="SNP74" s="151"/>
      <c r="SNQ74" s="151"/>
      <c r="SNR74" s="151"/>
      <c r="SNS74" s="151"/>
      <c r="SNT74" s="151"/>
      <c r="SNU74" s="151"/>
      <c r="SNV74" s="151"/>
      <c r="SNW74" s="151"/>
      <c r="SNX74" s="151"/>
      <c r="SNY74" s="151"/>
      <c r="SNZ74" s="151"/>
      <c r="SOA74" s="151"/>
      <c r="SOB74" s="151"/>
      <c r="SOC74" s="151"/>
      <c r="SOD74" s="151"/>
      <c r="SOE74" s="151"/>
      <c r="SOF74" s="151"/>
      <c r="SOG74" s="151"/>
      <c r="SOH74" s="151"/>
      <c r="SOI74" s="151"/>
      <c r="SOJ74" s="151"/>
      <c r="SOK74" s="151"/>
      <c r="SOL74" s="151"/>
      <c r="SOM74" s="151"/>
      <c r="SON74" s="151"/>
      <c r="SOO74" s="151"/>
      <c r="SOP74" s="151"/>
      <c r="SOQ74" s="151"/>
      <c r="SOR74" s="151"/>
      <c r="SOS74" s="151"/>
      <c r="SOT74" s="151"/>
      <c r="SOU74" s="151"/>
      <c r="SOV74" s="151"/>
      <c r="SOW74" s="151"/>
      <c r="SOX74" s="151"/>
      <c r="SOY74" s="151"/>
      <c r="SOZ74" s="151"/>
      <c r="SPA74" s="151"/>
      <c r="SPB74" s="151"/>
      <c r="SPC74" s="151"/>
      <c r="SPD74" s="151"/>
      <c r="SPE74" s="151"/>
      <c r="SPF74" s="151"/>
      <c r="SPG74" s="151"/>
      <c r="SPH74" s="151"/>
      <c r="SPI74" s="151"/>
      <c r="SPJ74" s="151"/>
      <c r="SPK74" s="151"/>
      <c r="SPL74" s="151"/>
      <c r="SPM74" s="151"/>
      <c r="SPN74" s="151"/>
      <c r="SPO74" s="151"/>
      <c r="SPP74" s="151"/>
      <c r="SPQ74" s="151"/>
      <c r="SPR74" s="151"/>
      <c r="SPS74" s="151"/>
      <c r="SPT74" s="151"/>
      <c r="SPU74" s="151"/>
      <c r="SPV74" s="151"/>
      <c r="SPW74" s="151"/>
      <c r="SPX74" s="151"/>
      <c r="SPY74" s="151"/>
      <c r="SPZ74" s="151"/>
      <c r="SQA74" s="151"/>
      <c r="SQB74" s="151"/>
      <c r="SQC74" s="151"/>
      <c r="SQD74" s="151"/>
      <c r="SQE74" s="151"/>
      <c r="SQF74" s="151"/>
      <c r="SQG74" s="151"/>
      <c r="SQH74" s="151"/>
      <c r="SQI74" s="151"/>
      <c r="SQJ74" s="151"/>
      <c r="SQK74" s="151"/>
      <c r="SQL74" s="151"/>
      <c r="SQM74" s="151"/>
      <c r="SQN74" s="151"/>
      <c r="SQO74" s="151"/>
      <c r="SQP74" s="151"/>
      <c r="SQQ74" s="151"/>
      <c r="SQR74" s="151"/>
      <c r="SQS74" s="151"/>
      <c r="SQT74" s="151"/>
      <c r="SQU74" s="151"/>
      <c r="SQV74" s="151"/>
      <c r="SQW74" s="151"/>
      <c r="SQX74" s="151"/>
      <c r="SQY74" s="151"/>
      <c r="SQZ74" s="151"/>
      <c r="SRA74" s="151"/>
      <c r="SRB74" s="151"/>
      <c r="SRC74" s="151"/>
      <c r="SRD74" s="151"/>
      <c r="SRE74" s="151"/>
      <c r="SRF74" s="151"/>
      <c r="SRG74" s="151"/>
      <c r="SRH74" s="151"/>
      <c r="SRI74" s="151"/>
      <c r="SRJ74" s="151"/>
      <c r="SRK74" s="151"/>
      <c r="SRL74" s="151"/>
      <c r="SRM74" s="151"/>
      <c r="SRN74" s="151"/>
      <c r="SRO74" s="151"/>
      <c r="SRP74" s="151"/>
      <c r="SRQ74" s="151"/>
      <c r="SRR74" s="151"/>
      <c r="SRS74" s="151"/>
      <c r="SRT74" s="151"/>
      <c r="SRU74" s="151"/>
      <c r="SRV74" s="151"/>
      <c r="SRW74" s="151"/>
      <c r="SRX74" s="151"/>
      <c r="SRY74" s="151"/>
      <c r="SRZ74" s="151"/>
      <c r="SSA74" s="151"/>
      <c r="SSB74" s="151"/>
      <c r="SSC74" s="151"/>
      <c r="SSD74" s="151"/>
      <c r="SSE74" s="151"/>
      <c r="SSF74" s="151"/>
      <c r="SSG74" s="151"/>
      <c r="SSH74" s="151"/>
      <c r="SSI74" s="151"/>
      <c r="SSJ74" s="151"/>
      <c r="SSK74" s="151"/>
      <c r="SSL74" s="151"/>
      <c r="SSM74" s="151"/>
      <c r="SSN74" s="151"/>
      <c r="SSO74" s="151"/>
      <c r="SSP74" s="151"/>
      <c r="SSQ74" s="151"/>
      <c r="SSR74" s="151"/>
      <c r="SSS74" s="151"/>
      <c r="SST74" s="151"/>
      <c r="SSU74" s="151"/>
      <c r="SSV74" s="151"/>
      <c r="SSW74" s="151"/>
      <c r="SSX74" s="151"/>
      <c r="SSY74" s="151"/>
      <c r="SSZ74" s="151"/>
      <c r="STA74" s="151"/>
      <c r="STB74" s="151"/>
      <c r="STC74" s="151"/>
      <c r="STD74" s="151"/>
      <c r="STE74" s="151"/>
      <c r="STF74" s="151"/>
      <c r="STG74" s="151"/>
      <c r="STH74" s="151"/>
      <c r="STI74" s="151"/>
      <c r="STJ74" s="151"/>
      <c r="STK74" s="151"/>
      <c r="STL74" s="151"/>
      <c r="STM74" s="151"/>
      <c r="STN74" s="151"/>
      <c r="STO74" s="151"/>
      <c r="STP74" s="151"/>
      <c r="STQ74" s="151"/>
      <c r="STR74" s="151"/>
      <c r="STS74" s="151"/>
      <c r="STT74" s="151"/>
      <c r="STU74" s="151"/>
      <c r="STV74" s="151"/>
      <c r="STW74" s="151"/>
      <c r="STX74" s="151"/>
      <c r="STY74" s="151"/>
      <c r="STZ74" s="151"/>
      <c r="SUA74" s="151"/>
      <c r="SUB74" s="151"/>
      <c r="SUC74" s="151"/>
      <c r="SUD74" s="151"/>
      <c r="SUE74" s="151"/>
      <c r="SUF74" s="151"/>
      <c r="SUG74" s="151"/>
      <c r="SUH74" s="151"/>
      <c r="SUI74" s="151"/>
      <c r="SUJ74" s="151"/>
      <c r="SUK74" s="151"/>
      <c r="SUL74" s="151"/>
      <c r="SUM74" s="151"/>
      <c r="SUN74" s="151"/>
      <c r="SUO74" s="151"/>
      <c r="SUP74" s="151"/>
      <c r="SUQ74" s="151"/>
      <c r="SUR74" s="151"/>
      <c r="SUS74" s="151"/>
      <c r="SUT74" s="151"/>
      <c r="SUU74" s="151"/>
      <c r="SUV74" s="151"/>
      <c r="SUW74" s="151"/>
      <c r="SUX74" s="151"/>
      <c r="SUY74" s="151"/>
      <c r="SUZ74" s="151"/>
      <c r="SVA74" s="151"/>
      <c r="SVB74" s="151"/>
      <c r="SVC74" s="151"/>
      <c r="SVD74" s="151"/>
      <c r="SVE74" s="151"/>
      <c r="SVF74" s="151"/>
      <c r="SVG74" s="151"/>
      <c r="SVH74" s="151"/>
      <c r="SVI74" s="151"/>
      <c r="SVJ74" s="151"/>
      <c r="SVK74" s="151"/>
      <c r="SVL74" s="151"/>
      <c r="SVM74" s="151"/>
      <c r="SVN74" s="151"/>
      <c r="SVO74" s="151"/>
      <c r="SVP74" s="151"/>
      <c r="SVQ74" s="151"/>
      <c r="SVR74" s="151"/>
      <c r="SVS74" s="151"/>
      <c r="SVT74" s="151"/>
      <c r="SVU74" s="151"/>
      <c r="SVV74" s="151"/>
      <c r="SVW74" s="151"/>
      <c r="SVX74" s="151"/>
      <c r="SVY74" s="151"/>
      <c r="SVZ74" s="151"/>
      <c r="SWA74" s="151"/>
      <c r="SWB74" s="151"/>
      <c r="SWC74" s="151"/>
      <c r="SWD74" s="151"/>
      <c r="SWE74" s="151"/>
      <c r="SWF74" s="151"/>
      <c r="SWG74" s="151"/>
      <c r="SWH74" s="151"/>
      <c r="SWI74" s="151"/>
      <c r="SWJ74" s="151"/>
      <c r="SWK74" s="151"/>
      <c r="SWL74" s="151"/>
      <c r="SWM74" s="151"/>
      <c r="SWN74" s="151"/>
      <c r="SWO74" s="151"/>
      <c r="SWP74" s="151"/>
      <c r="SWQ74" s="151"/>
      <c r="SWR74" s="151"/>
      <c r="SWS74" s="151"/>
      <c r="SWT74" s="151"/>
      <c r="SWU74" s="151"/>
      <c r="SWV74" s="151"/>
      <c r="SWW74" s="151"/>
      <c r="SWX74" s="151"/>
      <c r="SWY74" s="151"/>
      <c r="SWZ74" s="151"/>
      <c r="SXA74" s="151"/>
      <c r="SXB74" s="151"/>
      <c r="SXC74" s="151"/>
      <c r="SXD74" s="151"/>
      <c r="SXE74" s="151"/>
      <c r="SXF74" s="151"/>
      <c r="SXG74" s="151"/>
      <c r="SXH74" s="151"/>
      <c r="SXI74" s="151"/>
      <c r="SXJ74" s="151"/>
      <c r="SXK74" s="151"/>
      <c r="SXL74" s="151"/>
      <c r="SXM74" s="151"/>
      <c r="SXN74" s="151"/>
      <c r="SXO74" s="151"/>
      <c r="SXP74" s="151"/>
      <c r="SXQ74" s="151"/>
      <c r="SXR74" s="151"/>
      <c r="SXS74" s="151"/>
      <c r="SXT74" s="151"/>
      <c r="SXU74" s="151"/>
      <c r="SXV74" s="151"/>
      <c r="SXW74" s="151"/>
      <c r="SXX74" s="151"/>
      <c r="SXY74" s="151"/>
      <c r="SXZ74" s="151"/>
      <c r="SYA74" s="151"/>
      <c r="SYB74" s="151"/>
      <c r="SYC74" s="151"/>
      <c r="SYD74" s="151"/>
      <c r="SYE74" s="151"/>
      <c r="SYF74" s="151"/>
      <c r="SYG74" s="151"/>
      <c r="SYH74" s="151"/>
      <c r="SYI74" s="151"/>
      <c r="SYJ74" s="151"/>
      <c r="SYK74" s="151"/>
      <c r="SYL74" s="151"/>
      <c r="SYM74" s="151"/>
      <c r="SYN74" s="151"/>
      <c r="SYO74" s="151"/>
      <c r="SYP74" s="151"/>
      <c r="SYQ74" s="151"/>
      <c r="SYR74" s="151"/>
      <c r="SYS74" s="151"/>
      <c r="SYT74" s="151"/>
      <c r="SYU74" s="151"/>
      <c r="SYV74" s="151"/>
      <c r="SYW74" s="151"/>
      <c r="SYX74" s="151"/>
      <c r="SYY74" s="151"/>
      <c r="SYZ74" s="151"/>
      <c r="SZA74" s="151"/>
      <c r="SZB74" s="151"/>
      <c r="SZC74" s="151"/>
      <c r="SZD74" s="151"/>
      <c r="SZE74" s="151"/>
      <c r="SZF74" s="151"/>
      <c r="SZG74" s="151"/>
      <c r="SZH74" s="151"/>
      <c r="SZI74" s="151"/>
      <c r="SZJ74" s="151"/>
      <c r="SZK74" s="151"/>
      <c r="SZL74" s="151"/>
      <c r="SZM74" s="151"/>
      <c r="SZN74" s="151"/>
      <c r="SZO74" s="151"/>
      <c r="SZP74" s="151"/>
      <c r="SZQ74" s="151"/>
      <c r="SZR74" s="151"/>
      <c r="SZS74" s="151"/>
      <c r="SZT74" s="151"/>
      <c r="SZU74" s="151"/>
      <c r="SZV74" s="151"/>
      <c r="SZW74" s="151"/>
      <c r="SZX74" s="151"/>
      <c r="SZY74" s="151"/>
      <c r="SZZ74" s="151"/>
      <c r="TAA74" s="151"/>
      <c r="TAB74" s="151"/>
      <c r="TAC74" s="151"/>
      <c r="TAD74" s="151"/>
      <c r="TAE74" s="151"/>
      <c r="TAF74" s="151"/>
      <c r="TAG74" s="151"/>
      <c r="TAH74" s="151"/>
      <c r="TAI74" s="151"/>
      <c r="TAJ74" s="151"/>
      <c r="TAK74" s="151"/>
      <c r="TAL74" s="151"/>
      <c r="TAM74" s="151"/>
      <c r="TAN74" s="151"/>
      <c r="TAO74" s="151"/>
      <c r="TAP74" s="151"/>
      <c r="TAQ74" s="151"/>
      <c r="TAR74" s="151"/>
      <c r="TAS74" s="151"/>
      <c r="TAT74" s="151"/>
      <c r="TAU74" s="151"/>
      <c r="TAV74" s="151"/>
      <c r="TAW74" s="151"/>
      <c r="TAX74" s="151"/>
      <c r="TAY74" s="151"/>
      <c r="TAZ74" s="151"/>
      <c r="TBA74" s="151"/>
      <c r="TBB74" s="151"/>
      <c r="TBC74" s="151"/>
      <c r="TBD74" s="151"/>
      <c r="TBE74" s="151"/>
      <c r="TBF74" s="151"/>
      <c r="TBG74" s="151"/>
      <c r="TBH74" s="151"/>
      <c r="TBI74" s="151"/>
      <c r="TBJ74" s="151"/>
      <c r="TBK74" s="151"/>
      <c r="TBL74" s="151"/>
      <c r="TBM74" s="151"/>
      <c r="TBN74" s="151"/>
      <c r="TBO74" s="151"/>
      <c r="TBP74" s="151"/>
      <c r="TBQ74" s="151"/>
      <c r="TBR74" s="151"/>
      <c r="TBS74" s="151"/>
      <c r="TBT74" s="151"/>
      <c r="TBU74" s="151"/>
      <c r="TBV74" s="151"/>
      <c r="TBW74" s="151"/>
      <c r="TBX74" s="151"/>
      <c r="TBY74" s="151"/>
      <c r="TBZ74" s="151"/>
      <c r="TCA74" s="151"/>
      <c r="TCB74" s="151"/>
      <c r="TCC74" s="151"/>
      <c r="TCD74" s="151"/>
      <c r="TCE74" s="151"/>
      <c r="TCF74" s="151"/>
      <c r="TCG74" s="151"/>
      <c r="TCH74" s="151"/>
      <c r="TCI74" s="151"/>
      <c r="TCJ74" s="151"/>
      <c r="TCK74" s="151"/>
      <c r="TCL74" s="151"/>
      <c r="TCM74" s="151"/>
      <c r="TCN74" s="151"/>
      <c r="TCO74" s="151"/>
      <c r="TCP74" s="151"/>
      <c r="TCQ74" s="151"/>
      <c r="TCR74" s="151"/>
      <c r="TCS74" s="151"/>
      <c r="TCT74" s="151"/>
      <c r="TCU74" s="151"/>
      <c r="TCV74" s="151"/>
      <c r="TCW74" s="151"/>
      <c r="TCX74" s="151"/>
      <c r="TCY74" s="151"/>
      <c r="TCZ74" s="151"/>
      <c r="TDA74" s="151"/>
      <c r="TDB74" s="151"/>
      <c r="TDC74" s="151"/>
      <c r="TDD74" s="151"/>
      <c r="TDE74" s="151"/>
      <c r="TDF74" s="151"/>
      <c r="TDG74" s="151"/>
      <c r="TDH74" s="151"/>
      <c r="TDI74" s="151"/>
      <c r="TDJ74" s="151"/>
      <c r="TDK74" s="151"/>
      <c r="TDL74" s="151"/>
      <c r="TDM74" s="151"/>
      <c r="TDN74" s="151"/>
      <c r="TDO74" s="151"/>
      <c r="TDP74" s="151"/>
      <c r="TDQ74" s="151"/>
      <c r="TDR74" s="151"/>
      <c r="TDS74" s="151"/>
      <c r="TDT74" s="151"/>
      <c r="TDU74" s="151"/>
      <c r="TDV74" s="151"/>
      <c r="TDW74" s="151"/>
      <c r="TDX74" s="151"/>
      <c r="TDY74" s="151"/>
      <c r="TDZ74" s="151"/>
      <c r="TEA74" s="151"/>
      <c r="TEB74" s="151"/>
      <c r="TEC74" s="151"/>
      <c r="TED74" s="151"/>
      <c r="TEE74" s="151"/>
      <c r="TEF74" s="151"/>
      <c r="TEG74" s="151"/>
      <c r="TEH74" s="151"/>
      <c r="TEI74" s="151"/>
      <c r="TEJ74" s="151"/>
      <c r="TEK74" s="151"/>
      <c r="TEL74" s="151"/>
      <c r="TEM74" s="151"/>
      <c r="TEN74" s="151"/>
      <c r="TEO74" s="151"/>
      <c r="TEP74" s="151"/>
      <c r="TEQ74" s="151"/>
      <c r="TER74" s="151"/>
      <c r="TES74" s="151"/>
      <c r="TET74" s="151"/>
      <c r="TEU74" s="151"/>
      <c r="TEV74" s="151"/>
      <c r="TEW74" s="151"/>
      <c r="TEX74" s="151"/>
      <c r="TEY74" s="151"/>
      <c r="TEZ74" s="151"/>
      <c r="TFA74" s="151"/>
      <c r="TFB74" s="151"/>
      <c r="TFC74" s="151"/>
      <c r="TFD74" s="151"/>
      <c r="TFE74" s="151"/>
      <c r="TFF74" s="151"/>
      <c r="TFG74" s="151"/>
      <c r="TFH74" s="151"/>
      <c r="TFI74" s="151"/>
      <c r="TFJ74" s="151"/>
      <c r="TFK74" s="151"/>
      <c r="TFL74" s="151"/>
      <c r="TFM74" s="151"/>
      <c r="TFN74" s="151"/>
      <c r="TFO74" s="151"/>
      <c r="TFP74" s="151"/>
      <c r="TFQ74" s="151"/>
      <c r="TFR74" s="151"/>
      <c r="TFS74" s="151"/>
      <c r="TFT74" s="151"/>
      <c r="TFU74" s="151"/>
      <c r="TFV74" s="151"/>
      <c r="TFW74" s="151"/>
      <c r="TFX74" s="151"/>
      <c r="TFY74" s="151"/>
      <c r="TFZ74" s="151"/>
      <c r="TGA74" s="151"/>
      <c r="TGB74" s="151"/>
      <c r="TGC74" s="151"/>
      <c r="TGD74" s="151"/>
      <c r="TGE74" s="151"/>
      <c r="TGF74" s="151"/>
      <c r="TGG74" s="151"/>
      <c r="TGH74" s="151"/>
      <c r="TGI74" s="151"/>
      <c r="TGJ74" s="151"/>
      <c r="TGK74" s="151"/>
      <c r="TGL74" s="151"/>
      <c r="TGM74" s="151"/>
      <c r="TGN74" s="151"/>
      <c r="TGO74" s="151"/>
      <c r="TGP74" s="151"/>
      <c r="TGQ74" s="151"/>
      <c r="TGR74" s="151"/>
      <c r="TGS74" s="151"/>
      <c r="TGT74" s="151"/>
      <c r="TGU74" s="151"/>
      <c r="TGV74" s="151"/>
      <c r="TGW74" s="151"/>
      <c r="TGX74" s="151"/>
      <c r="TGY74" s="151"/>
      <c r="TGZ74" s="151"/>
      <c r="THA74" s="151"/>
      <c r="THB74" s="151"/>
      <c r="THC74" s="151"/>
      <c r="THD74" s="151"/>
      <c r="THE74" s="151"/>
      <c r="THF74" s="151"/>
      <c r="THG74" s="151"/>
      <c r="THH74" s="151"/>
      <c r="THI74" s="151"/>
      <c r="THJ74" s="151"/>
      <c r="THK74" s="151"/>
      <c r="THL74" s="151"/>
      <c r="THM74" s="151"/>
      <c r="THN74" s="151"/>
      <c r="THO74" s="151"/>
      <c r="THP74" s="151"/>
      <c r="THQ74" s="151"/>
      <c r="THR74" s="151"/>
      <c r="THS74" s="151"/>
      <c r="THT74" s="151"/>
      <c r="THU74" s="151"/>
      <c r="THV74" s="151"/>
      <c r="THW74" s="151"/>
      <c r="THX74" s="151"/>
      <c r="THY74" s="151"/>
      <c r="THZ74" s="151"/>
      <c r="TIA74" s="151"/>
      <c r="TIB74" s="151"/>
      <c r="TIC74" s="151"/>
      <c r="TID74" s="151"/>
      <c r="TIE74" s="151"/>
      <c r="TIF74" s="151"/>
      <c r="TIG74" s="151"/>
      <c r="TIH74" s="151"/>
      <c r="TII74" s="151"/>
      <c r="TIJ74" s="151"/>
      <c r="TIK74" s="151"/>
      <c r="TIL74" s="151"/>
      <c r="TIM74" s="151"/>
      <c r="TIN74" s="151"/>
      <c r="TIO74" s="151"/>
      <c r="TIP74" s="151"/>
      <c r="TIQ74" s="151"/>
      <c r="TIR74" s="151"/>
      <c r="TIS74" s="151"/>
      <c r="TIT74" s="151"/>
      <c r="TIU74" s="151"/>
      <c r="TIV74" s="151"/>
      <c r="TIW74" s="151"/>
      <c r="TIX74" s="151"/>
      <c r="TIY74" s="151"/>
      <c r="TIZ74" s="151"/>
      <c r="TJA74" s="151"/>
      <c r="TJB74" s="151"/>
      <c r="TJC74" s="151"/>
      <c r="TJD74" s="151"/>
      <c r="TJE74" s="151"/>
      <c r="TJF74" s="151"/>
      <c r="TJG74" s="151"/>
      <c r="TJH74" s="151"/>
      <c r="TJI74" s="151"/>
      <c r="TJJ74" s="151"/>
      <c r="TJK74" s="151"/>
      <c r="TJL74" s="151"/>
      <c r="TJM74" s="151"/>
      <c r="TJN74" s="151"/>
      <c r="TJO74" s="151"/>
      <c r="TJP74" s="151"/>
      <c r="TJQ74" s="151"/>
      <c r="TJR74" s="151"/>
      <c r="TJS74" s="151"/>
      <c r="TJT74" s="151"/>
      <c r="TJU74" s="151"/>
      <c r="TJV74" s="151"/>
      <c r="TJW74" s="151"/>
      <c r="TJX74" s="151"/>
      <c r="TJY74" s="151"/>
      <c r="TJZ74" s="151"/>
      <c r="TKA74" s="151"/>
      <c r="TKB74" s="151"/>
      <c r="TKC74" s="151"/>
      <c r="TKD74" s="151"/>
      <c r="TKE74" s="151"/>
      <c r="TKF74" s="151"/>
      <c r="TKG74" s="151"/>
      <c r="TKH74" s="151"/>
      <c r="TKI74" s="151"/>
      <c r="TKJ74" s="151"/>
      <c r="TKK74" s="151"/>
      <c r="TKL74" s="151"/>
      <c r="TKM74" s="151"/>
      <c r="TKN74" s="151"/>
      <c r="TKO74" s="151"/>
      <c r="TKP74" s="151"/>
      <c r="TKQ74" s="151"/>
      <c r="TKR74" s="151"/>
      <c r="TKS74" s="151"/>
      <c r="TKT74" s="151"/>
      <c r="TKU74" s="151"/>
      <c r="TKV74" s="151"/>
      <c r="TKW74" s="151"/>
      <c r="TKX74" s="151"/>
      <c r="TKY74" s="151"/>
      <c r="TKZ74" s="151"/>
      <c r="TLA74" s="151"/>
      <c r="TLB74" s="151"/>
      <c r="TLC74" s="151"/>
      <c r="TLD74" s="151"/>
      <c r="TLE74" s="151"/>
      <c r="TLF74" s="151"/>
      <c r="TLG74" s="151"/>
      <c r="TLH74" s="151"/>
      <c r="TLI74" s="151"/>
      <c r="TLJ74" s="151"/>
      <c r="TLK74" s="151"/>
      <c r="TLL74" s="151"/>
      <c r="TLM74" s="151"/>
      <c r="TLN74" s="151"/>
      <c r="TLO74" s="151"/>
      <c r="TLP74" s="151"/>
      <c r="TLQ74" s="151"/>
      <c r="TLR74" s="151"/>
      <c r="TLS74" s="151"/>
      <c r="TLT74" s="151"/>
      <c r="TLU74" s="151"/>
      <c r="TLV74" s="151"/>
      <c r="TLW74" s="151"/>
      <c r="TLX74" s="151"/>
      <c r="TLY74" s="151"/>
      <c r="TLZ74" s="151"/>
      <c r="TMA74" s="151"/>
      <c r="TMB74" s="151"/>
      <c r="TMC74" s="151"/>
      <c r="TMD74" s="151"/>
      <c r="TME74" s="151"/>
      <c r="TMF74" s="151"/>
      <c r="TMG74" s="151"/>
      <c r="TMH74" s="151"/>
      <c r="TMI74" s="151"/>
      <c r="TMJ74" s="151"/>
      <c r="TMK74" s="151"/>
      <c r="TML74" s="151"/>
      <c r="TMM74" s="151"/>
      <c r="TMN74" s="151"/>
      <c r="TMO74" s="151"/>
      <c r="TMP74" s="151"/>
      <c r="TMQ74" s="151"/>
      <c r="TMR74" s="151"/>
      <c r="TMS74" s="151"/>
      <c r="TMT74" s="151"/>
      <c r="TMU74" s="151"/>
      <c r="TMV74" s="151"/>
      <c r="TMW74" s="151"/>
      <c r="TMX74" s="151"/>
      <c r="TMY74" s="151"/>
      <c r="TMZ74" s="151"/>
      <c r="TNA74" s="151"/>
      <c r="TNB74" s="151"/>
      <c r="TNC74" s="151"/>
      <c r="TND74" s="151"/>
      <c r="TNE74" s="151"/>
      <c r="TNF74" s="151"/>
      <c r="TNG74" s="151"/>
      <c r="TNH74" s="151"/>
      <c r="TNI74" s="151"/>
      <c r="TNJ74" s="151"/>
      <c r="TNK74" s="151"/>
      <c r="TNL74" s="151"/>
      <c r="TNM74" s="151"/>
      <c r="TNN74" s="151"/>
      <c r="TNO74" s="151"/>
      <c r="TNP74" s="151"/>
      <c r="TNQ74" s="151"/>
      <c r="TNR74" s="151"/>
      <c r="TNS74" s="151"/>
      <c r="TNT74" s="151"/>
      <c r="TNU74" s="151"/>
      <c r="TNV74" s="151"/>
      <c r="TNW74" s="151"/>
      <c r="TNX74" s="151"/>
      <c r="TNY74" s="151"/>
      <c r="TNZ74" s="151"/>
      <c r="TOA74" s="151"/>
      <c r="TOB74" s="151"/>
      <c r="TOC74" s="151"/>
      <c r="TOD74" s="151"/>
      <c r="TOE74" s="151"/>
      <c r="TOF74" s="151"/>
      <c r="TOG74" s="151"/>
      <c r="TOH74" s="151"/>
      <c r="TOI74" s="151"/>
      <c r="TOJ74" s="151"/>
      <c r="TOK74" s="151"/>
      <c r="TOL74" s="151"/>
      <c r="TOM74" s="151"/>
      <c r="TON74" s="151"/>
      <c r="TOO74" s="151"/>
      <c r="TOP74" s="151"/>
      <c r="TOQ74" s="151"/>
      <c r="TOR74" s="151"/>
      <c r="TOS74" s="151"/>
      <c r="TOT74" s="151"/>
      <c r="TOU74" s="151"/>
      <c r="TOV74" s="151"/>
      <c r="TOW74" s="151"/>
      <c r="TOX74" s="151"/>
      <c r="TOY74" s="151"/>
      <c r="TOZ74" s="151"/>
      <c r="TPA74" s="151"/>
      <c r="TPB74" s="151"/>
      <c r="TPC74" s="151"/>
      <c r="TPD74" s="151"/>
      <c r="TPE74" s="151"/>
      <c r="TPF74" s="151"/>
      <c r="TPG74" s="151"/>
      <c r="TPH74" s="151"/>
      <c r="TPI74" s="151"/>
      <c r="TPJ74" s="151"/>
      <c r="TPK74" s="151"/>
      <c r="TPL74" s="151"/>
      <c r="TPM74" s="151"/>
      <c r="TPN74" s="151"/>
      <c r="TPO74" s="151"/>
      <c r="TPP74" s="151"/>
      <c r="TPQ74" s="151"/>
      <c r="TPR74" s="151"/>
      <c r="TPS74" s="151"/>
      <c r="TPT74" s="151"/>
      <c r="TPU74" s="151"/>
      <c r="TPV74" s="151"/>
      <c r="TPW74" s="151"/>
      <c r="TPX74" s="151"/>
      <c r="TPY74" s="151"/>
      <c r="TPZ74" s="151"/>
      <c r="TQA74" s="151"/>
      <c r="TQB74" s="151"/>
      <c r="TQC74" s="151"/>
      <c r="TQD74" s="151"/>
      <c r="TQE74" s="151"/>
      <c r="TQF74" s="151"/>
      <c r="TQG74" s="151"/>
      <c r="TQH74" s="151"/>
      <c r="TQI74" s="151"/>
      <c r="TQJ74" s="151"/>
      <c r="TQK74" s="151"/>
      <c r="TQL74" s="151"/>
      <c r="TQM74" s="151"/>
      <c r="TQN74" s="151"/>
      <c r="TQO74" s="151"/>
      <c r="TQP74" s="151"/>
      <c r="TQQ74" s="151"/>
      <c r="TQR74" s="151"/>
      <c r="TQS74" s="151"/>
      <c r="TQT74" s="151"/>
      <c r="TQU74" s="151"/>
      <c r="TQV74" s="151"/>
      <c r="TQW74" s="151"/>
      <c r="TQX74" s="151"/>
      <c r="TQY74" s="151"/>
      <c r="TQZ74" s="151"/>
      <c r="TRA74" s="151"/>
      <c r="TRB74" s="151"/>
      <c r="TRC74" s="151"/>
      <c r="TRD74" s="151"/>
      <c r="TRE74" s="151"/>
      <c r="TRF74" s="151"/>
      <c r="TRG74" s="151"/>
      <c r="TRH74" s="151"/>
      <c r="TRI74" s="151"/>
      <c r="TRJ74" s="151"/>
      <c r="TRK74" s="151"/>
      <c r="TRL74" s="151"/>
      <c r="TRM74" s="151"/>
      <c r="TRN74" s="151"/>
      <c r="TRO74" s="151"/>
      <c r="TRP74" s="151"/>
      <c r="TRQ74" s="151"/>
      <c r="TRR74" s="151"/>
      <c r="TRS74" s="151"/>
      <c r="TRT74" s="151"/>
      <c r="TRU74" s="151"/>
      <c r="TRV74" s="151"/>
      <c r="TRW74" s="151"/>
      <c r="TRX74" s="151"/>
      <c r="TRY74" s="151"/>
      <c r="TRZ74" s="151"/>
      <c r="TSA74" s="151"/>
      <c r="TSB74" s="151"/>
      <c r="TSC74" s="151"/>
      <c r="TSD74" s="151"/>
      <c r="TSE74" s="151"/>
      <c r="TSF74" s="151"/>
      <c r="TSG74" s="151"/>
      <c r="TSH74" s="151"/>
      <c r="TSI74" s="151"/>
      <c r="TSJ74" s="151"/>
      <c r="TSK74" s="151"/>
      <c r="TSL74" s="151"/>
      <c r="TSM74" s="151"/>
      <c r="TSN74" s="151"/>
      <c r="TSO74" s="151"/>
      <c r="TSP74" s="151"/>
      <c r="TSQ74" s="151"/>
      <c r="TSR74" s="151"/>
      <c r="TSS74" s="151"/>
      <c r="TST74" s="151"/>
      <c r="TSU74" s="151"/>
      <c r="TSV74" s="151"/>
      <c r="TSW74" s="151"/>
      <c r="TSX74" s="151"/>
      <c r="TSY74" s="151"/>
      <c r="TSZ74" s="151"/>
      <c r="TTA74" s="151"/>
      <c r="TTB74" s="151"/>
      <c r="TTC74" s="151"/>
      <c r="TTD74" s="151"/>
      <c r="TTE74" s="151"/>
      <c r="TTF74" s="151"/>
      <c r="TTG74" s="151"/>
      <c r="TTH74" s="151"/>
      <c r="TTI74" s="151"/>
      <c r="TTJ74" s="151"/>
      <c r="TTK74" s="151"/>
      <c r="TTL74" s="151"/>
      <c r="TTM74" s="151"/>
      <c r="TTN74" s="151"/>
      <c r="TTO74" s="151"/>
      <c r="TTP74" s="151"/>
      <c r="TTQ74" s="151"/>
      <c r="TTR74" s="151"/>
      <c r="TTS74" s="151"/>
      <c r="TTT74" s="151"/>
      <c r="TTU74" s="151"/>
      <c r="TTV74" s="151"/>
      <c r="TTW74" s="151"/>
      <c r="TTX74" s="151"/>
      <c r="TTY74" s="151"/>
      <c r="TTZ74" s="151"/>
      <c r="TUA74" s="151"/>
      <c r="TUB74" s="151"/>
      <c r="TUC74" s="151"/>
      <c r="TUD74" s="151"/>
      <c r="TUE74" s="151"/>
      <c r="TUF74" s="151"/>
      <c r="TUG74" s="151"/>
      <c r="TUH74" s="151"/>
      <c r="TUI74" s="151"/>
      <c r="TUJ74" s="151"/>
      <c r="TUK74" s="151"/>
      <c r="TUL74" s="151"/>
      <c r="TUM74" s="151"/>
      <c r="TUN74" s="151"/>
      <c r="TUO74" s="151"/>
      <c r="TUP74" s="151"/>
      <c r="TUQ74" s="151"/>
      <c r="TUR74" s="151"/>
      <c r="TUS74" s="151"/>
      <c r="TUT74" s="151"/>
      <c r="TUU74" s="151"/>
      <c r="TUV74" s="151"/>
      <c r="TUW74" s="151"/>
      <c r="TUX74" s="151"/>
      <c r="TUY74" s="151"/>
      <c r="TUZ74" s="151"/>
      <c r="TVA74" s="151"/>
      <c r="TVB74" s="151"/>
      <c r="TVC74" s="151"/>
      <c r="TVD74" s="151"/>
      <c r="TVE74" s="151"/>
      <c r="TVF74" s="151"/>
      <c r="TVG74" s="151"/>
      <c r="TVH74" s="151"/>
      <c r="TVI74" s="151"/>
      <c r="TVJ74" s="151"/>
      <c r="TVK74" s="151"/>
      <c r="TVL74" s="151"/>
      <c r="TVM74" s="151"/>
      <c r="TVN74" s="151"/>
      <c r="TVO74" s="151"/>
      <c r="TVP74" s="151"/>
      <c r="TVQ74" s="151"/>
      <c r="TVR74" s="151"/>
      <c r="TVS74" s="151"/>
      <c r="TVT74" s="151"/>
      <c r="TVU74" s="151"/>
      <c r="TVV74" s="151"/>
      <c r="TVW74" s="151"/>
      <c r="TVX74" s="151"/>
      <c r="TVY74" s="151"/>
      <c r="TVZ74" s="151"/>
      <c r="TWA74" s="151"/>
      <c r="TWB74" s="151"/>
      <c r="TWC74" s="151"/>
      <c r="TWD74" s="151"/>
      <c r="TWE74" s="151"/>
      <c r="TWF74" s="151"/>
      <c r="TWG74" s="151"/>
      <c r="TWH74" s="151"/>
      <c r="TWI74" s="151"/>
      <c r="TWJ74" s="151"/>
      <c r="TWK74" s="151"/>
      <c r="TWL74" s="151"/>
      <c r="TWM74" s="151"/>
      <c r="TWN74" s="151"/>
      <c r="TWO74" s="151"/>
      <c r="TWP74" s="151"/>
      <c r="TWQ74" s="151"/>
      <c r="TWR74" s="151"/>
      <c r="TWS74" s="151"/>
      <c r="TWT74" s="151"/>
      <c r="TWU74" s="151"/>
      <c r="TWV74" s="151"/>
      <c r="TWW74" s="151"/>
      <c r="TWX74" s="151"/>
      <c r="TWY74" s="151"/>
      <c r="TWZ74" s="151"/>
      <c r="TXA74" s="151"/>
      <c r="TXB74" s="151"/>
      <c r="TXC74" s="151"/>
      <c r="TXD74" s="151"/>
      <c r="TXE74" s="151"/>
      <c r="TXF74" s="151"/>
      <c r="TXG74" s="151"/>
      <c r="TXH74" s="151"/>
      <c r="TXI74" s="151"/>
      <c r="TXJ74" s="151"/>
      <c r="TXK74" s="151"/>
      <c r="TXL74" s="151"/>
      <c r="TXM74" s="151"/>
      <c r="TXN74" s="151"/>
      <c r="TXO74" s="151"/>
      <c r="TXP74" s="151"/>
      <c r="TXQ74" s="151"/>
      <c r="TXR74" s="151"/>
      <c r="TXS74" s="151"/>
      <c r="TXT74" s="151"/>
      <c r="TXU74" s="151"/>
      <c r="TXV74" s="151"/>
      <c r="TXW74" s="151"/>
      <c r="TXX74" s="151"/>
      <c r="TXY74" s="151"/>
      <c r="TXZ74" s="151"/>
      <c r="TYA74" s="151"/>
      <c r="TYB74" s="151"/>
      <c r="TYC74" s="151"/>
      <c r="TYD74" s="151"/>
      <c r="TYE74" s="151"/>
      <c r="TYF74" s="151"/>
      <c r="TYG74" s="151"/>
      <c r="TYH74" s="151"/>
      <c r="TYI74" s="151"/>
      <c r="TYJ74" s="151"/>
      <c r="TYK74" s="151"/>
      <c r="TYL74" s="151"/>
      <c r="TYM74" s="151"/>
      <c r="TYN74" s="151"/>
      <c r="TYO74" s="151"/>
      <c r="TYP74" s="151"/>
      <c r="TYQ74" s="151"/>
      <c r="TYR74" s="151"/>
      <c r="TYS74" s="151"/>
      <c r="TYT74" s="151"/>
      <c r="TYU74" s="151"/>
      <c r="TYV74" s="151"/>
      <c r="TYW74" s="151"/>
      <c r="TYX74" s="151"/>
      <c r="TYY74" s="151"/>
      <c r="TYZ74" s="151"/>
      <c r="TZA74" s="151"/>
      <c r="TZB74" s="151"/>
      <c r="TZC74" s="151"/>
      <c r="TZD74" s="151"/>
      <c r="TZE74" s="151"/>
      <c r="TZF74" s="151"/>
      <c r="TZG74" s="151"/>
      <c r="TZH74" s="151"/>
      <c r="TZI74" s="151"/>
      <c r="TZJ74" s="151"/>
      <c r="TZK74" s="151"/>
      <c r="TZL74" s="151"/>
      <c r="TZM74" s="151"/>
      <c r="TZN74" s="151"/>
      <c r="TZO74" s="151"/>
      <c r="TZP74" s="151"/>
      <c r="TZQ74" s="151"/>
      <c r="TZR74" s="151"/>
      <c r="TZS74" s="151"/>
      <c r="TZT74" s="151"/>
      <c r="TZU74" s="151"/>
      <c r="TZV74" s="151"/>
      <c r="TZW74" s="151"/>
      <c r="TZX74" s="151"/>
      <c r="TZY74" s="151"/>
      <c r="TZZ74" s="151"/>
      <c r="UAA74" s="151"/>
      <c r="UAB74" s="151"/>
      <c r="UAC74" s="151"/>
      <c r="UAD74" s="151"/>
      <c r="UAE74" s="151"/>
      <c r="UAF74" s="151"/>
      <c r="UAG74" s="151"/>
      <c r="UAH74" s="151"/>
      <c r="UAI74" s="151"/>
      <c r="UAJ74" s="151"/>
      <c r="UAK74" s="151"/>
      <c r="UAL74" s="151"/>
      <c r="UAM74" s="151"/>
      <c r="UAN74" s="151"/>
      <c r="UAO74" s="151"/>
      <c r="UAP74" s="151"/>
      <c r="UAQ74" s="151"/>
      <c r="UAR74" s="151"/>
      <c r="UAS74" s="151"/>
      <c r="UAT74" s="151"/>
      <c r="UAU74" s="151"/>
      <c r="UAV74" s="151"/>
      <c r="UAW74" s="151"/>
      <c r="UAX74" s="151"/>
      <c r="UAY74" s="151"/>
      <c r="UAZ74" s="151"/>
      <c r="UBA74" s="151"/>
      <c r="UBB74" s="151"/>
      <c r="UBC74" s="151"/>
      <c r="UBD74" s="151"/>
      <c r="UBE74" s="151"/>
      <c r="UBF74" s="151"/>
      <c r="UBG74" s="151"/>
      <c r="UBH74" s="151"/>
      <c r="UBI74" s="151"/>
      <c r="UBJ74" s="151"/>
      <c r="UBK74" s="151"/>
      <c r="UBL74" s="151"/>
      <c r="UBM74" s="151"/>
      <c r="UBN74" s="151"/>
      <c r="UBO74" s="151"/>
      <c r="UBP74" s="151"/>
      <c r="UBQ74" s="151"/>
      <c r="UBR74" s="151"/>
      <c r="UBS74" s="151"/>
      <c r="UBT74" s="151"/>
      <c r="UBU74" s="151"/>
      <c r="UBV74" s="151"/>
      <c r="UBW74" s="151"/>
      <c r="UBX74" s="151"/>
      <c r="UBY74" s="151"/>
      <c r="UBZ74" s="151"/>
      <c r="UCA74" s="151"/>
      <c r="UCB74" s="151"/>
      <c r="UCC74" s="151"/>
      <c r="UCD74" s="151"/>
      <c r="UCE74" s="151"/>
      <c r="UCF74" s="151"/>
      <c r="UCG74" s="151"/>
      <c r="UCH74" s="151"/>
      <c r="UCI74" s="151"/>
      <c r="UCJ74" s="151"/>
      <c r="UCK74" s="151"/>
      <c r="UCL74" s="151"/>
      <c r="UCM74" s="151"/>
      <c r="UCN74" s="151"/>
      <c r="UCO74" s="151"/>
      <c r="UCP74" s="151"/>
      <c r="UCQ74" s="151"/>
      <c r="UCR74" s="151"/>
      <c r="UCS74" s="151"/>
      <c r="UCT74" s="151"/>
      <c r="UCU74" s="151"/>
      <c r="UCV74" s="151"/>
      <c r="UCW74" s="151"/>
      <c r="UCX74" s="151"/>
      <c r="UCY74" s="151"/>
      <c r="UCZ74" s="151"/>
      <c r="UDA74" s="151"/>
      <c r="UDB74" s="151"/>
      <c r="UDC74" s="151"/>
      <c r="UDD74" s="151"/>
      <c r="UDE74" s="151"/>
      <c r="UDF74" s="151"/>
      <c r="UDG74" s="151"/>
      <c r="UDH74" s="151"/>
      <c r="UDI74" s="151"/>
      <c r="UDJ74" s="151"/>
      <c r="UDK74" s="151"/>
      <c r="UDL74" s="151"/>
      <c r="UDM74" s="151"/>
      <c r="UDN74" s="151"/>
      <c r="UDO74" s="151"/>
      <c r="UDP74" s="151"/>
      <c r="UDQ74" s="151"/>
      <c r="UDR74" s="151"/>
      <c r="UDS74" s="151"/>
      <c r="UDT74" s="151"/>
      <c r="UDU74" s="151"/>
      <c r="UDV74" s="151"/>
      <c r="UDW74" s="151"/>
      <c r="UDX74" s="151"/>
      <c r="UDY74" s="151"/>
      <c r="UDZ74" s="151"/>
      <c r="UEA74" s="151"/>
      <c r="UEB74" s="151"/>
      <c r="UEC74" s="151"/>
      <c r="UED74" s="151"/>
      <c r="UEE74" s="151"/>
      <c r="UEF74" s="151"/>
      <c r="UEG74" s="151"/>
      <c r="UEH74" s="151"/>
      <c r="UEI74" s="151"/>
      <c r="UEJ74" s="151"/>
      <c r="UEK74" s="151"/>
      <c r="UEL74" s="151"/>
      <c r="UEM74" s="151"/>
      <c r="UEN74" s="151"/>
      <c r="UEO74" s="151"/>
      <c r="UEP74" s="151"/>
      <c r="UEQ74" s="151"/>
      <c r="UER74" s="151"/>
      <c r="UES74" s="151"/>
      <c r="UET74" s="151"/>
      <c r="UEU74" s="151"/>
      <c r="UEV74" s="151"/>
      <c r="UEW74" s="151"/>
      <c r="UEX74" s="151"/>
      <c r="UEY74" s="151"/>
      <c r="UEZ74" s="151"/>
      <c r="UFA74" s="151"/>
      <c r="UFB74" s="151"/>
      <c r="UFC74" s="151"/>
      <c r="UFD74" s="151"/>
      <c r="UFE74" s="151"/>
      <c r="UFF74" s="151"/>
      <c r="UFG74" s="151"/>
      <c r="UFH74" s="151"/>
      <c r="UFI74" s="151"/>
      <c r="UFJ74" s="151"/>
      <c r="UFK74" s="151"/>
      <c r="UFL74" s="151"/>
      <c r="UFM74" s="151"/>
      <c r="UFN74" s="151"/>
      <c r="UFO74" s="151"/>
      <c r="UFP74" s="151"/>
      <c r="UFQ74" s="151"/>
      <c r="UFR74" s="151"/>
      <c r="UFS74" s="151"/>
      <c r="UFT74" s="151"/>
      <c r="UFU74" s="151"/>
      <c r="UFV74" s="151"/>
      <c r="UFW74" s="151"/>
      <c r="UFX74" s="151"/>
      <c r="UFY74" s="151"/>
      <c r="UFZ74" s="151"/>
      <c r="UGA74" s="151"/>
      <c r="UGB74" s="151"/>
      <c r="UGC74" s="151"/>
      <c r="UGD74" s="151"/>
      <c r="UGE74" s="151"/>
      <c r="UGF74" s="151"/>
      <c r="UGG74" s="151"/>
      <c r="UGH74" s="151"/>
      <c r="UGI74" s="151"/>
      <c r="UGJ74" s="151"/>
      <c r="UGK74" s="151"/>
      <c r="UGL74" s="151"/>
      <c r="UGM74" s="151"/>
      <c r="UGN74" s="151"/>
      <c r="UGO74" s="151"/>
      <c r="UGP74" s="151"/>
      <c r="UGQ74" s="151"/>
      <c r="UGR74" s="151"/>
      <c r="UGS74" s="151"/>
      <c r="UGT74" s="151"/>
      <c r="UGU74" s="151"/>
      <c r="UGV74" s="151"/>
      <c r="UGW74" s="151"/>
      <c r="UGX74" s="151"/>
      <c r="UGY74" s="151"/>
      <c r="UGZ74" s="151"/>
      <c r="UHA74" s="151"/>
      <c r="UHB74" s="151"/>
      <c r="UHC74" s="151"/>
      <c r="UHD74" s="151"/>
      <c r="UHE74" s="151"/>
      <c r="UHF74" s="151"/>
      <c r="UHG74" s="151"/>
      <c r="UHH74" s="151"/>
      <c r="UHI74" s="151"/>
      <c r="UHJ74" s="151"/>
      <c r="UHK74" s="151"/>
      <c r="UHL74" s="151"/>
      <c r="UHM74" s="151"/>
      <c r="UHN74" s="151"/>
      <c r="UHO74" s="151"/>
      <c r="UHP74" s="151"/>
      <c r="UHQ74" s="151"/>
      <c r="UHR74" s="151"/>
      <c r="UHS74" s="151"/>
      <c r="UHT74" s="151"/>
      <c r="UHU74" s="151"/>
      <c r="UHV74" s="151"/>
      <c r="UHW74" s="151"/>
      <c r="UHX74" s="151"/>
      <c r="UHY74" s="151"/>
      <c r="UHZ74" s="151"/>
      <c r="UIA74" s="151"/>
      <c r="UIB74" s="151"/>
      <c r="UIC74" s="151"/>
      <c r="UID74" s="151"/>
      <c r="UIE74" s="151"/>
      <c r="UIF74" s="151"/>
      <c r="UIG74" s="151"/>
      <c r="UIH74" s="151"/>
      <c r="UII74" s="151"/>
      <c r="UIJ74" s="151"/>
      <c r="UIK74" s="151"/>
      <c r="UIL74" s="151"/>
      <c r="UIM74" s="151"/>
      <c r="UIN74" s="151"/>
      <c r="UIO74" s="151"/>
      <c r="UIP74" s="151"/>
      <c r="UIQ74" s="151"/>
      <c r="UIR74" s="151"/>
      <c r="UIS74" s="151"/>
      <c r="UIT74" s="151"/>
      <c r="UIU74" s="151"/>
      <c r="UIV74" s="151"/>
      <c r="UIW74" s="151"/>
      <c r="UIX74" s="151"/>
      <c r="UIY74" s="151"/>
      <c r="UIZ74" s="151"/>
      <c r="UJA74" s="151"/>
      <c r="UJB74" s="151"/>
      <c r="UJC74" s="151"/>
      <c r="UJD74" s="151"/>
      <c r="UJE74" s="151"/>
      <c r="UJF74" s="151"/>
      <c r="UJG74" s="151"/>
      <c r="UJH74" s="151"/>
      <c r="UJI74" s="151"/>
      <c r="UJJ74" s="151"/>
      <c r="UJK74" s="151"/>
      <c r="UJL74" s="151"/>
      <c r="UJM74" s="151"/>
      <c r="UJN74" s="151"/>
      <c r="UJO74" s="151"/>
      <c r="UJP74" s="151"/>
      <c r="UJQ74" s="151"/>
      <c r="UJR74" s="151"/>
      <c r="UJS74" s="151"/>
      <c r="UJT74" s="151"/>
      <c r="UJU74" s="151"/>
      <c r="UJV74" s="151"/>
      <c r="UJW74" s="151"/>
      <c r="UJX74" s="151"/>
      <c r="UJY74" s="151"/>
      <c r="UJZ74" s="151"/>
      <c r="UKA74" s="151"/>
      <c r="UKB74" s="151"/>
      <c r="UKC74" s="151"/>
      <c r="UKD74" s="151"/>
      <c r="UKE74" s="151"/>
      <c r="UKF74" s="151"/>
      <c r="UKG74" s="151"/>
      <c r="UKH74" s="151"/>
      <c r="UKI74" s="151"/>
      <c r="UKJ74" s="151"/>
      <c r="UKK74" s="151"/>
      <c r="UKL74" s="151"/>
      <c r="UKM74" s="151"/>
      <c r="UKN74" s="151"/>
      <c r="UKO74" s="151"/>
      <c r="UKP74" s="151"/>
      <c r="UKQ74" s="151"/>
      <c r="UKR74" s="151"/>
      <c r="UKS74" s="151"/>
      <c r="UKT74" s="151"/>
      <c r="UKU74" s="151"/>
      <c r="UKV74" s="151"/>
      <c r="UKW74" s="151"/>
      <c r="UKX74" s="151"/>
      <c r="UKY74" s="151"/>
      <c r="UKZ74" s="151"/>
      <c r="ULA74" s="151"/>
      <c r="ULB74" s="151"/>
      <c r="ULC74" s="151"/>
      <c r="ULD74" s="151"/>
      <c r="ULE74" s="151"/>
      <c r="ULF74" s="151"/>
      <c r="ULG74" s="151"/>
      <c r="ULH74" s="151"/>
      <c r="ULI74" s="151"/>
      <c r="ULJ74" s="151"/>
      <c r="ULK74" s="151"/>
      <c r="ULL74" s="151"/>
      <c r="ULM74" s="151"/>
      <c r="ULN74" s="151"/>
      <c r="ULO74" s="151"/>
      <c r="ULP74" s="151"/>
      <c r="ULQ74" s="151"/>
      <c r="ULR74" s="151"/>
      <c r="ULS74" s="151"/>
      <c r="ULT74" s="151"/>
      <c r="ULU74" s="151"/>
      <c r="ULV74" s="151"/>
      <c r="ULW74" s="151"/>
      <c r="ULX74" s="151"/>
      <c r="ULY74" s="151"/>
      <c r="ULZ74" s="151"/>
      <c r="UMA74" s="151"/>
      <c r="UMB74" s="151"/>
      <c r="UMC74" s="151"/>
      <c r="UMD74" s="151"/>
      <c r="UME74" s="151"/>
      <c r="UMF74" s="151"/>
      <c r="UMG74" s="151"/>
      <c r="UMH74" s="151"/>
      <c r="UMI74" s="151"/>
      <c r="UMJ74" s="151"/>
      <c r="UMK74" s="151"/>
      <c r="UML74" s="151"/>
      <c r="UMM74" s="151"/>
      <c r="UMN74" s="151"/>
      <c r="UMO74" s="151"/>
      <c r="UMP74" s="151"/>
      <c r="UMQ74" s="151"/>
      <c r="UMR74" s="151"/>
      <c r="UMS74" s="151"/>
      <c r="UMT74" s="151"/>
      <c r="UMU74" s="151"/>
      <c r="UMV74" s="151"/>
      <c r="UMW74" s="151"/>
      <c r="UMX74" s="151"/>
      <c r="UMY74" s="151"/>
      <c r="UMZ74" s="151"/>
      <c r="UNA74" s="151"/>
      <c r="UNB74" s="151"/>
      <c r="UNC74" s="151"/>
      <c r="UND74" s="151"/>
      <c r="UNE74" s="151"/>
      <c r="UNF74" s="151"/>
      <c r="UNG74" s="151"/>
      <c r="UNH74" s="151"/>
      <c r="UNI74" s="151"/>
      <c r="UNJ74" s="151"/>
      <c r="UNK74" s="151"/>
      <c r="UNL74" s="151"/>
      <c r="UNM74" s="151"/>
      <c r="UNN74" s="151"/>
      <c r="UNO74" s="151"/>
      <c r="UNP74" s="151"/>
      <c r="UNQ74" s="151"/>
      <c r="UNR74" s="151"/>
      <c r="UNS74" s="151"/>
      <c r="UNT74" s="151"/>
      <c r="UNU74" s="151"/>
      <c r="UNV74" s="151"/>
      <c r="UNW74" s="151"/>
      <c r="UNX74" s="151"/>
      <c r="UNY74" s="151"/>
      <c r="UNZ74" s="151"/>
      <c r="UOA74" s="151"/>
      <c r="UOB74" s="151"/>
      <c r="UOC74" s="151"/>
      <c r="UOD74" s="151"/>
      <c r="UOE74" s="151"/>
      <c r="UOF74" s="151"/>
      <c r="UOG74" s="151"/>
      <c r="UOH74" s="151"/>
      <c r="UOI74" s="151"/>
      <c r="UOJ74" s="151"/>
      <c r="UOK74" s="151"/>
      <c r="UOL74" s="151"/>
      <c r="UOM74" s="151"/>
      <c r="UON74" s="151"/>
      <c r="UOO74" s="151"/>
      <c r="UOP74" s="151"/>
      <c r="UOQ74" s="151"/>
      <c r="UOR74" s="151"/>
      <c r="UOS74" s="151"/>
      <c r="UOT74" s="151"/>
      <c r="UOU74" s="151"/>
      <c r="UOV74" s="151"/>
      <c r="UOW74" s="151"/>
      <c r="UOX74" s="151"/>
      <c r="UOY74" s="151"/>
      <c r="UOZ74" s="151"/>
      <c r="UPA74" s="151"/>
      <c r="UPB74" s="151"/>
      <c r="UPC74" s="151"/>
      <c r="UPD74" s="151"/>
      <c r="UPE74" s="151"/>
      <c r="UPF74" s="151"/>
      <c r="UPG74" s="151"/>
      <c r="UPH74" s="151"/>
      <c r="UPI74" s="151"/>
      <c r="UPJ74" s="151"/>
      <c r="UPK74" s="151"/>
      <c r="UPL74" s="151"/>
      <c r="UPM74" s="151"/>
      <c r="UPN74" s="151"/>
      <c r="UPO74" s="151"/>
      <c r="UPP74" s="151"/>
      <c r="UPQ74" s="151"/>
      <c r="UPR74" s="151"/>
      <c r="UPS74" s="151"/>
      <c r="UPT74" s="151"/>
      <c r="UPU74" s="151"/>
      <c r="UPV74" s="151"/>
      <c r="UPW74" s="151"/>
      <c r="UPX74" s="151"/>
      <c r="UPY74" s="151"/>
      <c r="UPZ74" s="151"/>
      <c r="UQA74" s="151"/>
      <c r="UQB74" s="151"/>
      <c r="UQC74" s="151"/>
      <c r="UQD74" s="151"/>
      <c r="UQE74" s="151"/>
      <c r="UQF74" s="151"/>
      <c r="UQG74" s="151"/>
      <c r="UQH74" s="151"/>
      <c r="UQI74" s="151"/>
      <c r="UQJ74" s="151"/>
      <c r="UQK74" s="151"/>
      <c r="UQL74" s="151"/>
      <c r="UQM74" s="151"/>
      <c r="UQN74" s="151"/>
      <c r="UQO74" s="151"/>
      <c r="UQP74" s="151"/>
      <c r="UQQ74" s="151"/>
      <c r="UQR74" s="151"/>
      <c r="UQS74" s="151"/>
      <c r="UQT74" s="151"/>
      <c r="UQU74" s="151"/>
      <c r="UQV74" s="151"/>
      <c r="UQW74" s="151"/>
      <c r="UQX74" s="151"/>
      <c r="UQY74" s="151"/>
      <c r="UQZ74" s="151"/>
      <c r="URA74" s="151"/>
      <c r="URB74" s="151"/>
      <c r="URC74" s="151"/>
      <c r="URD74" s="151"/>
      <c r="URE74" s="151"/>
      <c r="URF74" s="151"/>
      <c r="URG74" s="151"/>
      <c r="URH74" s="151"/>
      <c r="URI74" s="151"/>
      <c r="URJ74" s="151"/>
      <c r="URK74" s="151"/>
      <c r="URL74" s="151"/>
      <c r="URM74" s="151"/>
      <c r="URN74" s="151"/>
      <c r="URO74" s="151"/>
      <c r="URP74" s="151"/>
      <c r="URQ74" s="151"/>
      <c r="URR74" s="151"/>
      <c r="URS74" s="151"/>
      <c r="URT74" s="151"/>
      <c r="URU74" s="151"/>
      <c r="URV74" s="151"/>
      <c r="URW74" s="151"/>
      <c r="URX74" s="151"/>
      <c r="URY74" s="151"/>
      <c r="URZ74" s="151"/>
      <c r="USA74" s="151"/>
      <c r="USB74" s="151"/>
      <c r="USC74" s="151"/>
      <c r="USD74" s="151"/>
      <c r="USE74" s="151"/>
      <c r="USF74" s="151"/>
      <c r="USG74" s="151"/>
      <c r="USH74" s="151"/>
      <c r="USI74" s="151"/>
      <c r="USJ74" s="151"/>
      <c r="USK74" s="151"/>
      <c r="USL74" s="151"/>
      <c r="USM74" s="151"/>
      <c r="USN74" s="151"/>
      <c r="USO74" s="151"/>
      <c r="USP74" s="151"/>
      <c r="USQ74" s="151"/>
      <c r="USR74" s="151"/>
      <c r="USS74" s="151"/>
      <c r="UST74" s="151"/>
      <c r="USU74" s="151"/>
      <c r="USV74" s="151"/>
      <c r="USW74" s="151"/>
      <c r="USX74" s="151"/>
      <c r="USY74" s="151"/>
      <c r="USZ74" s="151"/>
      <c r="UTA74" s="151"/>
      <c r="UTB74" s="151"/>
      <c r="UTC74" s="151"/>
      <c r="UTD74" s="151"/>
      <c r="UTE74" s="151"/>
      <c r="UTF74" s="151"/>
      <c r="UTG74" s="151"/>
      <c r="UTH74" s="151"/>
      <c r="UTI74" s="151"/>
      <c r="UTJ74" s="151"/>
      <c r="UTK74" s="151"/>
      <c r="UTL74" s="151"/>
      <c r="UTM74" s="151"/>
      <c r="UTN74" s="151"/>
      <c r="UTO74" s="151"/>
      <c r="UTP74" s="151"/>
      <c r="UTQ74" s="151"/>
      <c r="UTR74" s="151"/>
      <c r="UTS74" s="151"/>
      <c r="UTT74" s="151"/>
      <c r="UTU74" s="151"/>
      <c r="UTV74" s="151"/>
      <c r="UTW74" s="151"/>
      <c r="UTX74" s="151"/>
      <c r="UTY74" s="151"/>
      <c r="UTZ74" s="151"/>
      <c r="UUA74" s="151"/>
      <c r="UUB74" s="151"/>
      <c r="UUC74" s="151"/>
      <c r="UUD74" s="151"/>
      <c r="UUE74" s="151"/>
      <c r="UUF74" s="151"/>
      <c r="UUG74" s="151"/>
      <c r="UUH74" s="151"/>
      <c r="UUI74" s="151"/>
      <c r="UUJ74" s="151"/>
      <c r="UUK74" s="151"/>
      <c r="UUL74" s="151"/>
      <c r="UUM74" s="151"/>
      <c r="UUN74" s="151"/>
      <c r="UUO74" s="151"/>
      <c r="UUP74" s="151"/>
      <c r="UUQ74" s="151"/>
      <c r="UUR74" s="151"/>
      <c r="UUS74" s="151"/>
      <c r="UUT74" s="151"/>
      <c r="UUU74" s="151"/>
      <c r="UUV74" s="151"/>
      <c r="UUW74" s="151"/>
      <c r="UUX74" s="151"/>
      <c r="UUY74" s="151"/>
      <c r="UUZ74" s="151"/>
      <c r="UVA74" s="151"/>
      <c r="UVB74" s="151"/>
      <c r="UVC74" s="151"/>
      <c r="UVD74" s="151"/>
      <c r="UVE74" s="151"/>
      <c r="UVF74" s="151"/>
      <c r="UVG74" s="151"/>
      <c r="UVH74" s="151"/>
      <c r="UVI74" s="151"/>
      <c r="UVJ74" s="151"/>
      <c r="UVK74" s="151"/>
      <c r="UVL74" s="151"/>
      <c r="UVM74" s="151"/>
      <c r="UVN74" s="151"/>
      <c r="UVO74" s="151"/>
      <c r="UVP74" s="151"/>
      <c r="UVQ74" s="151"/>
      <c r="UVR74" s="151"/>
      <c r="UVS74" s="151"/>
      <c r="UVT74" s="151"/>
      <c r="UVU74" s="151"/>
      <c r="UVV74" s="151"/>
      <c r="UVW74" s="151"/>
      <c r="UVX74" s="151"/>
      <c r="UVY74" s="151"/>
      <c r="UVZ74" s="151"/>
      <c r="UWA74" s="151"/>
      <c r="UWB74" s="151"/>
      <c r="UWC74" s="151"/>
      <c r="UWD74" s="151"/>
      <c r="UWE74" s="151"/>
      <c r="UWF74" s="151"/>
      <c r="UWG74" s="151"/>
      <c r="UWH74" s="151"/>
      <c r="UWI74" s="151"/>
      <c r="UWJ74" s="151"/>
      <c r="UWK74" s="151"/>
      <c r="UWL74" s="151"/>
      <c r="UWM74" s="151"/>
      <c r="UWN74" s="151"/>
      <c r="UWO74" s="151"/>
      <c r="UWP74" s="151"/>
      <c r="UWQ74" s="151"/>
      <c r="UWR74" s="151"/>
      <c r="UWS74" s="151"/>
      <c r="UWT74" s="151"/>
      <c r="UWU74" s="151"/>
      <c r="UWV74" s="151"/>
      <c r="UWW74" s="151"/>
      <c r="UWX74" s="151"/>
      <c r="UWY74" s="151"/>
      <c r="UWZ74" s="151"/>
      <c r="UXA74" s="151"/>
      <c r="UXB74" s="151"/>
      <c r="UXC74" s="151"/>
      <c r="UXD74" s="151"/>
      <c r="UXE74" s="151"/>
      <c r="UXF74" s="151"/>
      <c r="UXG74" s="151"/>
      <c r="UXH74" s="151"/>
      <c r="UXI74" s="151"/>
      <c r="UXJ74" s="151"/>
      <c r="UXK74" s="151"/>
      <c r="UXL74" s="151"/>
      <c r="UXM74" s="151"/>
      <c r="UXN74" s="151"/>
      <c r="UXO74" s="151"/>
      <c r="UXP74" s="151"/>
      <c r="UXQ74" s="151"/>
      <c r="UXR74" s="151"/>
      <c r="UXS74" s="151"/>
      <c r="UXT74" s="151"/>
      <c r="UXU74" s="151"/>
      <c r="UXV74" s="151"/>
      <c r="UXW74" s="151"/>
      <c r="UXX74" s="151"/>
      <c r="UXY74" s="151"/>
      <c r="UXZ74" s="151"/>
      <c r="UYA74" s="151"/>
      <c r="UYB74" s="151"/>
      <c r="UYC74" s="151"/>
      <c r="UYD74" s="151"/>
      <c r="UYE74" s="151"/>
      <c r="UYF74" s="151"/>
      <c r="UYG74" s="151"/>
      <c r="UYH74" s="151"/>
      <c r="UYI74" s="151"/>
      <c r="UYJ74" s="151"/>
      <c r="UYK74" s="151"/>
      <c r="UYL74" s="151"/>
      <c r="UYM74" s="151"/>
      <c r="UYN74" s="151"/>
      <c r="UYO74" s="151"/>
      <c r="UYP74" s="151"/>
      <c r="UYQ74" s="151"/>
      <c r="UYR74" s="151"/>
      <c r="UYS74" s="151"/>
      <c r="UYT74" s="151"/>
      <c r="UYU74" s="151"/>
      <c r="UYV74" s="151"/>
      <c r="UYW74" s="151"/>
      <c r="UYX74" s="151"/>
      <c r="UYY74" s="151"/>
      <c r="UYZ74" s="151"/>
      <c r="UZA74" s="151"/>
      <c r="UZB74" s="151"/>
      <c r="UZC74" s="151"/>
      <c r="UZD74" s="151"/>
      <c r="UZE74" s="151"/>
      <c r="UZF74" s="151"/>
      <c r="UZG74" s="151"/>
      <c r="UZH74" s="151"/>
      <c r="UZI74" s="151"/>
      <c r="UZJ74" s="151"/>
      <c r="UZK74" s="151"/>
      <c r="UZL74" s="151"/>
      <c r="UZM74" s="151"/>
      <c r="UZN74" s="151"/>
      <c r="UZO74" s="151"/>
      <c r="UZP74" s="151"/>
      <c r="UZQ74" s="151"/>
      <c r="UZR74" s="151"/>
      <c r="UZS74" s="151"/>
      <c r="UZT74" s="151"/>
      <c r="UZU74" s="151"/>
      <c r="UZV74" s="151"/>
      <c r="UZW74" s="151"/>
      <c r="UZX74" s="151"/>
      <c r="UZY74" s="151"/>
      <c r="UZZ74" s="151"/>
      <c r="VAA74" s="151"/>
      <c r="VAB74" s="151"/>
      <c r="VAC74" s="151"/>
      <c r="VAD74" s="151"/>
      <c r="VAE74" s="151"/>
      <c r="VAF74" s="151"/>
      <c r="VAG74" s="151"/>
      <c r="VAH74" s="151"/>
      <c r="VAI74" s="151"/>
      <c r="VAJ74" s="151"/>
      <c r="VAK74" s="151"/>
      <c r="VAL74" s="151"/>
      <c r="VAM74" s="151"/>
      <c r="VAN74" s="151"/>
      <c r="VAO74" s="151"/>
      <c r="VAP74" s="151"/>
      <c r="VAQ74" s="151"/>
      <c r="VAR74" s="151"/>
      <c r="VAS74" s="151"/>
      <c r="VAT74" s="151"/>
      <c r="VAU74" s="151"/>
      <c r="VAV74" s="151"/>
      <c r="VAW74" s="151"/>
      <c r="VAX74" s="151"/>
      <c r="VAY74" s="151"/>
      <c r="VAZ74" s="151"/>
      <c r="VBA74" s="151"/>
      <c r="VBB74" s="151"/>
      <c r="VBC74" s="151"/>
      <c r="VBD74" s="151"/>
      <c r="VBE74" s="151"/>
      <c r="VBF74" s="151"/>
      <c r="VBG74" s="151"/>
      <c r="VBH74" s="151"/>
      <c r="VBI74" s="151"/>
      <c r="VBJ74" s="151"/>
      <c r="VBK74" s="151"/>
      <c r="VBL74" s="151"/>
      <c r="VBM74" s="151"/>
      <c r="VBN74" s="151"/>
      <c r="VBO74" s="151"/>
      <c r="VBP74" s="151"/>
      <c r="VBQ74" s="151"/>
      <c r="VBR74" s="151"/>
      <c r="VBS74" s="151"/>
      <c r="VBT74" s="151"/>
      <c r="VBU74" s="151"/>
      <c r="VBV74" s="151"/>
      <c r="VBW74" s="151"/>
      <c r="VBX74" s="151"/>
      <c r="VBY74" s="151"/>
      <c r="VBZ74" s="151"/>
      <c r="VCA74" s="151"/>
      <c r="VCB74" s="151"/>
      <c r="VCC74" s="151"/>
      <c r="VCD74" s="151"/>
      <c r="VCE74" s="151"/>
      <c r="VCF74" s="151"/>
      <c r="VCG74" s="151"/>
      <c r="VCH74" s="151"/>
      <c r="VCI74" s="151"/>
      <c r="VCJ74" s="151"/>
      <c r="VCK74" s="151"/>
      <c r="VCL74" s="151"/>
      <c r="VCM74" s="151"/>
      <c r="VCN74" s="151"/>
      <c r="VCO74" s="151"/>
      <c r="VCP74" s="151"/>
      <c r="VCQ74" s="151"/>
      <c r="VCR74" s="151"/>
      <c r="VCS74" s="151"/>
      <c r="VCT74" s="151"/>
      <c r="VCU74" s="151"/>
      <c r="VCV74" s="151"/>
      <c r="VCW74" s="151"/>
      <c r="VCX74" s="151"/>
      <c r="VCY74" s="151"/>
      <c r="VCZ74" s="151"/>
      <c r="VDA74" s="151"/>
      <c r="VDB74" s="151"/>
      <c r="VDC74" s="151"/>
      <c r="VDD74" s="151"/>
      <c r="VDE74" s="151"/>
      <c r="VDF74" s="151"/>
      <c r="VDG74" s="151"/>
      <c r="VDH74" s="151"/>
      <c r="VDI74" s="151"/>
      <c r="VDJ74" s="151"/>
      <c r="VDK74" s="151"/>
      <c r="VDL74" s="151"/>
      <c r="VDM74" s="151"/>
      <c r="VDN74" s="151"/>
      <c r="VDO74" s="151"/>
      <c r="VDP74" s="151"/>
      <c r="VDQ74" s="151"/>
      <c r="VDR74" s="151"/>
      <c r="VDS74" s="151"/>
      <c r="VDT74" s="151"/>
      <c r="VDU74" s="151"/>
      <c r="VDV74" s="151"/>
      <c r="VDW74" s="151"/>
      <c r="VDX74" s="151"/>
      <c r="VDY74" s="151"/>
      <c r="VDZ74" s="151"/>
      <c r="VEA74" s="151"/>
      <c r="VEB74" s="151"/>
      <c r="VEC74" s="151"/>
      <c r="VED74" s="151"/>
      <c r="VEE74" s="151"/>
      <c r="VEF74" s="151"/>
      <c r="VEG74" s="151"/>
      <c r="VEH74" s="151"/>
      <c r="VEI74" s="151"/>
      <c r="VEJ74" s="151"/>
      <c r="VEK74" s="151"/>
      <c r="VEL74" s="151"/>
      <c r="VEM74" s="151"/>
      <c r="VEN74" s="151"/>
      <c r="VEO74" s="151"/>
      <c r="VEP74" s="151"/>
      <c r="VEQ74" s="151"/>
      <c r="VER74" s="151"/>
      <c r="VES74" s="151"/>
      <c r="VET74" s="151"/>
      <c r="VEU74" s="151"/>
      <c r="VEV74" s="151"/>
      <c r="VEW74" s="151"/>
      <c r="VEX74" s="151"/>
      <c r="VEY74" s="151"/>
      <c r="VEZ74" s="151"/>
      <c r="VFA74" s="151"/>
      <c r="VFB74" s="151"/>
      <c r="VFC74" s="151"/>
      <c r="VFD74" s="151"/>
      <c r="VFE74" s="151"/>
      <c r="VFF74" s="151"/>
      <c r="VFG74" s="151"/>
      <c r="VFH74" s="151"/>
      <c r="VFI74" s="151"/>
      <c r="VFJ74" s="151"/>
      <c r="VFK74" s="151"/>
      <c r="VFL74" s="151"/>
      <c r="VFM74" s="151"/>
      <c r="VFN74" s="151"/>
      <c r="VFO74" s="151"/>
      <c r="VFP74" s="151"/>
      <c r="VFQ74" s="151"/>
      <c r="VFR74" s="151"/>
      <c r="VFS74" s="151"/>
      <c r="VFT74" s="151"/>
      <c r="VFU74" s="151"/>
      <c r="VFV74" s="151"/>
      <c r="VFW74" s="151"/>
      <c r="VFX74" s="151"/>
      <c r="VFY74" s="151"/>
      <c r="VFZ74" s="151"/>
      <c r="VGA74" s="151"/>
      <c r="VGB74" s="151"/>
      <c r="VGC74" s="151"/>
      <c r="VGD74" s="151"/>
      <c r="VGE74" s="151"/>
      <c r="VGF74" s="151"/>
      <c r="VGG74" s="151"/>
      <c r="VGH74" s="151"/>
      <c r="VGI74" s="151"/>
      <c r="VGJ74" s="151"/>
      <c r="VGK74" s="151"/>
      <c r="VGL74" s="151"/>
      <c r="VGM74" s="151"/>
      <c r="VGN74" s="151"/>
      <c r="VGO74" s="151"/>
      <c r="VGP74" s="151"/>
      <c r="VGQ74" s="151"/>
      <c r="VGR74" s="151"/>
      <c r="VGS74" s="151"/>
      <c r="VGT74" s="151"/>
      <c r="VGU74" s="151"/>
      <c r="VGV74" s="151"/>
      <c r="VGW74" s="151"/>
      <c r="VGX74" s="151"/>
      <c r="VGY74" s="151"/>
      <c r="VGZ74" s="151"/>
      <c r="VHA74" s="151"/>
      <c r="VHB74" s="151"/>
      <c r="VHC74" s="151"/>
      <c r="VHD74" s="151"/>
      <c r="VHE74" s="151"/>
      <c r="VHF74" s="151"/>
      <c r="VHG74" s="151"/>
      <c r="VHH74" s="151"/>
      <c r="VHI74" s="151"/>
      <c r="VHJ74" s="151"/>
      <c r="VHK74" s="151"/>
      <c r="VHL74" s="151"/>
      <c r="VHM74" s="151"/>
      <c r="VHN74" s="151"/>
      <c r="VHO74" s="151"/>
      <c r="VHP74" s="151"/>
      <c r="VHQ74" s="151"/>
      <c r="VHR74" s="151"/>
      <c r="VHS74" s="151"/>
      <c r="VHT74" s="151"/>
      <c r="VHU74" s="151"/>
      <c r="VHV74" s="151"/>
      <c r="VHW74" s="151"/>
      <c r="VHX74" s="151"/>
      <c r="VHY74" s="151"/>
      <c r="VHZ74" s="151"/>
      <c r="VIA74" s="151"/>
      <c r="VIB74" s="151"/>
      <c r="VIC74" s="151"/>
      <c r="VID74" s="151"/>
      <c r="VIE74" s="151"/>
      <c r="VIF74" s="151"/>
      <c r="VIG74" s="151"/>
      <c r="VIH74" s="151"/>
      <c r="VII74" s="151"/>
      <c r="VIJ74" s="151"/>
      <c r="VIK74" s="151"/>
      <c r="VIL74" s="151"/>
      <c r="VIM74" s="151"/>
      <c r="VIN74" s="151"/>
      <c r="VIO74" s="151"/>
      <c r="VIP74" s="151"/>
      <c r="VIQ74" s="151"/>
      <c r="VIR74" s="151"/>
      <c r="VIS74" s="151"/>
      <c r="VIT74" s="151"/>
      <c r="VIU74" s="151"/>
      <c r="VIV74" s="151"/>
      <c r="VIW74" s="151"/>
      <c r="VIX74" s="151"/>
      <c r="VIY74" s="151"/>
      <c r="VIZ74" s="151"/>
      <c r="VJA74" s="151"/>
      <c r="VJB74" s="151"/>
      <c r="VJC74" s="151"/>
      <c r="VJD74" s="151"/>
      <c r="VJE74" s="151"/>
      <c r="VJF74" s="151"/>
      <c r="VJG74" s="151"/>
      <c r="VJH74" s="151"/>
      <c r="VJI74" s="151"/>
      <c r="VJJ74" s="151"/>
      <c r="VJK74" s="151"/>
      <c r="VJL74" s="151"/>
      <c r="VJM74" s="151"/>
      <c r="VJN74" s="151"/>
      <c r="VJO74" s="151"/>
      <c r="VJP74" s="151"/>
      <c r="VJQ74" s="151"/>
      <c r="VJR74" s="151"/>
      <c r="VJS74" s="151"/>
      <c r="VJT74" s="151"/>
      <c r="VJU74" s="151"/>
      <c r="VJV74" s="151"/>
      <c r="VJW74" s="151"/>
      <c r="VJX74" s="151"/>
      <c r="VJY74" s="151"/>
      <c r="VJZ74" s="151"/>
      <c r="VKA74" s="151"/>
      <c r="VKB74" s="151"/>
      <c r="VKC74" s="151"/>
      <c r="VKD74" s="151"/>
      <c r="VKE74" s="151"/>
      <c r="VKF74" s="151"/>
      <c r="VKG74" s="151"/>
      <c r="VKH74" s="151"/>
      <c r="VKI74" s="151"/>
      <c r="VKJ74" s="151"/>
      <c r="VKK74" s="151"/>
      <c r="VKL74" s="151"/>
      <c r="VKM74" s="151"/>
      <c r="VKN74" s="151"/>
      <c r="VKO74" s="151"/>
      <c r="VKP74" s="151"/>
      <c r="VKQ74" s="151"/>
      <c r="VKR74" s="151"/>
      <c r="VKS74" s="151"/>
      <c r="VKT74" s="151"/>
      <c r="VKU74" s="151"/>
      <c r="VKV74" s="151"/>
      <c r="VKW74" s="151"/>
      <c r="VKX74" s="151"/>
      <c r="VKY74" s="151"/>
      <c r="VKZ74" s="151"/>
      <c r="VLA74" s="151"/>
      <c r="VLB74" s="151"/>
      <c r="VLC74" s="151"/>
      <c r="VLD74" s="151"/>
      <c r="VLE74" s="151"/>
      <c r="VLF74" s="151"/>
      <c r="VLG74" s="151"/>
      <c r="VLH74" s="151"/>
      <c r="VLI74" s="151"/>
      <c r="VLJ74" s="151"/>
      <c r="VLK74" s="151"/>
      <c r="VLL74" s="151"/>
      <c r="VLM74" s="151"/>
      <c r="VLN74" s="151"/>
      <c r="VLO74" s="151"/>
      <c r="VLP74" s="151"/>
      <c r="VLQ74" s="151"/>
      <c r="VLR74" s="151"/>
      <c r="VLS74" s="151"/>
      <c r="VLT74" s="151"/>
      <c r="VLU74" s="151"/>
      <c r="VLV74" s="151"/>
      <c r="VLW74" s="151"/>
      <c r="VLX74" s="151"/>
      <c r="VLY74" s="151"/>
      <c r="VLZ74" s="151"/>
      <c r="VMA74" s="151"/>
      <c r="VMB74" s="151"/>
      <c r="VMC74" s="151"/>
      <c r="VMD74" s="151"/>
      <c r="VME74" s="151"/>
      <c r="VMF74" s="151"/>
      <c r="VMG74" s="151"/>
      <c r="VMH74" s="151"/>
      <c r="VMI74" s="151"/>
      <c r="VMJ74" s="151"/>
      <c r="VMK74" s="151"/>
      <c r="VML74" s="151"/>
      <c r="VMM74" s="151"/>
      <c r="VMN74" s="151"/>
      <c r="VMO74" s="151"/>
      <c r="VMP74" s="151"/>
      <c r="VMQ74" s="151"/>
      <c r="VMR74" s="151"/>
      <c r="VMS74" s="151"/>
      <c r="VMT74" s="151"/>
      <c r="VMU74" s="151"/>
      <c r="VMV74" s="151"/>
      <c r="VMW74" s="151"/>
      <c r="VMX74" s="151"/>
      <c r="VMY74" s="151"/>
      <c r="VMZ74" s="151"/>
      <c r="VNA74" s="151"/>
      <c r="VNB74" s="151"/>
      <c r="VNC74" s="151"/>
      <c r="VND74" s="151"/>
      <c r="VNE74" s="151"/>
      <c r="VNF74" s="151"/>
      <c r="VNG74" s="151"/>
      <c r="VNH74" s="151"/>
      <c r="VNI74" s="151"/>
      <c r="VNJ74" s="151"/>
      <c r="VNK74" s="151"/>
      <c r="VNL74" s="151"/>
      <c r="VNM74" s="151"/>
      <c r="VNN74" s="151"/>
      <c r="VNO74" s="151"/>
      <c r="VNP74" s="151"/>
      <c r="VNQ74" s="151"/>
      <c r="VNR74" s="151"/>
      <c r="VNS74" s="151"/>
      <c r="VNT74" s="151"/>
      <c r="VNU74" s="151"/>
      <c r="VNV74" s="151"/>
      <c r="VNW74" s="151"/>
      <c r="VNX74" s="151"/>
      <c r="VNY74" s="151"/>
      <c r="VNZ74" s="151"/>
      <c r="VOA74" s="151"/>
      <c r="VOB74" s="151"/>
      <c r="VOC74" s="151"/>
      <c r="VOD74" s="151"/>
      <c r="VOE74" s="151"/>
      <c r="VOF74" s="151"/>
      <c r="VOG74" s="151"/>
      <c r="VOH74" s="151"/>
      <c r="VOI74" s="151"/>
      <c r="VOJ74" s="151"/>
      <c r="VOK74" s="151"/>
      <c r="VOL74" s="151"/>
      <c r="VOM74" s="151"/>
      <c r="VON74" s="151"/>
      <c r="VOO74" s="151"/>
      <c r="VOP74" s="151"/>
      <c r="VOQ74" s="151"/>
      <c r="VOR74" s="151"/>
      <c r="VOS74" s="151"/>
      <c r="VOT74" s="151"/>
      <c r="VOU74" s="151"/>
      <c r="VOV74" s="151"/>
      <c r="VOW74" s="151"/>
      <c r="VOX74" s="151"/>
      <c r="VOY74" s="151"/>
      <c r="VOZ74" s="151"/>
      <c r="VPA74" s="151"/>
      <c r="VPB74" s="151"/>
      <c r="VPC74" s="151"/>
      <c r="VPD74" s="151"/>
      <c r="VPE74" s="151"/>
      <c r="VPF74" s="151"/>
      <c r="VPG74" s="151"/>
      <c r="VPH74" s="151"/>
      <c r="VPI74" s="151"/>
      <c r="VPJ74" s="151"/>
      <c r="VPK74" s="151"/>
      <c r="VPL74" s="151"/>
      <c r="VPM74" s="151"/>
      <c r="VPN74" s="151"/>
      <c r="VPO74" s="151"/>
      <c r="VPP74" s="151"/>
      <c r="VPQ74" s="151"/>
      <c r="VPR74" s="151"/>
      <c r="VPS74" s="151"/>
      <c r="VPT74" s="151"/>
      <c r="VPU74" s="151"/>
      <c r="VPV74" s="151"/>
      <c r="VPW74" s="151"/>
      <c r="VPX74" s="151"/>
      <c r="VPY74" s="151"/>
      <c r="VPZ74" s="151"/>
      <c r="VQA74" s="151"/>
      <c r="VQB74" s="151"/>
      <c r="VQC74" s="151"/>
      <c r="VQD74" s="151"/>
      <c r="VQE74" s="151"/>
      <c r="VQF74" s="151"/>
      <c r="VQG74" s="151"/>
      <c r="VQH74" s="151"/>
      <c r="VQI74" s="151"/>
      <c r="VQJ74" s="151"/>
      <c r="VQK74" s="151"/>
      <c r="VQL74" s="151"/>
      <c r="VQM74" s="151"/>
      <c r="VQN74" s="151"/>
      <c r="VQO74" s="151"/>
      <c r="VQP74" s="151"/>
      <c r="VQQ74" s="151"/>
      <c r="VQR74" s="151"/>
      <c r="VQS74" s="151"/>
      <c r="VQT74" s="151"/>
      <c r="VQU74" s="151"/>
      <c r="VQV74" s="151"/>
      <c r="VQW74" s="151"/>
      <c r="VQX74" s="151"/>
      <c r="VQY74" s="151"/>
      <c r="VQZ74" s="151"/>
      <c r="VRA74" s="151"/>
      <c r="VRB74" s="151"/>
      <c r="VRC74" s="151"/>
      <c r="VRD74" s="151"/>
      <c r="VRE74" s="151"/>
      <c r="VRF74" s="151"/>
      <c r="VRG74" s="151"/>
      <c r="VRH74" s="151"/>
      <c r="VRI74" s="151"/>
      <c r="VRJ74" s="151"/>
      <c r="VRK74" s="151"/>
      <c r="VRL74" s="151"/>
      <c r="VRM74" s="151"/>
      <c r="VRN74" s="151"/>
      <c r="VRO74" s="151"/>
      <c r="VRP74" s="151"/>
      <c r="VRQ74" s="151"/>
      <c r="VRR74" s="151"/>
      <c r="VRS74" s="151"/>
      <c r="VRT74" s="151"/>
      <c r="VRU74" s="151"/>
      <c r="VRV74" s="151"/>
      <c r="VRW74" s="151"/>
      <c r="VRX74" s="151"/>
      <c r="VRY74" s="151"/>
      <c r="VRZ74" s="151"/>
      <c r="VSA74" s="151"/>
      <c r="VSB74" s="151"/>
      <c r="VSC74" s="151"/>
      <c r="VSD74" s="151"/>
      <c r="VSE74" s="151"/>
      <c r="VSF74" s="151"/>
      <c r="VSG74" s="151"/>
      <c r="VSH74" s="151"/>
      <c r="VSI74" s="151"/>
      <c r="VSJ74" s="151"/>
      <c r="VSK74" s="151"/>
      <c r="VSL74" s="151"/>
      <c r="VSM74" s="151"/>
      <c r="VSN74" s="151"/>
      <c r="VSO74" s="151"/>
      <c r="VSP74" s="151"/>
      <c r="VSQ74" s="151"/>
      <c r="VSR74" s="151"/>
      <c r="VSS74" s="151"/>
      <c r="VST74" s="151"/>
      <c r="VSU74" s="151"/>
      <c r="VSV74" s="151"/>
      <c r="VSW74" s="151"/>
      <c r="VSX74" s="151"/>
      <c r="VSY74" s="151"/>
      <c r="VSZ74" s="151"/>
      <c r="VTA74" s="151"/>
      <c r="VTB74" s="151"/>
      <c r="VTC74" s="151"/>
      <c r="VTD74" s="151"/>
      <c r="VTE74" s="151"/>
      <c r="VTF74" s="151"/>
      <c r="VTG74" s="151"/>
      <c r="VTH74" s="151"/>
      <c r="VTI74" s="151"/>
      <c r="VTJ74" s="151"/>
      <c r="VTK74" s="151"/>
      <c r="VTL74" s="151"/>
      <c r="VTM74" s="151"/>
      <c r="VTN74" s="151"/>
      <c r="VTO74" s="151"/>
      <c r="VTP74" s="151"/>
      <c r="VTQ74" s="151"/>
      <c r="VTR74" s="151"/>
      <c r="VTS74" s="151"/>
      <c r="VTT74" s="151"/>
      <c r="VTU74" s="151"/>
      <c r="VTV74" s="151"/>
      <c r="VTW74" s="151"/>
      <c r="VTX74" s="151"/>
      <c r="VTY74" s="151"/>
      <c r="VTZ74" s="151"/>
      <c r="VUA74" s="151"/>
      <c r="VUB74" s="151"/>
      <c r="VUC74" s="151"/>
      <c r="VUD74" s="151"/>
      <c r="VUE74" s="151"/>
      <c r="VUF74" s="151"/>
      <c r="VUG74" s="151"/>
      <c r="VUH74" s="151"/>
      <c r="VUI74" s="151"/>
      <c r="VUJ74" s="151"/>
      <c r="VUK74" s="151"/>
      <c r="VUL74" s="151"/>
      <c r="VUM74" s="151"/>
      <c r="VUN74" s="151"/>
      <c r="VUO74" s="151"/>
      <c r="VUP74" s="151"/>
      <c r="VUQ74" s="151"/>
      <c r="VUR74" s="151"/>
      <c r="VUS74" s="151"/>
      <c r="VUT74" s="151"/>
      <c r="VUU74" s="151"/>
      <c r="VUV74" s="151"/>
      <c r="VUW74" s="151"/>
      <c r="VUX74" s="151"/>
      <c r="VUY74" s="151"/>
      <c r="VUZ74" s="151"/>
      <c r="VVA74" s="151"/>
      <c r="VVB74" s="151"/>
      <c r="VVC74" s="151"/>
      <c r="VVD74" s="151"/>
      <c r="VVE74" s="151"/>
      <c r="VVF74" s="151"/>
      <c r="VVG74" s="151"/>
      <c r="VVH74" s="151"/>
      <c r="VVI74" s="151"/>
      <c r="VVJ74" s="151"/>
      <c r="VVK74" s="151"/>
      <c r="VVL74" s="151"/>
      <c r="VVM74" s="151"/>
      <c r="VVN74" s="151"/>
      <c r="VVO74" s="151"/>
      <c r="VVP74" s="151"/>
      <c r="VVQ74" s="151"/>
      <c r="VVR74" s="151"/>
      <c r="VVS74" s="151"/>
      <c r="VVT74" s="151"/>
      <c r="VVU74" s="151"/>
      <c r="VVV74" s="151"/>
      <c r="VVW74" s="151"/>
      <c r="VVX74" s="151"/>
      <c r="VVY74" s="151"/>
      <c r="VVZ74" s="151"/>
      <c r="VWA74" s="151"/>
      <c r="VWB74" s="151"/>
      <c r="VWC74" s="151"/>
      <c r="VWD74" s="151"/>
      <c r="VWE74" s="151"/>
      <c r="VWF74" s="151"/>
      <c r="VWG74" s="151"/>
      <c r="VWH74" s="151"/>
      <c r="VWI74" s="151"/>
      <c r="VWJ74" s="151"/>
      <c r="VWK74" s="151"/>
      <c r="VWL74" s="151"/>
      <c r="VWM74" s="151"/>
      <c r="VWN74" s="151"/>
      <c r="VWO74" s="151"/>
      <c r="VWP74" s="151"/>
      <c r="VWQ74" s="151"/>
      <c r="VWR74" s="151"/>
      <c r="VWS74" s="151"/>
      <c r="VWT74" s="151"/>
      <c r="VWU74" s="151"/>
      <c r="VWV74" s="151"/>
      <c r="VWW74" s="151"/>
      <c r="VWX74" s="151"/>
      <c r="VWY74" s="151"/>
      <c r="VWZ74" s="151"/>
      <c r="VXA74" s="151"/>
      <c r="VXB74" s="151"/>
      <c r="VXC74" s="151"/>
      <c r="VXD74" s="151"/>
      <c r="VXE74" s="151"/>
      <c r="VXF74" s="151"/>
      <c r="VXG74" s="151"/>
      <c r="VXH74" s="151"/>
      <c r="VXI74" s="151"/>
      <c r="VXJ74" s="151"/>
      <c r="VXK74" s="151"/>
      <c r="VXL74" s="151"/>
      <c r="VXM74" s="151"/>
      <c r="VXN74" s="151"/>
      <c r="VXO74" s="151"/>
      <c r="VXP74" s="151"/>
      <c r="VXQ74" s="151"/>
      <c r="VXR74" s="151"/>
      <c r="VXS74" s="151"/>
      <c r="VXT74" s="151"/>
      <c r="VXU74" s="151"/>
      <c r="VXV74" s="151"/>
      <c r="VXW74" s="151"/>
      <c r="VXX74" s="151"/>
      <c r="VXY74" s="151"/>
      <c r="VXZ74" s="151"/>
      <c r="VYA74" s="151"/>
      <c r="VYB74" s="151"/>
      <c r="VYC74" s="151"/>
      <c r="VYD74" s="151"/>
      <c r="VYE74" s="151"/>
      <c r="VYF74" s="151"/>
      <c r="VYG74" s="151"/>
      <c r="VYH74" s="151"/>
      <c r="VYI74" s="151"/>
      <c r="VYJ74" s="151"/>
      <c r="VYK74" s="151"/>
      <c r="VYL74" s="151"/>
      <c r="VYM74" s="151"/>
      <c r="VYN74" s="151"/>
      <c r="VYO74" s="151"/>
      <c r="VYP74" s="151"/>
      <c r="VYQ74" s="151"/>
      <c r="VYR74" s="151"/>
      <c r="VYS74" s="151"/>
      <c r="VYT74" s="151"/>
      <c r="VYU74" s="151"/>
      <c r="VYV74" s="151"/>
      <c r="VYW74" s="151"/>
      <c r="VYX74" s="151"/>
      <c r="VYY74" s="151"/>
      <c r="VYZ74" s="151"/>
      <c r="VZA74" s="151"/>
      <c r="VZB74" s="151"/>
      <c r="VZC74" s="151"/>
      <c r="VZD74" s="151"/>
      <c r="VZE74" s="151"/>
      <c r="VZF74" s="151"/>
      <c r="VZG74" s="151"/>
      <c r="VZH74" s="151"/>
      <c r="VZI74" s="151"/>
      <c r="VZJ74" s="151"/>
      <c r="VZK74" s="151"/>
      <c r="VZL74" s="151"/>
      <c r="VZM74" s="151"/>
      <c r="VZN74" s="151"/>
      <c r="VZO74" s="151"/>
      <c r="VZP74" s="151"/>
      <c r="VZQ74" s="151"/>
      <c r="VZR74" s="151"/>
      <c r="VZS74" s="151"/>
      <c r="VZT74" s="151"/>
      <c r="VZU74" s="151"/>
      <c r="VZV74" s="151"/>
      <c r="VZW74" s="151"/>
      <c r="VZX74" s="151"/>
      <c r="VZY74" s="151"/>
      <c r="VZZ74" s="151"/>
      <c r="WAA74" s="151"/>
      <c r="WAB74" s="151"/>
      <c r="WAC74" s="151"/>
      <c r="WAD74" s="151"/>
      <c r="WAE74" s="151"/>
      <c r="WAF74" s="151"/>
      <c r="WAG74" s="151"/>
      <c r="WAH74" s="151"/>
      <c r="WAI74" s="151"/>
      <c r="WAJ74" s="151"/>
      <c r="WAK74" s="151"/>
      <c r="WAL74" s="151"/>
      <c r="WAM74" s="151"/>
      <c r="WAN74" s="151"/>
      <c r="WAO74" s="151"/>
      <c r="WAP74" s="151"/>
      <c r="WAQ74" s="151"/>
      <c r="WAR74" s="151"/>
      <c r="WAS74" s="151"/>
      <c r="WAT74" s="151"/>
      <c r="WAU74" s="151"/>
      <c r="WAV74" s="151"/>
      <c r="WAW74" s="151"/>
      <c r="WAX74" s="151"/>
      <c r="WAY74" s="151"/>
      <c r="WAZ74" s="151"/>
      <c r="WBA74" s="151"/>
      <c r="WBB74" s="151"/>
      <c r="WBC74" s="151"/>
      <c r="WBD74" s="151"/>
      <c r="WBE74" s="151"/>
      <c r="WBF74" s="151"/>
      <c r="WBG74" s="151"/>
      <c r="WBH74" s="151"/>
      <c r="WBI74" s="151"/>
      <c r="WBJ74" s="151"/>
      <c r="WBK74" s="151"/>
      <c r="WBL74" s="151"/>
      <c r="WBM74" s="151"/>
      <c r="WBN74" s="151"/>
      <c r="WBO74" s="151"/>
      <c r="WBP74" s="151"/>
      <c r="WBQ74" s="151"/>
      <c r="WBR74" s="151"/>
      <c r="WBS74" s="151"/>
      <c r="WBT74" s="151"/>
      <c r="WBU74" s="151"/>
      <c r="WBV74" s="151"/>
      <c r="WBW74" s="151"/>
      <c r="WBX74" s="151"/>
      <c r="WBY74" s="151"/>
      <c r="WBZ74" s="151"/>
      <c r="WCA74" s="151"/>
      <c r="WCB74" s="151"/>
      <c r="WCC74" s="151"/>
      <c r="WCD74" s="151"/>
      <c r="WCE74" s="151"/>
      <c r="WCF74" s="151"/>
      <c r="WCG74" s="151"/>
      <c r="WCH74" s="151"/>
      <c r="WCI74" s="151"/>
      <c r="WCJ74" s="151"/>
      <c r="WCK74" s="151"/>
      <c r="WCL74" s="151"/>
      <c r="WCM74" s="151"/>
      <c r="WCN74" s="151"/>
      <c r="WCO74" s="151"/>
      <c r="WCP74" s="151"/>
      <c r="WCQ74" s="151"/>
      <c r="WCR74" s="151"/>
      <c r="WCS74" s="151"/>
      <c r="WCT74" s="151"/>
      <c r="WCU74" s="151"/>
      <c r="WCV74" s="151"/>
      <c r="WCW74" s="151"/>
      <c r="WCX74" s="151"/>
      <c r="WCY74" s="151"/>
      <c r="WCZ74" s="151"/>
      <c r="WDA74" s="151"/>
      <c r="WDB74" s="151"/>
      <c r="WDC74" s="151"/>
      <c r="WDD74" s="151"/>
      <c r="WDE74" s="151"/>
      <c r="WDF74" s="151"/>
      <c r="WDG74" s="151"/>
      <c r="WDH74" s="151"/>
      <c r="WDI74" s="151"/>
      <c r="WDJ74" s="151"/>
      <c r="WDK74" s="151"/>
      <c r="WDL74" s="151"/>
      <c r="WDM74" s="151"/>
      <c r="WDN74" s="151"/>
      <c r="WDO74" s="151"/>
      <c r="WDP74" s="151"/>
      <c r="WDQ74" s="151"/>
      <c r="WDR74" s="151"/>
      <c r="WDS74" s="151"/>
      <c r="WDT74" s="151"/>
      <c r="WDU74" s="151"/>
      <c r="WDV74" s="151"/>
      <c r="WDW74" s="151"/>
      <c r="WDX74" s="151"/>
      <c r="WDY74" s="151"/>
      <c r="WDZ74" s="151"/>
      <c r="WEA74" s="151"/>
      <c r="WEB74" s="151"/>
      <c r="WEC74" s="151"/>
      <c r="WED74" s="151"/>
      <c r="WEE74" s="151"/>
      <c r="WEF74" s="151"/>
      <c r="WEG74" s="151"/>
      <c r="WEH74" s="151"/>
      <c r="WEI74" s="151"/>
      <c r="WEJ74" s="151"/>
      <c r="WEK74" s="151"/>
      <c r="WEL74" s="151"/>
      <c r="WEM74" s="151"/>
      <c r="WEN74" s="151"/>
      <c r="WEO74" s="151"/>
      <c r="WEP74" s="151"/>
      <c r="WEQ74" s="151"/>
      <c r="WER74" s="151"/>
      <c r="WES74" s="151"/>
      <c r="WET74" s="151"/>
      <c r="WEU74" s="151"/>
      <c r="WEV74" s="151"/>
      <c r="WEW74" s="151"/>
      <c r="WEX74" s="151"/>
      <c r="WEY74" s="151"/>
      <c r="WEZ74" s="151"/>
      <c r="WFA74" s="151"/>
      <c r="WFB74" s="151"/>
      <c r="WFC74" s="151"/>
      <c r="WFD74" s="151"/>
      <c r="WFE74" s="151"/>
      <c r="WFF74" s="151"/>
      <c r="WFG74" s="151"/>
      <c r="WFH74" s="151"/>
      <c r="WFI74" s="151"/>
      <c r="WFJ74" s="151"/>
      <c r="WFK74" s="151"/>
      <c r="WFL74" s="151"/>
      <c r="WFM74" s="151"/>
      <c r="WFN74" s="151"/>
      <c r="WFO74" s="151"/>
      <c r="WFP74" s="151"/>
      <c r="WFQ74" s="151"/>
      <c r="WFR74" s="151"/>
      <c r="WFS74" s="151"/>
      <c r="WFT74" s="151"/>
      <c r="WFU74" s="151"/>
      <c r="WFV74" s="151"/>
      <c r="WFW74" s="151"/>
      <c r="WFX74" s="151"/>
      <c r="WFY74" s="151"/>
      <c r="WFZ74" s="151"/>
      <c r="WGA74" s="151"/>
      <c r="WGB74" s="151"/>
      <c r="WGC74" s="151"/>
      <c r="WGD74" s="151"/>
      <c r="WGE74" s="151"/>
      <c r="WGF74" s="151"/>
      <c r="WGG74" s="151"/>
      <c r="WGH74" s="151"/>
      <c r="WGI74" s="151"/>
      <c r="WGJ74" s="151"/>
      <c r="WGK74" s="151"/>
      <c r="WGL74" s="151"/>
      <c r="WGM74" s="151"/>
      <c r="WGN74" s="151"/>
      <c r="WGO74" s="151"/>
      <c r="WGP74" s="151"/>
      <c r="WGQ74" s="151"/>
      <c r="WGR74" s="151"/>
      <c r="WGS74" s="151"/>
      <c r="WGT74" s="151"/>
      <c r="WGU74" s="151"/>
      <c r="WGV74" s="151"/>
      <c r="WGW74" s="151"/>
      <c r="WGX74" s="151"/>
      <c r="WGY74" s="151"/>
      <c r="WGZ74" s="151"/>
      <c r="WHA74" s="151"/>
      <c r="WHB74" s="151"/>
      <c r="WHC74" s="151"/>
      <c r="WHD74" s="151"/>
      <c r="WHE74" s="151"/>
      <c r="WHF74" s="151"/>
      <c r="WHG74" s="151"/>
      <c r="WHH74" s="151"/>
      <c r="WHI74" s="151"/>
      <c r="WHJ74" s="151"/>
      <c r="WHK74" s="151"/>
      <c r="WHL74" s="151"/>
      <c r="WHM74" s="151"/>
      <c r="WHN74" s="151"/>
      <c r="WHO74" s="151"/>
      <c r="WHP74" s="151"/>
      <c r="WHQ74" s="151"/>
      <c r="WHR74" s="151"/>
      <c r="WHS74" s="151"/>
      <c r="WHT74" s="151"/>
      <c r="WHU74" s="151"/>
      <c r="WHV74" s="151"/>
      <c r="WHW74" s="151"/>
      <c r="WHX74" s="151"/>
      <c r="WHY74" s="151"/>
      <c r="WHZ74" s="151"/>
      <c r="WIA74" s="151"/>
      <c r="WIB74" s="151"/>
      <c r="WIC74" s="151"/>
      <c r="WID74" s="151"/>
      <c r="WIE74" s="151"/>
      <c r="WIF74" s="151"/>
      <c r="WIG74" s="151"/>
      <c r="WIH74" s="151"/>
      <c r="WII74" s="151"/>
      <c r="WIJ74" s="151"/>
      <c r="WIK74" s="151"/>
      <c r="WIL74" s="151"/>
      <c r="WIM74" s="151"/>
      <c r="WIN74" s="151"/>
      <c r="WIO74" s="151"/>
      <c r="WIP74" s="151"/>
      <c r="WIQ74" s="151"/>
      <c r="WIR74" s="151"/>
      <c r="WIS74" s="151"/>
      <c r="WIT74" s="151"/>
      <c r="WIU74" s="151"/>
      <c r="WIV74" s="151"/>
      <c r="WIW74" s="151"/>
      <c r="WIX74" s="151"/>
      <c r="WIY74" s="151"/>
      <c r="WIZ74" s="151"/>
      <c r="WJA74" s="151"/>
      <c r="WJB74" s="151"/>
      <c r="WJC74" s="151"/>
      <c r="WJD74" s="151"/>
      <c r="WJE74" s="151"/>
      <c r="WJF74" s="151"/>
      <c r="WJG74" s="151"/>
      <c r="WJH74" s="151"/>
      <c r="WJI74" s="151"/>
      <c r="WJJ74" s="151"/>
      <c r="WJK74" s="151"/>
      <c r="WJL74" s="151"/>
      <c r="WJM74" s="151"/>
      <c r="WJN74" s="151"/>
      <c r="WJO74" s="151"/>
      <c r="WJP74" s="151"/>
      <c r="WJQ74" s="151"/>
      <c r="WJR74" s="151"/>
      <c r="WJS74" s="151"/>
      <c r="WJT74" s="151"/>
      <c r="WJU74" s="151"/>
      <c r="WJV74" s="151"/>
      <c r="WJW74" s="151"/>
      <c r="WJX74" s="151"/>
      <c r="WJY74" s="151"/>
      <c r="WJZ74" s="151"/>
      <c r="WKA74" s="151"/>
      <c r="WKB74" s="151"/>
      <c r="WKC74" s="151"/>
      <c r="WKD74" s="151"/>
      <c r="WKE74" s="151"/>
      <c r="WKF74" s="151"/>
      <c r="WKG74" s="151"/>
      <c r="WKH74" s="151"/>
      <c r="WKI74" s="151"/>
      <c r="WKJ74" s="151"/>
      <c r="WKK74" s="151"/>
      <c r="WKL74" s="151"/>
      <c r="WKM74" s="151"/>
      <c r="WKN74" s="151"/>
      <c r="WKO74" s="151"/>
      <c r="WKP74" s="151"/>
      <c r="WKQ74" s="151"/>
      <c r="WKR74" s="151"/>
      <c r="WKS74" s="151"/>
      <c r="WKT74" s="151"/>
      <c r="WKU74" s="151"/>
      <c r="WKV74" s="151"/>
      <c r="WKW74" s="151"/>
      <c r="WKX74" s="151"/>
      <c r="WKY74" s="151"/>
      <c r="WKZ74" s="151"/>
      <c r="WLA74" s="151"/>
      <c r="WLB74" s="151"/>
      <c r="WLC74" s="151"/>
      <c r="WLD74" s="151"/>
      <c r="WLE74" s="151"/>
      <c r="WLF74" s="151"/>
      <c r="WLG74" s="151"/>
      <c r="WLH74" s="151"/>
      <c r="WLI74" s="151"/>
      <c r="WLJ74" s="151"/>
      <c r="WLK74" s="151"/>
      <c r="WLL74" s="151"/>
      <c r="WLM74" s="151"/>
      <c r="WLN74" s="151"/>
      <c r="WLO74" s="151"/>
      <c r="WLP74" s="151"/>
      <c r="WLQ74" s="151"/>
      <c r="WLR74" s="151"/>
      <c r="WLS74" s="151"/>
      <c r="WLT74" s="151"/>
      <c r="WLU74" s="151"/>
      <c r="WLV74" s="151"/>
      <c r="WLW74" s="151"/>
      <c r="WLX74" s="151"/>
      <c r="WLY74" s="151"/>
      <c r="WLZ74" s="151"/>
      <c r="WMA74" s="151"/>
      <c r="WMB74" s="151"/>
      <c r="WMC74" s="151"/>
      <c r="WMD74" s="151"/>
      <c r="WME74" s="151"/>
      <c r="WMF74" s="151"/>
      <c r="WMG74" s="151"/>
      <c r="WMH74" s="151"/>
      <c r="WMI74" s="151"/>
      <c r="WMJ74" s="151"/>
      <c r="WMK74" s="151"/>
      <c r="WML74" s="151"/>
      <c r="WMM74" s="151"/>
      <c r="WMN74" s="151"/>
      <c r="WMO74" s="151"/>
      <c r="WMP74" s="151"/>
      <c r="WMQ74" s="151"/>
      <c r="WMR74" s="151"/>
      <c r="WMS74" s="151"/>
      <c r="WMT74" s="151"/>
      <c r="WMU74" s="151"/>
      <c r="WMV74" s="151"/>
      <c r="WMW74" s="151"/>
      <c r="WMX74" s="151"/>
      <c r="WMY74" s="151"/>
      <c r="WMZ74" s="151"/>
      <c r="WNA74" s="151"/>
      <c r="WNB74" s="151"/>
      <c r="WNC74" s="151"/>
      <c r="WND74" s="151"/>
      <c r="WNE74" s="151"/>
      <c r="WNF74" s="151"/>
      <c r="WNG74" s="151"/>
      <c r="WNH74" s="151"/>
      <c r="WNI74" s="151"/>
      <c r="WNJ74" s="151"/>
      <c r="WNK74" s="151"/>
      <c r="WNL74" s="151"/>
      <c r="WNM74" s="151"/>
      <c r="WNN74" s="151"/>
      <c r="WNO74" s="151"/>
      <c r="WNP74" s="151"/>
      <c r="WNQ74" s="151"/>
      <c r="WNR74" s="151"/>
      <c r="WNS74" s="151"/>
      <c r="WNT74" s="151"/>
      <c r="WNU74" s="151"/>
      <c r="WNV74" s="151"/>
      <c r="WNW74" s="151"/>
      <c r="WNX74" s="151"/>
      <c r="WNY74" s="151"/>
      <c r="WNZ74" s="151"/>
      <c r="WOA74" s="151"/>
      <c r="WOB74" s="151"/>
      <c r="WOC74" s="151"/>
      <c r="WOD74" s="151"/>
      <c r="WOE74" s="151"/>
      <c r="WOF74" s="151"/>
      <c r="WOG74" s="151"/>
      <c r="WOH74" s="151"/>
      <c r="WOI74" s="151"/>
      <c r="WOJ74" s="151"/>
      <c r="WOK74" s="151"/>
      <c r="WOL74" s="151"/>
      <c r="WOM74" s="151"/>
      <c r="WON74" s="151"/>
      <c r="WOO74" s="151"/>
      <c r="WOP74" s="151"/>
      <c r="WOQ74" s="151"/>
      <c r="WOR74" s="151"/>
      <c r="WOS74" s="151"/>
      <c r="WOT74" s="151"/>
      <c r="WOU74" s="151"/>
      <c r="WOV74" s="151"/>
      <c r="WOW74" s="151"/>
      <c r="WOX74" s="151"/>
      <c r="WOY74" s="151"/>
      <c r="WOZ74" s="151"/>
      <c r="WPA74" s="151"/>
      <c r="WPB74" s="151"/>
      <c r="WPC74" s="151"/>
      <c r="WPD74" s="151"/>
      <c r="WPE74" s="151"/>
      <c r="WPF74" s="151"/>
      <c r="WPG74" s="151"/>
      <c r="WPH74" s="151"/>
      <c r="WPI74" s="151"/>
      <c r="WPJ74" s="151"/>
      <c r="WPK74" s="151"/>
      <c r="WPL74" s="151"/>
      <c r="WPM74" s="151"/>
      <c r="WPN74" s="151"/>
      <c r="WPO74" s="151"/>
      <c r="WPP74" s="151"/>
      <c r="WPQ74" s="151"/>
      <c r="WPR74" s="151"/>
      <c r="WPS74" s="151"/>
      <c r="WPT74" s="151"/>
      <c r="WPU74" s="151"/>
      <c r="WPV74" s="151"/>
      <c r="WPW74" s="151"/>
      <c r="WPX74" s="151"/>
      <c r="WPY74" s="151"/>
      <c r="WPZ74" s="151"/>
      <c r="WQA74" s="151"/>
      <c r="WQB74" s="151"/>
      <c r="WQC74" s="151"/>
      <c r="WQD74" s="151"/>
      <c r="WQE74" s="151"/>
      <c r="WQF74" s="151"/>
      <c r="WQG74" s="151"/>
      <c r="WQH74" s="151"/>
      <c r="WQI74" s="151"/>
      <c r="WQJ74" s="151"/>
      <c r="WQK74" s="151"/>
      <c r="WQL74" s="151"/>
      <c r="WQM74" s="151"/>
      <c r="WQN74" s="151"/>
      <c r="WQO74" s="151"/>
      <c r="WQP74" s="151"/>
      <c r="WQQ74" s="151"/>
      <c r="WQR74" s="151"/>
      <c r="WQS74" s="151"/>
      <c r="WQT74" s="151"/>
      <c r="WQU74" s="151"/>
      <c r="WQV74" s="151"/>
      <c r="WQW74" s="151"/>
      <c r="WQX74" s="151"/>
      <c r="WQY74" s="151"/>
      <c r="WQZ74" s="151"/>
      <c r="WRA74" s="151"/>
      <c r="WRB74" s="151"/>
      <c r="WRC74" s="151"/>
      <c r="WRD74" s="151"/>
      <c r="WRE74" s="151"/>
      <c r="WRF74" s="151"/>
      <c r="WRG74" s="151"/>
      <c r="WRH74" s="151"/>
      <c r="WRI74" s="151"/>
      <c r="WRJ74" s="151"/>
      <c r="WRK74" s="151"/>
      <c r="WRL74" s="151"/>
      <c r="WRM74" s="151"/>
      <c r="WRN74" s="151"/>
      <c r="WRO74" s="151"/>
      <c r="WRP74" s="151"/>
      <c r="WRQ74" s="151"/>
      <c r="WRR74" s="151"/>
      <c r="WRS74" s="151"/>
      <c r="WRT74" s="151"/>
      <c r="WRU74" s="151"/>
      <c r="WRV74" s="151"/>
      <c r="WRW74" s="151"/>
      <c r="WRX74" s="151"/>
      <c r="WRY74" s="151"/>
      <c r="WRZ74" s="151"/>
      <c r="WSA74" s="151"/>
      <c r="WSB74" s="151"/>
      <c r="WSC74" s="151"/>
      <c r="WSD74" s="151"/>
      <c r="WSE74" s="151"/>
      <c r="WSF74" s="151"/>
      <c r="WSG74" s="151"/>
      <c r="WSH74" s="151"/>
      <c r="WSI74" s="151"/>
      <c r="WSJ74" s="151"/>
      <c r="WSK74" s="151"/>
      <c r="WSL74" s="151"/>
      <c r="WSM74" s="151"/>
      <c r="WSN74" s="151"/>
      <c r="WSO74" s="151"/>
      <c r="WSP74" s="151"/>
      <c r="WSQ74" s="151"/>
      <c r="WSR74" s="151"/>
      <c r="WSS74" s="151"/>
      <c r="WST74" s="151"/>
      <c r="WSU74" s="151"/>
      <c r="WSV74" s="151"/>
      <c r="WSW74" s="151"/>
      <c r="WSX74" s="151"/>
      <c r="WSY74" s="151"/>
      <c r="WSZ74" s="151"/>
      <c r="WTA74" s="151"/>
      <c r="WTB74" s="151"/>
      <c r="WTC74" s="151"/>
      <c r="WTD74" s="151"/>
      <c r="WTE74" s="151"/>
      <c r="WTF74" s="151"/>
      <c r="WTG74" s="151"/>
      <c r="WTH74" s="151"/>
      <c r="WTI74" s="151"/>
      <c r="WTJ74" s="151"/>
      <c r="WTK74" s="151"/>
      <c r="WTL74" s="151"/>
      <c r="WTM74" s="151"/>
      <c r="WTN74" s="151"/>
      <c r="WTO74" s="151"/>
      <c r="WTP74" s="151"/>
      <c r="WTQ74" s="151"/>
      <c r="WTR74" s="151"/>
      <c r="WTS74" s="151"/>
      <c r="WTT74" s="151"/>
      <c r="WTU74" s="151"/>
      <c r="WTV74" s="151"/>
      <c r="WTW74" s="151"/>
      <c r="WTX74" s="151"/>
      <c r="WTY74" s="151"/>
      <c r="WTZ74" s="151"/>
      <c r="WUA74" s="151"/>
      <c r="WUB74" s="151"/>
      <c r="WUC74" s="151"/>
      <c r="WUD74" s="151"/>
      <c r="WUE74" s="151"/>
      <c r="WUF74" s="151"/>
      <c r="WUG74" s="151"/>
      <c r="WUH74" s="151"/>
      <c r="WUI74" s="151"/>
      <c r="WUJ74" s="151"/>
      <c r="WUK74" s="151"/>
      <c r="WUL74" s="151"/>
      <c r="WUM74" s="151"/>
      <c r="WUN74" s="151"/>
      <c r="WUO74" s="151"/>
      <c r="WUP74" s="151"/>
      <c r="WUQ74" s="151"/>
      <c r="WUR74" s="151"/>
      <c r="WUS74" s="151"/>
      <c r="WUT74" s="151"/>
      <c r="WUU74" s="151"/>
      <c r="WUV74" s="151"/>
      <c r="WUW74" s="151"/>
      <c r="WUX74" s="151"/>
      <c r="WUY74" s="151"/>
      <c r="WUZ74" s="151"/>
      <c r="WVA74" s="151"/>
      <c r="WVB74" s="151"/>
      <c r="WVC74" s="151"/>
      <c r="WVD74" s="151"/>
      <c r="WVE74" s="151"/>
      <c r="WVF74" s="151"/>
      <c r="WVG74" s="151"/>
      <c r="WVH74" s="151"/>
      <c r="WVI74" s="151"/>
      <c r="WVJ74" s="151"/>
      <c r="WVK74" s="151"/>
      <c r="WVL74" s="151"/>
      <c r="WVM74" s="151"/>
      <c r="WVN74" s="151"/>
      <c r="WVO74" s="151"/>
      <c r="WVP74" s="151"/>
      <c r="WVQ74" s="151"/>
      <c r="WVR74" s="151"/>
      <c r="WVS74" s="151"/>
      <c r="WVT74" s="151"/>
      <c r="WVU74" s="151"/>
      <c r="WVV74" s="151"/>
      <c r="WVW74" s="151"/>
      <c r="WVX74" s="151"/>
      <c r="WVY74" s="151"/>
      <c r="WVZ74" s="151"/>
      <c r="WWA74" s="151"/>
      <c r="WWB74" s="151"/>
      <c r="WWC74" s="151"/>
      <c r="WWD74" s="151"/>
      <c r="WWE74" s="151"/>
      <c r="WWF74" s="151"/>
      <c r="WWG74" s="151"/>
      <c r="WWH74" s="151"/>
      <c r="WWI74" s="151"/>
      <c r="WWJ74" s="151"/>
      <c r="WWK74" s="151"/>
      <c r="WWL74" s="151"/>
      <c r="WWM74" s="151"/>
      <c r="WWN74" s="151"/>
      <c r="WWO74" s="151"/>
      <c r="WWP74" s="151"/>
      <c r="WWQ74" s="151"/>
      <c r="WWR74" s="151"/>
      <c r="WWS74" s="151"/>
      <c r="WWT74" s="151"/>
      <c r="WWU74" s="151"/>
      <c r="WWV74" s="151"/>
      <c r="WWW74" s="151"/>
      <c r="WWX74" s="151"/>
      <c r="WWY74" s="151"/>
      <c r="WWZ74" s="151"/>
      <c r="WXA74" s="151"/>
      <c r="WXB74" s="151"/>
      <c r="WXC74" s="151"/>
      <c r="WXD74" s="151"/>
      <c r="WXE74" s="151"/>
      <c r="WXF74" s="151"/>
      <c r="WXG74" s="151"/>
      <c r="WXH74" s="151"/>
      <c r="WXI74" s="151"/>
      <c r="WXJ74" s="151"/>
      <c r="WXK74" s="151"/>
      <c r="WXL74" s="151"/>
      <c r="WXM74" s="151"/>
      <c r="WXN74" s="151"/>
      <c r="WXO74" s="151"/>
      <c r="WXP74" s="151"/>
      <c r="WXQ74" s="151"/>
      <c r="WXR74" s="151"/>
      <c r="WXS74" s="151"/>
      <c r="WXT74" s="151"/>
      <c r="WXU74" s="151"/>
      <c r="WXV74" s="151"/>
      <c r="WXW74" s="151"/>
      <c r="WXX74" s="151"/>
      <c r="WXY74" s="151"/>
      <c r="WXZ74" s="151"/>
      <c r="WYA74" s="151"/>
      <c r="WYB74" s="151"/>
      <c r="WYC74" s="151"/>
      <c r="WYD74" s="151"/>
      <c r="WYE74" s="151"/>
      <c r="WYF74" s="151"/>
      <c r="WYG74" s="151"/>
      <c r="WYH74" s="151"/>
      <c r="WYI74" s="151"/>
      <c r="WYJ74" s="151"/>
      <c r="WYK74" s="151"/>
      <c r="WYL74" s="151"/>
      <c r="WYM74" s="151"/>
      <c r="WYN74" s="151"/>
      <c r="WYO74" s="151"/>
      <c r="WYP74" s="151"/>
      <c r="WYQ74" s="151"/>
      <c r="WYR74" s="151"/>
      <c r="WYS74" s="151"/>
      <c r="WYT74" s="151"/>
      <c r="WYU74" s="151"/>
      <c r="WYV74" s="151"/>
      <c r="WYW74" s="151"/>
      <c r="WYX74" s="151"/>
      <c r="WYY74" s="151"/>
      <c r="WYZ74" s="151"/>
      <c r="WZA74" s="151"/>
      <c r="WZB74" s="151"/>
      <c r="WZC74" s="151"/>
      <c r="WZD74" s="151"/>
      <c r="WZE74" s="151"/>
      <c r="WZF74" s="151"/>
      <c r="WZG74" s="151"/>
      <c r="WZH74" s="151"/>
      <c r="WZI74" s="151"/>
      <c r="WZJ74" s="151"/>
      <c r="WZK74" s="151"/>
      <c r="WZL74" s="151"/>
      <c r="WZM74" s="151"/>
      <c r="WZN74" s="151"/>
      <c r="WZO74" s="151"/>
      <c r="WZP74" s="151"/>
      <c r="WZQ74" s="151"/>
      <c r="WZR74" s="151"/>
      <c r="WZS74" s="151"/>
      <c r="WZT74" s="151"/>
      <c r="WZU74" s="151"/>
      <c r="WZV74" s="151"/>
      <c r="WZW74" s="151"/>
      <c r="WZX74" s="151"/>
      <c r="WZY74" s="151"/>
      <c r="WZZ74" s="151"/>
      <c r="XAA74" s="151"/>
      <c r="XAB74" s="151"/>
      <c r="XAC74" s="151"/>
      <c r="XAD74" s="151"/>
      <c r="XAE74" s="151"/>
      <c r="XAF74" s="151"/>
      <c r="XAG74" s="151"/>
      <c r="XAH74" s="151"/>
      <c r="XAI74" s="151"/>
      <c r="XAJ74" s="151"/>
      <c r="XAK74" s="151"/>
      <c r="XAL74" s="151"/>
      <c r="XAM74" s="151"/>
      <c r="XAN74" s="151"/>
      <c r="XAO74" s="151"/>
      <c r="XAP74" s="151"/>
      <c r="XAQ74" s="151"/>
      <c r="XAR74" s="151"/>
      <c r="XAS74" s="151"/>
      <c r="XAT74" s="151"/>
      <c r="XAU74" s="151"/>
      <c r="XAV74" s="151"/>
      <c r="XAW74" s="151"/>
      <c r="XAX74" s="151"/>
      <c r="XAY74" s="151"/>
      <c r="XAZ74" s="151"/>
      <c r="XBA74" s="151"/>
      <c r="XBB74" s="151"/>
      <c r="XBC74" s="151"/>
      <c r="XBD74" s="151"/>
      <c r="XBE74" s="151"/>
      <c r="XBF74" s="151"/>
      <c r="XBG74" s="151"/>
      <c r="XBH74" s="151"/>
      <c r="XBI74" s="151"/>
      <c r="XBJ74" s="151"/>
      <c r="XBK74" s="151"/>
      <c r="XBL74" s="151"/>
      <c r="XBM74" s="151"/>
      <c r="XBN74" s="151"/>
      <c r="XBO74" s="151"/>
      <c r="XBP74" s="151"/>
      <c r="XBQ74" s="151"/>
      <c r="XBR74" s="151"/>
      <c r="XBS74" s="151"/>
      <c r="XBT74" s="151"/>
      <c r="XBU74" s="151"/>
      <c r="XBV74" s="151"/>
      <c r="XBW74" s="151"/>
      <c r="XBX74" s="151"/>
      <c r="XBY74" s="151"/>
      <c r="XBZ74" s="151"/>
      <c r="XCA74" s="151"/>
      <c r="XCB74" s="151"/>
      <c r="XCC74" s="151"/>
      <c r="XCD74" s="151"/>
      <c r="XCE74" s="151"/>
      <c r="XCF74" s="151"/>
      <c r="XCG74" s="151"/>
      <c r="XCH74" s="151"/>
      <c r="XCI74" s="151"/>
      <c r="XCJ74" s="151"/>
      <c r="XCK74" s="151"/>
      <c r="XCL74" s="151"/>
      <c r="XCM74" s="151"/>
      <c r="XCN74" s="151"/>
      <c r="XCO74" s="151"/>
      <c r="XCP74" s="151"/>
      <c r="XCQ74" s="151"/>
      <c r="XCR74" s="151"/>
      <c r="XCS74" s="151"/>
      <c r="XCT74" s="151"/>
      <c r="XCU74" s="151"/>
      <c r="XCV74" s="151"/>
      <c r="XCW74" s="151"/>
      <c r="XCX74" s="151"/>
      <c r="XCY74" s="151"/>
      <c r="XCZ74" s="151"/>
      <c r="XDA74" s="151"/>
      <c r="XDB74" s="151"/>
      <c r="XDC74" s="151"/>
      <c r="XDD74" s="151"/>
      <c r="XDE74" s="151"/>
      <c r="XDF74" s="151"/>
      <c r="XDG74" s="151"/>
      <c r="XDH74" s="151"/>
      <c r="XDI74" s="151"/>
      <c r="XDJ74" s="151"/>
      <c r="XDK74" s="151"/>
      <c r="XDL74" s="151"/>
      <c r="XDM74" s="151"/>
      <c r="XDN74" s="151"/>
      <c r="XDO74" s="151"/>
      <c r="XDP74" s="151"/>
      <c r="XDQ74" s="151"/>
      <c r="XDR74" s="151"/>
      <c r="XDS74" s="151"/>
      <c r="XDT74" s="151"/>
      <c r="XDU74" s="151"/>
      <c r="XDV74" s="151"/>
      <c r="XDW74" s="151"/>
      <c r="XDX74" s="151"/>
      <c r="XDY74" s="151"/>
      <c r="XDZ74" s="151"/>
      <c r="XEA74" s="151"/>
      <c r="XEB74" s="151"/>
      <c r="XEC74" s="151"/>
      <c r="XED74" s="151"/>
      <c r="XEE74" s="151"/>
      <c r="XEF74" s="151"/>
      <c r="XEG74" s="151"/>
      <c r="XEH74" s="151"/>
      <c r="XEI74" s="151"/>
      <c r="XEJ74" s="151"/>
      <c r="XEK74" s="151"/>
      <c r="XEL74" s="151"/>
      <c r="XEM74" s="151"/>
      <c r="XEN74" s="151"/>
      <c r="XEO74" s="151"/>
      <c r="XEP74" s="151"/>
      <c r="XEQ74" s="151"/>
      <c r="XER74" s="151"/>
      <c r="XES74" s="151"/>
      <c r="XET74" s="151"/>
      <c r="XEU74" s="151"/>
      <c r="XEV74" s="151"/>
      <c r="XEW74" s="151"/>
      <c r="XEX74" s="151"/>
      <c r="XEY74" s="151"/>
      <c r="XEZ74" s="151"/>
      <c r="XFA74" s="151"/>
      <c r="XFB74" s="151"/>
      <c r="XFC74" s="151"/>
      <c r="XFD74" s="151"/>
    </row>
    <row r="75" spans="1:31" s="150" customFormat="1" ht="70.5" customHeight="1">
      <c r="A75" s="222" t="s">
        <v>390</v>
      </c>
      <c r="B75" s="222">
        <v>1</v>
      </c>
      <c r="C75" s="223" t="s">
        <v>880</v>
      </c>
      <c r="D75" s="222">
        <v>0</v>
      </c>
      <c r="E75" s="261" t="s">
        <v>726</v>
      </c>
      <c r="F75" s="261" t="s">
        <v>730</v>
      </c>
      <c r="G75" s="261" t="s">
        <v>828</v>
      </c>
      <c r="H75" s="224" t="s">
        <v>18</v>
      </c>
      <c r="I75" s="152">
        <v>51</v>
      </c>
      <c r="J75" s="225">
        <v>80</v>
      </c>
      <c r="K75" s="291" t="s">
        <v>1</v>
      </c>
      <c r="L75" s="152">
        <v>3</v>
      </c>
      <c r="M75" s="152" t="s">
        <v>710</v>
      </c>
      <c r="N75" s="224">
        <v>10</v>
      </c>
      <c r="O75" s="244" t="s">
        <v>916</v>
      </c>
      <c r="P75" s="295">
        <f>SUM(I75*J75)</f>
        <v>4080</v>
      </c>
      <c r="Q75" s="226" t="s">
        <v>839</v>
      </c>
      <c r="R75" s="226" t="s">
        <v>845</v>
      </c>
      <c r="S75" s="152" t="s">
        <v>728</v>
      </c>
      <c r="T75" s="152"/>
      <c r="U75" s="152"/>
      <c r="V75" s="296"/>
      <c r="W75" s="152"/>
      <c r="X75" s="295"/>
      <c r="Y75" s="295"/>
      <c r="Z75" s="295">
        <f>P75</f>
        <v>4080</v>
      </c>
      <c r="AA75" s="295"/>
      <c r="AB75" s="295"/>
      <c r="AC75" s="295"/>
      <c r="AD75" s="299">
        <f>SUM(X75:AC75)</f>
        <v>4080</v>
      </c>
      <c r="AE75" s="292"/>
    </row>
    <row r="76" spans="1:31" s="150" customFormat="1" ht="81" customHeight="1">
      <c r="A76" s="222" t="s">
        <v>390</v>
      </c>
      <c r="B76" s="222">
        <v>1</v>
      </c>
      <c r="C76" s="223" t="s">
        <v>880</v>
      </c>
      <c r="D76" s="222">
        <v>0</v>
      </c>
      <c r="E76" s="261" t="s">
        <v>37</v>
      </c>
      <c r="F76" s="261" t="s">
        <v>37</v>
      </c>
      <c r="G76" s="262" t="s">
        <v>846</v>
      </c>
      <c r="H76" s="224" t="s">
        <v>29</v>
      </c>
      <c r="I76" s="152">
        <v>2</v>
      </c>
      <c r="J76" s="225">
        <v>931</v>
      </c>
      <c r="K76" s="291" t="s">
        <v>1</v>
      </c>
      <c r="L76" s="152">
        <v>4</v>
      </c>
      <c r="M76" s="152" t="s">
        <v>710</v>
      </c>
      <c r="N76" s="224">
        <v>35</v>
      </c>
      <c r="O76" s="152" t="s">
        <v>933</v>
      </c>
      <c r="P76" s="295">
        <f>SUM(I76*J76)</f>
        <v>1862</v>
      </c>
      <c r="Q76" s="226" t="s">
        <v>865</v>
      </c>
      <c r="R76" s="226" t="s">
        <v>866</v>
      </c>
      <c r="S76" s="152" t="s">
        <v>728</v>
      </c>
      <c r="T76" s="152"/>
      <c r="U76" s="152"/>
      <c r="V76" s="296"/>
      <c r="W76" s="152"/>
      <c r="X76" s="295"/>
      <c r="Y76" s="295"/>
      <c r="Z76" s="295"/>
      <c r="AA76" s="295">
        <f>P76</f>
        <v>1862</v>
      </c>
      <c r="AB76" s="295"/>
      <c r="AC76" s="295"/>
      <c r="AD76" s="299">
        <f>SUM(X76:AC76)</f>
        <v>1862</v>
      </c>
      <c r="AE76" s="292"/>
    </row>
    <row r="77" spans="1:31" s="150" customFormat="1" ht="78.75" customHeight="1">
      <c r="A77" s="222" t="s">
        <v>390</v>
      </c>
      <c r="B77" s="222">
        <v>1</v>
      </c>
      <c r="C77" s="223" t="s">
        <v>880</v>
      </c>
      <c r="D77" s="222">
        <v>0</v>
      </c>
      <c r="E77" s="261" t="s">
        <v>747</v>
      </c>
      <c r="F77" s="261" t="s">
        <v>872</v>
      </c>
      <c r="G77" s="262" t="s">
        <v>871</v>
      </c>
      <c r="H77" s="224" t="s">
        <v>29</v>
      </c>
      <c r="I77" s="152">
        <v>1</v>
      </c>
      <c r="J77" s="225">
        <v>7000</v>
      </c>
      <c r="K77" s="291" t="s">
        <v>1</v>
      </c>
      <c r="L77" s="152">
        <v>4</v>
      </c>
      <c r="M77" s="152" t="s">
        <v>710</v>
      </c>
      <c r="N77" s="224">
        <v>5</v>
      </c>
      <c r="O77" s="152" t="s">
        <v>933</v>
      </c>
      <c r="P77" s="295">
        <f>SUM(I77*J77)</f>
        <v>7000</v>
      </c>
      <c r="Q77" s="226" t="s">
        <v>873</v>
      </c>
      <c r="R77" s="226" t="s">
        <v>852</v>
      </c>
      <c r="S77" s="152" t="s">
        <v>728</v>
      </c>
      <c r="T77" s="152"/>
      <c r="U77" s="152"/>
      <c r="V77" s="296"/>
      <c r="W77" s="152"/>
      <c r="X77" s="295"/>
      <c r="Y77" s="295"/>
      <c r="Z77" s="295"/>
      <c r="AA77" s="295">
        <f>P77</f>
        <v>7000</v>
      </c>
      <c r="AB77" s="295"/>
      <c r="AC77" s="295"/>
      <c r="AD77" s="299">
        <f>SUM(X77:AC77)</f>
        <v>7000</v>
      </c>
      <c r="AE77" s="292"/>
    </row>
    <row r="78" spans="1:31" s="151" customFormat="1" ht="70.5" customHeight="1">
      <c r="A78" s="222" t="s">
        <v>390</v>
      </c>
      <c r="B78" s="222">
        <v>1</v>
      </c>
      <c r="C78" s="223" t="s">
        <v>881</v>
      </c>
      <c r="D78" s="222">
        <v>0</v>
      </c>
      <c r="E78" s="261" t="s">
        <v>726</v>
      </c>
      <c r="F78" s="261" t="s">
        <v>725</v>
      </c>
      <c r="G78" s="261" t="s">
        <v>135</v>
      </c>
      <c r="H78" s="224" t="s">
        <v>18</v>
      </c>
      <c r="I78" s="152">
        <v>19</v>
      </c>
      <c r="J78" s="225">
        <v>87</v>
      </c>
      <c r="K78" s="293" t="s">
        <v>1</v>
      </c>
      <c r="L78" s="152">
        <v>4</v>
      </c>
      <c r="M78" s="152" t="s">
        <v>714</v>
      </c>
      <c r="N78" s="224">
        <v>35</v>
      </c>
      <c r="O78" s="152" t="s">
        <v>933</v>
      </c>
      <c r="P78" s="295">
        <f>SUM(I78*J78)</f>
        <v>1653</v>
      </c>
      <c r="Q78" s="226" t="s">
        <v>837</v>
      </c>
      <c r="R78" s="226" t="s">
        <v>843</v>
      </c>
      <c r="S78" s="152" t="s">
        <v>728</v>
      </c>
      <c r="T78" s="152"/>
      <c r="U78" s="152"/>
      <c r="V78" s="296"/>
      <c r="W78" s="152"/>
      <c r="X78" s="295"/>
      <c r="Y78" s="295"/>
      <c r="Z78" s="295"/>
      <c r="AA78" s="295">
        <f>P78</f>
        <v>1653</v>
      </c>
      <c r="AB78" s="295"/>
      <c r="AC78" s="295"/>
      <c r="AD78" s="299">
        <f>SUM(X78:AC78)</f>
        <v>1653</v>
      </c>
      <c r="AE78" s="306"/>
    </row>
    <row r="79" spans="1:31" s="151" customFormat="1" ht="58.5" customHeight="1">
      <c r="A79" s="222" t="s">
        <v>390</v>
      </c>
      <c r="B79" s="222">
        <v>1</v>
      </c>
      <c r="C79" s="223" t="s">
        <v>881</v>
      </c>
      <c r="D79" s="222">
        <v>0</v>
      </c>
      <c r="E79" s="261" t="s">
        <v>726</v>
      </c>
      <c r="F79" s="261" t="s">
        <v>729</v>
      </c>
      <c r="G79" s="261" t="s">
        <v>862</v>
      </c>
      <c r="H79" s="224" t="s">
        <v>18</v>
      </c>
      <c r="I79" s="152">
        <v>19</v>
      </c>
      <c r="J79" s="225">
        <v>150</v>
      </c>
      <c r="K79" s="293" t="s">
        <v>1</v>
      </c>
      <c r="L79" s="152">
        <v>5</v>
      </c>
      <c r="M79" s="152" t="s">
        <v>714</v>
      </c>
      <c r="N79" s="224">
        <v>35</v>
      </c>
      <c r="O79" s="244" t="s">
        <v>904</v>
      </c>
      <c r="P79" s="295">
        <f>SUM(I79*J79)</f>
        <v>2850</v>
      </c>
      <c r="Q79" s="226" t="s">
        <v>863</v>
      </c>
      <c r="R79" s="226" t="s">
        <v>864</v>
      </c>
      <c r="S79" s="152" t="s">
        <v>728</v>
      </c>
      <c r="T79" s="152"/>
      <c r="U79" s="152"/>
      <c r="V79" s="296"/>
      <c r="W79" s="152"/>
      <c r="X79" s="295"/>
      <c r="Y79" s="295"/>
      <c r="Z79" s="295"/>
      <c r="AA79" s="295"/>
      <c r="AB79" s="295">
        <v>2850</v>
      </c>
      <c r="AC79" s="295"/>
      <c r="AD79" s="299">
        <f>SUM(X79:AC79)</f>
        <v>2850</v>
      </c>
      <c r="AE79" s="306"/>
    </row>
    <row r="80" spans="1:31" s="151" customFormat="1" ht="70.5" customHeight="1">
      <c r="A80" s="222" t="s">
        <v>390</v>
      </c>
      <c r="B80" s="222">
        <v>1</v>
      </c>
      <c r="C80" s="223" t="s">
        <v>881</v>
      </c>
      <c r="D80" s="222">
        <v>0</v>
      </c>
      <c r="E80" s="261" t="s">
        <v>726</v>
      </c>
      <c r="F80" s="261" t="s">
        <v>730</v>
      </c>
      <c r="G80" s="261" t="s">
        <v>828</v>
      </c>
      <c r="H80" s="224" t="s">
        <v>18</v>
      </c>
      <c r="I80" s="152">
        <v>19</v>
      </c>
      <c r="J80" s="225">
        <v>80</v>
      </c>
      <c r="K80" s="293" t="s">
        <v>1</v>
      </c>
      <c r="L80" s="152">
        <v>3</v>
      </c>
      <c r="M80" s="152" t="s">
        <v>714</v>
      </c>
      <c r="N80" s="224">
        <v>10</v>
      </c>
      <c r="O80" s="244" t="s">
        <v>916</v>
      </c>
      <c r="P80" s="295">
        <f>SUM(I80*J80)</f>
        <v>1520</v>
      </c>
      <c r="Q80" s="226" t="s">
        <v>839</v>
      </c>
      <c r="R80" s="226" t="s">
        <v>845</v>
      </c>
      <c r="S80" s="152" t="s">
        <v>728</v>
      </c>
      <c r="T80" s="152"/>
      <c r="U80" s="152"/>
      <c r="V80" s="296"/>
      <c r="W80" s="152"/>
      <c r="X80" s="295"/>
      <c r="Y80" s="295"/>
      <c r="Z80" s="295">
        <f>P80</f>
        <v>1520</v>
      </c>
      <c r="AA80" s="295"/>
      <c r="AB80" s="295"/>
      <c r="AC80" s="295"/>
      <c r="AD80" s="299">
        <f>SUM(X80:AC80)</f>
        <v>1520</v>
      </c>
      <c r="AE80" s="306"/>
    </row>
    <row r="81" spans="1:31" s="151" customFormat="1" ht="70.5" customHeight="1">
      <c r="A81" s="222" t="s">
        <v>390</v>
      </c>
      <c r="B81" s="222">
        <v>1</v>
      </c>
      <c r="C81" s="223" t="s">
        <v>881</v>
      </c>
      <c r="D81" s="222">
        <v>0</v>
      </c>
      <c r="E81" s="261" t="s">
        <v>726</v>
      </c>
      <c r="F81" s="261" t="s">
        <v>730</v>
      </c>
      <c r="G81" s="261" t="s">
        <v>828</v>
      </c>
      <c r="H81" s="224" t="s">
        <v>18</v>
      </c>
      <c r="I81" s="152">
        <v>19</v>
      </c>
      <c r="J81" s="225">
        <v>80</v>
      </c>
      <c r="K81" s="293" t="s">
        <v>118</v>
      </c>
      <c r="L81" s="152">
        <v>5</v>
      </c>
      <c r="M81" s="152" t="s">
        <v>714</v>
      </c>
      <c r="N81" s="224">
        <v>10</v>
      </c>
      <c r="O81" s="244" t="s">
        <v>904</v>
      </c>
      <c r="P81" s="295">
        <f>SUM(I81*J81)</f>
        <v>1520</v>
      </c>
      <c r="Q81" s="226" t="s">
        <v>839</v>
      </c>
      <c r="R81" s="226" t="s">
        <v>845</v>
      </c>
      <c r="S81" s="152"/>
      <c r="T81" s="152"/>
      <c r="U81" s="152"/>
      <c r="V81" s="296"/>
      <c r="W81" s="152"/>
      <c r="X81" s="295"/>
      <c r="Y81" s="295"/>
      <c r="Z81" s="312"/>
      <c r="AA81" s="295"/>
      <c r="AB81" s="295">
        <f>P81</f>
        <v>1520</v>
      </c>
      <c r="AC81" s="295"/>
      <c r="AD81" s="299">
        <f>SUM(X81:AC81)</f>
        <v>1520</v>
      </c>
      <c r="AE81" s="306"/>
    </row>
    <row r="82" spans="1:31" s="151" customFormat="1" ht="81" customHeight="1">
      <c r="A82" s="222" t="s">
        <v>390</v>
      </c>
      <c r="B82" s="222">
        <v>1</v>
      </c>
      <c r="C82" s="223" t="s">
        <v>881</v>
      </c>
      <c r="D82" s="222">
        <v>0</v>
      </c>
      <c r="E82" s="261" t="s">
        <v>37</v>
      </c>
      <c r="F82" s="261" t="s">
        <v>37</v>
      </c>
      <c r="G82" s="262" t="s">
        <v>846</v>
      </c>
      <c r="H82" s="224" t="s">
        <v>29</v>
      </c>
      <c r="I82" s="152">
        <v>1</v>
      </c>
      <c r="J82" s="225">
        <v>931</v>
      </c>
      <c r="K82" s="293" t="s">
        <v>1</v>
      </c>
      <c r="L82" s="152">
        <v>4</v>
      </c>
      <c r="M82" s="152" t="s">
        <v>708</v>
      </c>
      <c r="N82" s="224">
        <v>35</v>
      </c>
      <c r="O82" s="152" t="s">
        <v>933</v>
      </c>
      <c r="P82" s="295">
        <f>SUM(I82*J82)</f>
        <v>931</v>
      </c>
      <c r="Q82" s="226" t="s">
        <v>865</v>
      </c>
      <c r="R82" s="226" t="s">
        <v>866</v>
      </c>
      <c r="S82" s="152" t="s">
        <v>728</v>
      </c>
      <c r="T82" s="152"/>
      <c r="U82" s="152"/>
      <c r="V82" s="296"/>
      <c r="W82" s="152"/>
      <c r="X82" s="295"/>
      <c r="Y82" s="295"/>
      <c r="Z82" s="295"/>
      <c r="AA82" s="295">
        <f>P82</f>
        <v>931</v>
      </c>
      <c r="AB82" s="295"/>
      <c r="AC82" s="295"/>
      <c r="AD82" s="299">
        <f>SUM(AA82:AC82)</f>
        <v>931</v>
      </c>
      <c r="AE82" s="306"/>
    </row>
    <row r="83" spans="1:31" s="151" customFormat="1" ht="78.75" customHeight="1">
      <c r="A83" s="222" t="s">
        <v>390</v>
      </c>
      <c r="B83" s="222">
        <v>1</v>
      </c>
      <c r="C83" s="223" t="s">
        <v>881</v>
      </c>
      <c r="D83" s="222">
        <v>0</v>
      </c>
      <c r="E83" s="261" t="s">
        <v>747</v>
      </c>
      <c r="F83" s="261" t="s">
        <v>52</v>
      </c>
      <c r="G83" s="262" t="s">
        <v>829</v>
      </c>
      <c r="H83" s="224" t="s">
        <v>29</v>
      </c>
      <c r="I83" s="152">
        <v>1</v>
      </c>
      <c r="J83" s="225">
        <v>1000</v>
      </c>
      <c r="K83" s="293" t="s">
        <v>1</v>
      </c>
      <c r="L83" s="152">
        <v>4</v>
      </c>
      <c r="M83" s="152" t="s">
        <v>714</v>
      </c>
      <c r="N83" s="224">
        <v>5</v>
      </c>
      <c r="O83" s="152" t="s">
        <v>933</v>
      </c>
      <c r="P83" s="295">
        <f>SUM(I83*J83)</f>
        <v>1000</v>
      </c>
      <c r="Q83" s="226" t="s">
        <v>854</v>
      </c>
      <c r="R83" s="226" t="s">
        <v>852</v>
      </c>
      <c r="S83" s="152" t="s">
        <v>728</v>
      </c>
      <c r="T83" s="152"/>
      <c r="U83" s="152"/>
      <c r="V83" s="296"/>
      <c r="W83" s="152"/>
      <c r="X83" s="295"/>
      <c r="Y83" s="295"/>
      <c r="Z83" s="295"/>
      <c r="AA83" s="295">
        <f>P83</f>
        <v>1000</v>
      </c>
      <c r="AB83" s="295"/>
      <c r="AC83" s="295"/>
      <c r="AD83" s="299">
        <f>SUM(Y83:AC83)</f>
        <v>1000</v>
      </c>
      <c r="AE83" s="306"/>
    </row>
    <row r="84" spans="1:31" s="150" customFormat="1" ht="70.5" customHeight="1">
      <c r="A84" s="222" t="s">
        <v>390</v>
      </c>
      <c r="B84" s="222">
        <v>1</v>
      </c>
      <c r="C84" s="223" t="s">
        <v>882</v>
      </c>
      <c r="D84" s="222">
        <v>0</v>
      </c>
      <c r="E84" s="261" t="s">
        <v>726</v>
      </c>
      <c r="F84" s="261" t="s">
        <v>725</v>
      </c>
      <c r="G84" s="261" t="s">
        <v>135</v>
      </c>
      <c r="H84" s="224" t="s">
        <v>18</v>
      </c>
      <c r="I84" s="152">
        <v>16</v>
      </c>
      <c r="J84" s="225">
        <v>87</v>
      </c>
      <c r="K84" s="291" t="s">
        <v>1</v>
      </c>
      <c r="L84" s="152">
        <v>4</v>
      </c>
      <c r="M84" s="152" t="s">
        <v>710</v>
      </c>
      <c r="N84" s="224">
        <v>35</v>
      </c>
      <c r="O84" s="152" t="s">
        <v>933</v>
      </c>
      <c r="P84" s="295">
        <f>SUM(I84*J84)</f>
        <v>1392</v>
      </c>
      <c r="Q84" s="226" t="s">
        <v>837</v>
      </c>
      <c r="R84" s="226" t="s">
        <v>843</v>
      </c>
      <c r="S84" s="152" t="s">
        <v>728</v>
      </c>
      <c r="T84" s="152"/>
      <c r="U84" s="152"/>
      <c r="V84" s="296"/>
      <c r="W84" s="152"/>
      <c r="X84" s="295"/>
      <c r="Y84" s="295"/>
      <c r="Z84" s="295"/>
      <c r="AA84" s="295">
        <f>P84</f>
        <v>1392</v>
      </c>
      <c r="AB84" s="295"/>
      <c r="AC84" s="295"/>
      <c r="AD84" s="299">
        <f>SUM(X84:AC84)</f>
        <v>1392</v>
      </c>
      <c r="AE84" s="292"/>
    </row>
    <row r="85" spans="1:31" s="150" customFormat="1" ht="70.5" customHeight="1">
      <c r="A85" s="222" t="s">
        <v>390</v>
      </c>
      <c r="B85" s="222">
        <v>1</v>
      </c>
      <c r="C85" s="223" t="s">
        <v>882</v>
      </c>
      <c r="D85" s="222">
        <v>0</v>
      </c>
      <c r="E85" s="261" t="s">
        <v>726</v>
      </c>
      <c r="F85" s="261" t="s">
        <v>729</v>
      </c>
      <c r="G85" s="261" t="s">
        <v>135</v>
      </c>
      <c r="H85" s="224" t="s">
        <v>18</v>
      </c>
      <c r="I85" s="152">
        <v>16</v>
      </c>
      <c r="J85" s="225">
        <v>87</v>
      </c>
      <c r="K85" s="291" t="s">
        <v>1</v>
      </c>
      <c r="L85" s="152">
        <v>4</v>
      </c>
      <c r="M85" s="152" t="s">
        <v>710</v>
      </c>
      <c r="N85" s="224">
        <v>35</v>
      </c>
      <c r="O85" s="152" t="s">
        <v>933</v>
      </c>
      <c r="P85" s="295">
        <f>SUM(I85*J85)</f>
        <v>1392</v>
      </c>
      <c r="Q85" s="226" t="s">
        <v>838</v>
      </c>
      <c r="R85" s="226" t="s">
        <v>844</v>
      </c>
      <c r="S85" s="152" t="s">
        <v>728</v>
      </c>
      <c r="T85" s="152"/>
      <c r="U85" s="152"/>
      <c r="V85" s="296"/>
      <c r="W85" s="152"/>
      <c r="X85" s="295"/>
      <c r="Y85" s="295"/>
      <c r="Z85" s="295"/>
      <c r="AA85" s="295">
        <f>P85</f>
        <v>1392</v>
      </c>
      <c r="AB85" s="295"/>
      <c r="AC85" s="295"/>
      <c r="AD85" s="299">
        <f>SUM(Y85:AC85)</f>
        <v>1392</v>
      </c>
      <c r="AE85" s="292"/>
    </row>
    <row r="86" spans="1:31" s="150" customFormat="1" ht="70.5" customHeight="1">
      <c r="A86" s="222" t="s">
        <v>390</v>
      </c>
      <c r="B86" s="222">
        <v>1</v>
      </c>
      <c r="C86" s="223" t="s">
        <v>882</v>
      </c>
      <c r="D86" s="222">
        <v>0</v>
      </c>
      <c r="E86" s="261" t="s">
        <v>726</v>
      </c>
      <c r="F86" s="261" t="s">
        <v>730</v>
      </c>
      <c r="G86" s="261" t="s">
        <v>828</v>
      </c>
      <c r="H86" s="224" t="s">
        <v>18</v>
      </c>
      <c r="I86" s="152">
        <v>16</v>
      </c>
      <c r="J86" s="225">
        <v>80</v>
      </c>
      <c r="K86" s="291" t="s">
        <v>1</v>
      </c>
      <c r="L86" s="152">
        <v>3</v>
      </c>
      <c r="M86" s="152" t="s">
        <v>710</v>
      </c>
      <c r="N86" s="224">
        <v>10</v>
      </c>
      <c r="O86" s="244" t="s">
        <v>916</v>
      </c>
      <c r="P86" s="295">
        <f>SUM(I86*J86)</f>
        <v>1280</v>
      </c>
      <c r="Q86" s="226" t="s">
        <v>839</v>
      </c>
      <c r="R86" s="226" t="s">
        <v>845</v>
      </c>
      <c r="S86" s="152" t="s">
        <v>728</v>
      </c>
      <c r="T86" s="152"/>
      <c r="U86" s="152"/>
      <c r="V86" s="296"/>
      <c r="W86" s="152"/>
      <c r="X86" s="295"/>
      <c r="Y86" s="295"/>
      <c r="Z86" s="295">
        <f>P86</f>
        <v>1280</v>
      </c>
      <c r="AA86" s="295"/>
      <c r="AB86" s="295"/>
      <c r="AC86" s="295"/>
      <c r="AD86" s="299">
        <f>SUM(Y86:AC86)</f>
        <v>1280</v>
      </c>
      <c r="AE86" s="292"/>
    </row>
    <row r="87" spans="1:31" s="150" customFormat="1" ht="70.5" customHeight="1">
      <c r="A87" s="222" t="s">
        <v>390</v>
      </c>
      <c r="B87" s="222">
        <v>1</v>
      </c>
      <c r="C87" s="223" t="s">
        <v>882</v>
      </c>
      <c r="D87" s="222">
        <v>0</v>
      </c>
      <c r="E87" s="261" t="s">
        <v>726</v>
      </c>
      <c r="F87" s="261" t="s">
        <v>730</v>
      </c>
      <c r="G87" s="261" t="s">
        <v>828</v>
      </c>
      <c r="H87" s="224" t="s">
        <v>18</v>
      </c>
      <c r="I87" s="152">
        <v>16</v>
      </c>
      <c r="J87" s="225">
        <v>80</v>
      </c>
      <c r="K87" s="291" t="s">
        <v>118</v>
      </c>
      <c r="L87" s="152">
        <v>5</v>
      </c>
      <c r="M87" s="152" t="s">
        <v>710</v>
      </c>
      <c r="N87" s="224">
        <v>10</v>
      </c>
      <c r="O87" s="244" t="s">
        <v>904</v>
      </c>
      <c r="P87" s="295">
        <f>SUM(I87*J87)</f>
        <v>1280</v>
      </c>
      <c r="Q87" s="226" t="s">
        <v>938</v>
      </c>
      <c r="R87" s="226" t="s">
        <v>938</v>
      </c>
      <c r="S87" s="152"/>
      <c r="T87" s="152"/>
      <c r="U87" s="152"/>
      <c r="V87" s="296"/>
      <c r="W87" s="152"/>
      <c r="X87" s="295"/>
      <c r="Y87" s="295"/>
      <c r="Z87" s="295"/>
      <c r="AA87" s="295"/>
      <c r="AB87" s="295">
        <f>P87</f>
        <v>1280</v>
      </c>
      <c r="AC87" s="295"/>
      <c r="AD87" s="299">
        <f>SUM(Y87:AC87)</f>
        <v>1280</v>
      </c>
      <c r="AE87" s="292"/>
    </row>
    <row r="88" spans="1:31" s="150" customFormat="1" ht="70.5" customHeight="1">
      <c r="A88" s="222" t="s">
        <v>390</v>
      </c>
      <c r="B88" s="222">
        <v>1</v>
      </c>
      <c r="C88" s="223" t="s">
        <v>882</v>
      </c>
      <c r="D88" s="222">
        <v>0</v>
      </c>
      <c r="E88" s="261" t="s">
        <v>37</v>
      </c>
      <c r="F88" s="261" t="s">
        <v>37</v>
      </c>
      <c r="G88" s="262" t="s">
        <v>569</v>
      </c>
      <c r="H88" s="224" t="s">
        <v>29</v>
      </c>
      <c r="I88" s="152">
        <v>4</v>
      </c>
      <c r="J88" s="225">
        <v>931</v>
      </c>
      <c r="K88" s="291" t="s">
        <v>1</v>
      </c>
      <c r="L88" s="152">
        <v>4</v>
      </c>
      <c r="M88" s="152" t="s">
        <v>710</v>
      </c>
      <c r="N88" s="224">
        <v>35</v>
      </c>
      <c r="O88" s="152" t="s">
        <v>933</v>
      </c>
      <c r="P88" s="295">
        <f>SUM(I88*J88)</f>
        <v>3724</v>
      </c>
      <c r="Q88" s="226" t="s">
        <v>840</v>
      </c>
      <c r="R88" s="226" t="s">
        <v>769</v>
      </c>
      <c r="S88" s="152" t="s">
        <v>728</v>
      </c>
      <c r="T88" s="152"/>
      <c r="U88" s="152"/>
      <c r="V88" s="296"/>
      <c r="W88" s="152"/>
      <c r="X88" s="295"/>
      <c r="Y88" s="295"/>
      <c r="Z88" s="295"/>
      <c r="AA88" s="295">
        <f>P88</f>
        <v>3724</v>
      </c>
      <c r="AB88" s="295"/>
      <c r="AC88" s="295"/>
      <c r="AD88" s="299">
        <f>SUM(Y88:AC88)</f>
        <v>3724</v>
      </c>
      <c r="AE88" s="292"/>
    </row>
    <row r="89" spans="1:31" s="150" customFormat="1" ht="78.75" customHeight="1">
      <c r="A89" s="222" t="s">
        <v>390</v>
      </c>
      <c r="B89" s="222">
        <v>1</v>
      </c>
      <c r="C89" s="223" t="s">
        <v>882</v>
      </c>
      <c r="D89" s="222">
        <v>0</v>
      </c>
      <c r="E89" s="261" t="s">
        <v>726</v>
      </c>
      <c r="F89" s="261" t="s">
        <v>336</v>
      </c>
      <c r="G89" s="262" t="s">
        <v>761</v>
      </c>
      <c r="H89" s="224" t="s">
        <v>18</v>
      </c>
      <c r="I89" s="152">
        <v>40</v>
      </c>
      <c r="J89" s="225">
        <v>11</v>
      </c>
      <c r="K89" s="291" t="s">
        <v>1</v>
      </c>
      <c r="L89" s="152">
        <v>2</v>
      </c>
      <c r="M89" s="152" t="s">
        <v>710</v>
      </c>
      <c r="N89" s="224">
        <v>5</v>
      </c>
      <c r="O89" s="244" t="s">
        <v>858</v>
      </c>
      <c r="P89" s="295">
        <f>SUM(I89*J89)</f>
        <v>440</v>
      </c>
      <c r="Q89" s="226" t="s">
        <v>763</v>
      </c>
      <c r="R89" s="226" t="s">
        <v>737</v>
      </c>
      <c r="S89" s="152" t="s">
        <v>728</v>
      </c>
      <c r="T89" s="152"/>
      <c r="U89" s="152"/>
      <c r="V89" s="296"/>
      <c r="W89" s="152"/>
      <c r="X89" s="295"/>
      <c r="Y89" s="295">
        <f>P89</f>
        <v>440</v>
      </c>
      <c r="Z89" s="295"/>
      <c r="AA89" s="295"/>
      <c r="AB89" s="295"/>
      <c r="AC89" s="295"/>
      <c r="AD89" s="299">
        <f>SUM(Y89:AC89)</f>
        <v>440</v>
      </c>
      <c r="AE89" s="292"/>
    </row>
    <row r="90" spans="1:31" s="150" customFormat="1" ht="78.75" customHeight="1">
      <c r="A90" s="222" t="s">
        <v>390</v>
      </c>
      <c r="B90" s="222">
        <v>1</v>
      </c>
      <c r="C90" s="223" t="s">
        <v>882</v>
      </c>
      <c r="D90" s="222">
        <v>0</v>
      </c>
      <c r="E90" s="261" t="s">
        <v>726</v>
      </c>
      <c r="F90" s="261" t="s">
        <v>336</v>
      </c>
      <c r="G90" s="262" t="s">
        <v>761</v>
      </c>
      <c r="H90" s="224" t="s">
        <v>18</v>
      </c>
      <c r="I90" s="152">
        <v>40</v>
      </c>
      <c r="J90" s="225">
        <v>11</v>
      </c>
      <c r="K90" s="291" t="s">
        <v>118</v>
      </c>
      <c r="L90" s="152">
        <v>4</v>
      </c>
      <c r="M90" s="152" t="s">
        <v>710</v>
      </c>
      <c r="N90" s="224">
        <v>5</v>
      </c>
      <c r="O90" s="244" t="s">
        <v>933</v>
      </c>
      <c r="P90" s="295">
        <f>SUM(I90*J90)</f>
        <v>440</v>
      </c>
      <c r="Q90" s="226" t="s">
        <v>934</v>
      </c>
      <c r="R90" s="226" t="s">
        <v>934</v>
      </c>
      <c r="S90" s="152"/>
      <c r="T90" s="152"/>
      <c r="U90" s="152"/>
      <c r="V90" s="296"/>
      <c r="W90" s="152"/>
      <c r="X90" s="295"/>
      <c r="Y90" s="295"/>
      <c r="Z90" s="295"/>
      <c r="AA90" s="295">
        <f>P90</f>
        <v>440</v>
      </c>
      <c r="AB90" s="295"/>
      <c r="AC90" s="295"/>
      <c r="AD90" s="299">
        <f>SUM(Z90:AC90)</f>
        <v>440</v>
      </c>
      <c r="AE90" s="292"/>
    </row>
    <row r="91" spans="1:31" s="150" customFormat="1" ht="78.75" customHeight="1">
      <c r="A91" s="222" t="s">
        <v>390</v>
      </c>
      <c r="B91" s="222">
        <v>1</v>
      </c>
      <c r="C91" s="223" t="s">
        <v>882</v>
      </c>
      <c r="D91" s="222">
        <v>0</v>
      </c>
      <c r="E91" s="261" t="s">
        <v>726</v>
      </c>
      <c r="F91" s="261" t="s">
        <v>336</v>
      </c>
      <c r="G91" s="262" t="s">
        <v>761</v>
      </c>
      <c r="H91" s="224" t="s">
        <v>18</v>
      </c>
      <c r="I91" s="152">
        <v>40</v>
      </c>
      <c r="J91" s="225">
        <v>11</v>
      </c>
      <c r="K91" s="291" t="s">
        <v>118</v>
      </c>
      <c r="L91" s="152">
        <v>5</v>
      </c>
      <c r="M91" s="152" t="s">
        <v>710</v>
      </c>
      <c r="N91" s="224">
        <v>5</v>
      </c>
      <c r="O91" s="244" t="s">
        <v>904</v>
      </c>
      <c r="P91" s="295">
        <f>SUM(I91*J91)</f>
        <v>440</v>
      </c>
      <c r="Q91" s="226" t="s">
        <v>934</v>
      </c>
      <c r="R91" s="226" t="s">
        <v>934</v>
      </c>
      <c r="S91" s="152"/>
      <c r="T91" s="152"/>
      <c r="U91" s="152"/>
      <c r="V91" s="296"/>
      <c r="W91" s="152"/>
      <c r="X91" s="295"/>
      <c r="Y91" s="295"/>
      <c r="Z91" s="295"/>
      <c r="AA91" s="295"/>
      <c r="AB91" s="295">
        <f>P91</f>
        <v>440</v>
      </c>
      <c r="AC91" s="295"/>
      <c r="AD91" s="299">
        <f>SUM(Z91:AC91)</f>
        <v>440</v>
      </c>
      <c r="AE91" s="292"/>
    </row>
    <row r="92" spans="1:31" s="150" customFormat="1" ht="78.75" customHeight="1">
      <c r="A92" s="222" t="s">
        <v>390</v>
      </c>
      <c r="B92" s="222">
        <v>1</v>
      </c>
      <c r="C92" s="223" t="s">
        <v>882</v>
      </c>
      <c r="D92" s="222">
        <v>0</v>
      </c>
      <c r="E92" s="261" t="s">
        <v>726</v>
      </c>
      <c r="F92" s="261" t="s">
        <v>336</v>
      </c>
      <c r="G92" s="262" t="s">
        <v>761</v>
      </c>
      <c r="H92" s="224" t="s">
        <v>18</v>
      </c>
      <c r="I92" s="152">
        <v>40</v>
      </c>
      <c r="J92" s="225">
        <v>11</v>
      </c>
      <c r="K92" s="291" t="s">
        <v>118</v>
      </c>
      <c r="L92" s="152">
        <v>6</v>
      </c>
      <c r="M92" s="152" t="s">
        <v>710</v>
      </c>
      <c r="N92" s="224">
        <v>5</v>
      </c>
      <c r="O92" s="244" t="s">
        <v>903</v>
      </c>
      <c r="P92" s="295">
        <f>SUM(I92*J92)</f>
        <v>440</v>
      </c>
      <c r="Q92" s="226" t="s">
        <v>934</v>
      </c>
      <c r="R92" s="226" t="s">
        <v>934</v>
      </c>
      <c r="S92" s="152" t="s">
        <v>728</v>
      </c>
      <c r="T92" s="152"/>
      <c r="U92" s="152"/>
      <c r="V92" s="296"/>
      <c r="W92" s="152"/>
      <c r="X92" s="295"/>
      <c r="Y92" s="295"/>
      <c r="Z92" s="295"/>
      <c r="AA92" s="295"/>
      <c r="AB92" s="295"/>
      <c r="AC92" s="295">
        <f>P92</f>
        <v>440</v>
      </c>
      <c r="AD92" s="299">
        <f>SUM(Z92:AC92)</f>
        <v>440</v>
      </c>
      <c r="AE92" s="292"/>
    </row>
    <row r="93" spans="1:31" s="150" customFormat="1" ht="78.75" customHeight="1">
      <c r="A93" s="222" t="s">
        <v>390</v>
      </c>
      <c r="B93" s="222">
        <v>1</v>
      </c>
      <c r="C93" s="223" t="s">
        <v>882</v>
      </c>
      <c r="D93" s="222">
        <v>0</v>
      </c>
      <c r="E93" s="261" t="s">
        <v>747</v>
      </c>
      <c r="F93" s="261" t="s">
        <v>52</v>
      </c>
      <c r="G93" s="262" t="s">
        <v>829</v>
      </c>
      <c r="H93" s="224" t="s">
        <v>18</v>
      </c>
      <c r="I93" s="152">
        <v>4</v>
      </c>
      <c r="J93" s="225">
        <v>500</v>
      </c>
      <c r="K93" s="291" t="s">
        <v>1</v>
      </c>
      <c r="L93" s="152">
        <v>4</v>
      </c>
      <c r="M93" s="152" t="s">
        <v>710</v>
      </c>
      <c r="N93" s="224">
        <v>5</v>
      </c>
      <c r="O93" s="152" t="s">
        <v>933</v>
      </c>
      <c r="P93" s="295">
        <f>SUM(I93*J93)</f>
        <v>2000</v>
      </c>
      <c r="Q93" s="226" t="s">
        <v>855</v>
      </c>
      <c r="R93" s="226" t="s">
        <v>853</v>
      </c>
      <c r="S93" s="152" t="s">
        <v>728</v>
      </c>
      <c r="T93" s="152"/>
      <c r="U93" s="152"/>
      <c r="V93" s="296"/>
      <c r="W93" s="152"/>
      <c r="X93" s="295"/>
      <c r="Y93" s="295"/>
      <c r="Z93" s="295"/>
      <c r="AA93" s="295">
        <f>P93</f>
        <v>2000</v>
      </c>
      <c r="AB93" s="295"/>
      <c r="AC93" s="295"/>
      <c r="AD93" s="299">
        <f>SUM(Y93:AC93)</f>
        <v>2000</v>
      </c>
      <c r="AE93" s="292"/>
    </row>
    <row r="94" spans="1:31" s="150" customFormat="1" ht="70.5" customHeight="1">
      <c r="A94" s="222" t="s">
        <v>390</v>
      </c>
      <c r="B94" s="222">
        <v>1</v>
      </c>
      <c r="C94" s="223" t="s">
        <v>883</v>
      </c>
      <c r="D94" s="222">
        <v>0</v>
      </c>
      <c r="E94" s="261" t="s">
        <v>726</v>
      </c>
      <c r="F94" s="261" t="s">
        <v>725</v>
      </c>
      <c r="G94" s="261" t="s">
        <v>135</v>
      </c>
      <c r="H94" s="224" t="s">
        <v>18</v>
      </c>
      <c r="I94" s="152">
        <v>17</v>
      </c>
      <c r="J94" s="225">
        <v>87</v>
      </c>
      <c r="K94" s="152" t="s">
        <v>1</v>
      </c>
      <c r="L94" s="152">
        <v>4</v>
      </c>
      <c r="M94" s="152" t="s">
        <v>710</v>
      </c>
      <c r="N94" s="224">
        <v>45</v>
      </c>
      <c r="O94" s="152" t="s">
        <v>933</v>
      </c>
      <c r="P94" s="295">
        <f>SUM(I94*J94)</f>
        <v>1479</v>
      </c>
      <c r="Q94" s="226" t="s">
        <v>848</v>
      </c>
      <c r="R94" s="226" t="s">
        <v>849</v>
      </c>
      <c r="S94" s="152" t="s">
        <v>728</v>
      </c>
      <c r="T94" s="152"/>
      <c r="U94" s="152"/>
      <c r="V94" s="296"/>
      <c r="W94" s="152"/>
      <c r="X94" s="295"/>
      <c r="Y94" s="295"/>
      <c r="Z94" s="295"/>
      <c r="AA94" s="295">
        <f>P94</f>
        <v>1479</v>
      </c>
      <c r="AB94" s="295"/>
      <c r="AC94" s="295"/>
      <c r="AD94" s="299">
        <f>SUM(Y94:AC94)</f>
        <v>1479</v>
      </c>
      <c r="AE94" s="292"/>
    </row>
    <row r="95" spans="1:31" s="150" customFormat="1" ht="70.5" customHeight="1">
      <c r="A95" s="222" t="s">
        <v>390</v>
      </c>
      <c r="B95" s="222">
        <v>1</v>
      </c>
      <c r="C95" s="223" t="s">
        <v>883</v>
      </c>
      <c r="D95" s="222">
        <v>0</v>
      </c>
      <c r="E95" s="261" t="s">
        <v>726</v>
      </c>
      <c r="F95" s="261" t="s">
        <v>729</v>
      </c>
      <c r="G95" s="261" t="s">
        <v>135</v>
      </c>
      <c r="H95" s="224" t="s">
        <v>18</v>
      </c>
      <c r="I95" s="152">
        <v>17</v>
      </c>
      <c r="J95" s="225">
        <v>87</v>
      </c>
      <c r="K95" s="152" t="s">
        <v>1</v>
      </c>
      <c r="L95" s="152">
        <v>6</v>
      </c>
      <c r="M95" s="152" t="s">
        <v>710</v>
      </c>
      <c r="N95" s="224">
        <v>85</v>
      </c>
      <c r="O95" s="244" t="s">
        <v>903</v>
      </c>
      <c r="P95" s="295">
        <f>SUM(I95*J95)</f>
        <v>1479</v>
      </c>
      <c r="Q95" s="226" t="s">
        <v>850</v>
      </c>
      <c r="R95" s="226" t="s">
        <v>851</v>
      </c>
      <c r="S95" s="152" t="s">
        <v>728</v>
      </c>
      <c r="T95" s="152"/>
      <c r="U95" s="152"/>
      <c r="V95" s="296"/>
      <c r="W95" s="152"/>
      <c r="X95" s="295"/>
      <c r="Y95" s="295"/>
      <c r="Z95" s="295"/>
      <c r="AA95" s="295"/>
      <c r="AB95" s="295"/>
      <c r="AC95" s="295">
        <v>1479</v>
      </c>
      <c r="AD95" s="299">
        <f>SUM(X95:AC95)</f>
        <v>1479</v>
      </c>
      <c r="AE95" s="292"/>
    </row>
    <row r="96" spans="1:31" s="150" customFormat="1" ht="70.5" customHeight="1">
      <c r="A96" s="222" t="s">
        <v>390</v>
      </c>
      <c r="B96" s="222">
        <v>1</v>
      </c>
      <c r="C96" s="223" t="s">
        <v>883</v>
      </c>
      <c r="D96" s="222">
        <v>0</v>
      </c>
      <c r="E96" s="261" t="s">
        <v>726</v>
      </c>
      <c r="F96" s="261" t="s">
        <v>730</v>
      </c>
      <c r="G96" s="261" t="s">
        <v>828</v>
      </c>
      <c r="H96" s="224" t="s">
        <v>18</v>
      </c>
      <c r="I96" s="152">
        <v>17</v>
      </c>
      <c r="J96" s="225">
        <v>80</v>
      </c>
      <c r="K96" s="152" t="s">
        <v>1</v>
      </c>
      <c r="L96" s="152">
        <v>3</v>
      </c>
      <c r="M96" s="152" t="s">
        <v>710</v>
      </c>
      <c r="N96" s="224">
        <v>10</v>
      </c>
      <c r="O96" s="244" t="s">
        <v>916</v>
      </c>
      <c r="P96" s="295">
        <f>SUM(I96*J96)</f>
        <v>1360</v>
      </c>
      <c r="Q96" s="226" t="s">
        <v>940</v>
      </c>
      <c r="R96" s="226" t="s">
        <v>941</v>
      </c>
      <c r="S96" s="152" t="s">
        <v>728</v>
      </c>
      <c r="T96" s="152"/>
      <c r="U96" s="152"/>
      <c r="V96" s="296"/>
      <c r="W96" s="152"/>
      <c r="X96" s="295"/>
      <c r="Y96" s="295"/>
      <c r="Z96" s="295">
        <v>1360</v>
      </c>
      <c r="AA96" s="295"/>
      <c r="AB96" s="295"/>
      <c r="AC96" s="295"/>
      <c r="AD96" s="299">
        <f>SUM(X96:AB96)</f>
        <v>1360</v>
      </c>
      <c r="AE96" s="292"/>
    </row>
    <row r="97" spans="1:31" s="150" customFormat="1" ht="70.5" customHeight="1">
      <c r="A97" s="222" t="s">
        <v>390</v>
      </c>
      <c r="B97" s="222">
        <v>1</v>
      </c>
      <c r="C97" s="223" t="s">
        <v>883</v>
      </c>
      <c r="D97" s="222">
        <v>0</v>
      </c>
      <c r="E97" s="261" t="s">
        <v>726</v>
      </c>
      <c r="F97" s="261" t="s">
        <v>730</v>
      </c>
      <c r="G97" s="261" t="s">
        <v>828</v>
      </c>
      <c r="H97" s="224" t="s">
        <v>18</v>
      </c>
      <c r="I97" s="152">
        <v>17</v>
      </c>
      <c r="J97" s="225">
        <v>80</v>
      </c>
      <c r="K97" s="152" t="s">
        <v>118</v>
      </c>
      <c r="L97" s="152">
        <v>5</v>
      </c>
      <c r="M97" s="152" t="s">
        <v>710</v>
      </c>
      <c r="N97" s="224">
        <v>85</v>
      </c>
      <c r="O97" s="244" t="s">
        <v>903</v>
      </c>
      <c r="P97" s="295">
        <f>SUM(I97*J97)</f>
        <v>1360</v>
      </c>
      <c r="Q97" s="226" t="s">
        <v>938</v>
      </c>
      <c r="R97" s="226" t="s">
        <v>938</v>
      </c>
      <c r="S97" s="152"/>
      <c r="T97" s="152"/>
      <c r="U97" s="152"/>
      <c r="V97" s="296"/>
      <c r="W97" s="152"/>
      <c r="X97" s="295"/>
      <c r="Y97" s="295"/>
      <c r="Z97" s="295"/>
      <c r="AA97" s="295"/>
      <c r="AB97" s="295">
        <v>1360</v>
      </c>
      <c r="AC97" s="295"/>
      <c r="AD97" s="299">
        <f>SUM(X97:AB97)</f>
        <v>1360</v>
      </c>
      <c r="AE97" s="292"/>
    </row>
    <row r="98" spans="1:31" s="150" customFormat="1" ht="70.5" customHeight="1">
      <c r="A98" s="222" t="s">
        <v>390</v>
      </c>
      <c r="B98" s="222">
        <v>1</v>
      </c>
      <c r="C98" s="223" t="s">
        <v>883</v>
      </c>
      <c r="D98" s="222">
        <v>0</v>
      </c>
      <c r="E98" s="261" t="s">
        <v>37</v>
      </c>
      <c r="F98" s="261" t="s">
        <v>37</v>
      </c>
      <c r="G98" s="262" t="s">
        <v>569</v>
      </c>
      <c r="H98" s="224" t="s">
        <v>29</v>
      </c>
      <c r="I98" s="152">
        <v>4</v>
      </c>
      <c r="J98" s="225">
        <v>931</v>
      </c>
      <c r="K98" s="293" t="s">
        <v>1</v>
      </c>
      <c r="L98" s="152">
        <v>4</v>
      </c>
      <c r="M98" s="152" t="s">
        <v>710</v>
      </c>
      <c r="N98" s="224">
        <v>35</v>
      </c>
      <c r="O98" s="152" t="s">
        <v>933</v>
      </c>
      <c r="P98" s="295">
        <f>SUM(I98*J98)</f>
        <v>3724</v>
      </c>
      <c r="Q98" s="226" t="s">
        <v>840</v>
      </c>
      <c r="R98" s="226" t="s">
        <v>769</v>
      </c>
      <c r="S98" s="152" t="s">
        <v>728</v>
      </c>
      <c r="T98" s="152"/>
      <c r="U98" s="152"/>
      <c r="V98" s="296"/>
      <c r="W98" s="152"/>
      <c r="X98" s="295"/>
      <c r="Y98" s="295"/>
      <c r="Z98" s="295"/>
      <c r="AA98" s="295">
        <f>P98</f>
        <v>3724</v>
      </c>
      <c r="AB98" s="295"/>
      <c r="AC98" s="295"/>
      <c r="AD98" s="299">
        <f>SUM(Y98:AC98)</f>
        <v>3724</v>
      </c>
      <c r="AE98" s="292"/>
    </row>
    <row r="99" spans="1:31" s="150" customFormat="1" ht="70.5" customHeight="1">
      <c r="A99" s="222" t="s">
        <v>390</v>
      </c>
      <c r="B99" s="222">
        <v>1</v>
      </c>
      <c r="C99" s="223" t="s">
        <v>883</v>
      </c>
      <c r="D99" s="222">
        <v>0</v>
      </c>
      <c r="E99" s="261" t="s">
        <v>726</v>
      </c>
      <c r="F99" s="261" t="s">
        <v>336</v>
      </c>
      <c r="G99" s="262" t="s">
        <v>761</v>
      </c>
      <c r="H99" s="224" t="s">
        <v>18</v>
      </c>
      <c r="I99" s="152">
        <v>43</v>
      </c>
      <c r="J99" s="225">
        <v>11</v>
      </c>
      <c r="K99" s="293" t="s">
        <v>1</v>
      </c>
      <c r="L99" s="152">
        <v>2</v>
      </c>
      <c r="M99" s="152" t="s">
        <v>710</v>
      </c>
      <c r="N99" s="224">
        <v>5</v>
      </c>
      <c r="O99" s="244" t="s">
        <v>858</v>
      </c>
      <c r="P99" s="295">
        <f>SUM(I99*J99)</f>
        <v>473</v>
      </c>
      <c r="Q99" s="226" t="s">
        <v>763</v>
      </c>
      <c r="R99" s="226" t="s">
        <v>737</v>
      </c>
      <c r="S99" s="152" t="s">
        <v>728</v>
      </c>
      <c r="T99" s="152"/>
      <c r="U99" s="152"/>
      <c r="V99" s="296"/>
      <c r="W99" s="152"/>
      <c r="X99" s="295"/>
      <c r="Y99" s="295">
        <f>P99</f>
        <v>473</v>
      </c>
      <c r="Z99" s="295"/>
      <c r="AA99" s="295"/>
      <c r="AB99" s="295"/>
      <c r="AC99" s="295"/>
      <c r="AD99" s="299">
        <f>SUM(Y99:AC99)</f>
        <v>473</v>
      </c>
      <c r="AE99" s="292"/>
    </row>
    <row r="100" spans="1:31" s="150" customFormat="1" ht="70.2" customHeight="1">
      <c r="A100" s="222" t="s">
        <v>390</v>
      </c>
      <c r="B100" s="222">
        <v>1</v>
      </c>
      <c r="C100" s="223" t="s">
        <v>883</v>
      </c>
      <c r="D100" s="222">
        <v>0</v>
      </c>
      <c r="E100" s="261" t="s">
        <v>726</v>
      </c>
      <c r="F100" s="261" t="s">
        <v>336</v>
      </c>
      <c r="G100" s="262" t="s">
        <v>761</v>
      </c>
      <c r="H100" s="224" t="s">
        <v>18</v>
      </c>
      <c r="I100" s="152">
        <v>43</v>
      </c>
      <c r="J100" s="225">
        <v>11</v>
      </c>
      <c r="K100" s="293" t="s">
        <v>118</v>
      </c>
      <c r="L100" s="152">
        <v>4</v>
      </c>
      <c r="M100" s="152" t="s">
        <v>710</v>
      </c>
      <c r="N100" s="224">
        <v>5</v>
      </c>
      <c r="O100" s="244" t="s">
        <v>933</v>
      </c>
      <c r="P100" s="295">
        <f>SUM(I100*J100)</f>
        <v>473</v>
      </c>
      <c r="Q100" s="226" t="s">
        <v>934</v>
      </c>
      <c r="R100" s="226" t="s">
        <v>934</v>
      </c>
      <c r="S100" s="152"/>
      <c r="T100" s="152"/>
      <c r="U100" s="152"/>
      <c r="V100" s="296"/>
      <c r="W100" s="152"/>
      <c r="X100" s="295"/>
      <c r="Y100" s="295"/>
      <c r="Z100" s="295"/>
      <c r="AA100" s="295">
        <f>P100</f>
        <v>473</v>
      </c>
      <c r="AB100" s="295"/>
      <c r="AC100" s="295"/>
      <c r="AD100" s="299">
        <f>SUM(Z100:AC100)</f>
        <v>473</v>
      </c>
      <c r="AE100" s="292"/>
    </row>
    <row r="101" spans="1:31" s="150" customFormat="1" ht="70.2" customHeight="1">
      <c r="A101" s="222" t="s">
        <v>390</v>
      </c>
      <c r="B101" s="222">
        <v>1</v>
      </c>
      <c r="C101" s="223" t="s">
        <v>883</v>
      </c>
      <c r="D101" s="222">
        <v>0</v>
      </c>
      <c r="E101" s="261" t="s">
        <v>726</v>
      </c>
      <c r="F101" s="261" t="s">
        <v>336</v>
      </c>
      <c r="G101" s="262" t="s">
        <v>761</v>
      </c>
      <c r="H101" s="224" t="s">
        <v>18</v>
      </c>
      <c r="I101" s="152">
        <v>43</v>
      </c>
      <c r="J101" s="225">
        <v>11</v>
      </c>
      <c r="K101" s="293" t="s">
        <v>118</v>
      </c>
      <c r="L101" s="152">
        <v>5</v>
      </c>
      <c r="M101" s="152" t="s">
        <v>710</v>
      </c>
      <c r="N101" s="224">
        <v>5</v>
      </c>
      <c r="O101" s="244" t="s">
        <v>904</v>
      </c>
      <c r="P101" s="295">
        <f>SUM(I101*J101)</f>
        <v>473</v>
      </c>
      <c r="Q101" s="226" t="s">
        <v>934</v>
      </c>
      <c r="R101" s="226" t="s">
        <v>934</v>
      </c>
      <c r="S101" s="152"/>
      <c r="T101" s="152"/>
      <c r="U101" s="152"/>
      <c r="V101" s="296"/>
      <c r="W101" s="152"/>
      <c r="X101" s="295"/>
      <c r="Y101" s="295"/>
      <c r="Z101" s="295"/>
      <c r="AA101" s="295"/>
      <c r="AB101" s="295">
        <f>P101</f>
        <v>473</v>
      </c>
      <c r="AC101" s="295"/>
      <c r="AD101" s="299">
        <f>SUM(Z101:AC101)</f>
        <v>473</v>
      </c>
      <c r="AE101" s="292"/>
    </row>
    <row r="102" spans="1:31" s="150" customFormat="1" ht="69" customHeight="1">
      <c r="A102" s="222" t="s">
        <v>390</v>
      </c>
      <c r="B102" s="222">
        <v>1</v>
      </c>
      <c r="C102" s="223" t="s">
        <v>883</v>
      </c>
      <c r="D102" s="222">
        <v>0</v>
      </c>
      <c r="E102" s="261" t="s">
        <v>726</v>
      </c>
      <c r="F102" s="261" t="s">
        <v>336</v>
      </c>
      <c r="G102" s="262" t="s">
        <v>761</v>
      </c>
      <c r="H102" s="224" t="s">
        <v>18</v>
      </c>
      <c r="I102" s="152">
        <v>43</v>
      </c>
      <c r="J102" s="225">
        <v>11</v>
      </c>
      <c r="K102" s="293" t="s">
        <v>118</v>
      </c>
      <c r="L102" s="152">
        <v>6</v>
      </c>
      <c r="M102" s="152" t="s">
        <v>710</v>
      </c>
      <c r="N102" s="224">
        <v>5</v>
      </c>
      <c r="O102" s="244" t="s">
        <v>903</v>
      </c>
      <c r="P102" s="295">
        <f>SUM(I102*J102)</f>
        <v>473</v>
      </c>
      <c r="Q102" s="226" t="s">
        <v>934</v>
      </c>
      <c r="R102" s="226" t="s">
        <v>934</v>
      </c>
      <c r="S102" s="152" t="s">
        <v>728</v>
      </c>
      <c r="T102" s="152"/>
      <c r="U102" s="152"/>
      <c r="V102" s="296"/>
      <c r="W102" s="152"/>
      <c r="X102" s="295"/>
      <c r="Y102" s="295"/>
      <c r="Z102" s="295"/>
      <c r="AA102" s="295"/>
      <c r="AB102" s="295"/>
      <c r="AC102" s="295">
        <f>P102</f>
        <v>473</v>
      </c>
      <c r="AD102" s="299">
        <f>SUM(Z102:AC102)</f>
        <v>473</v>
      </c>
      <c r="AE102" s="292"/>
    </row>
    <row r="103" spans="1:31" s="150" customFormat="1" ht="70.5" customHeight="1">
      <c r="A103" s="222" t="s">
        <v>390</v>
      </c>
      <c r="B103" s="222">
        <v>1</v>
      </c>
      <c r="C103" s="223" t="s">
        <v>898</v>
      </c>
      <c r="D103" s="222">
        <v>0</v>
      </c>
      <c r="E103" s="261" t="s">
        <v>726</v>
      </c>
      <c r="F103" s="261" t="s">
        <v>725</v>
      </c>
      <c r="G103" s="261" t="s">
        <v>135</v>
      </c>
      <c r="H103" s="224" t="s">
        <v>18</v>
      </c>
      <c r="I103" s="152">
        <v>8</v>
      </c>
      <c r="J103" s="225">
        <v>87</v>
      </c>
      <c r="K103" s="291" t="s">
        <v>1</v>
      </c>
      <c r="L103" s="152">
        <v>4</v>
      </c>
      <c r="M103" s="152" t="s">
        <v>714</v>
      </c>
      <c r="N103" s="224">
        <v>35</v>
      </c>
      <c r="O103" s="152" t="s">
        <v>933</v>
      </c>
      <c r="P103" s="295">
        <f>SUM(I103*J103)</f>
        <v>696</v>
      </c>
      <c r="Q103" s="226" t="s">
        <v>765</v>
      </c>
      <c r="R103" s="226" t="s">
        <v>843</v>
      </c>
      <c r="S103" s="152" t="s">
        <v>728</v>
      </c>
      <c r="T103" s="152"/>
      <c r="U103" s="152"/>
      <c r="V103" s="296"/>
      <c r="W103" s="152"/>
      <c r="X103" s="295"/>
      <c r="Y103" s="295"/>
      <c r="Z103" s="295"/>
      <c r="AA103" s="295">
        <f>P103</f>
        <v>696</v>
      </c>
      <c r="AB103" s="295"/>
      <c r="AC103" s="295"/>
      <c r="AD103" s="299">
        <f>SUM(X103:AC103)</f>
        <v>696</v>
      </c>
      <c r="AE103" s="292"/>
    </row>
    <row r="104" spans="1:31" s="150" customFormat="1" ht="70.5" customHeight="1">
      <c r="A104" s="222" t="s">
        <v>390</v>
      </c>
      <c r="B104" s="222">
        <v>1</v>
      </c>
      <c r="C104" s="223" t="s">
        <v>898</v>
      </c>
      <c r="D104" s="222">
        <v>0</v>
      </c>
      <c r="E104" s="261" t="s">
        <v>726</v>
      </c>
      <c r="F104" s="261" t="s">
        <v>729</v>
      </c>
      <c r="G104" s="261" t="s">
        <v>135</v>
      </c>
      <c r="H104" s="224" t="s">
        <v>18</v>
      </c>
      <c r="I104" s="152">
        <v>8</v>
      </c>
      <c r="J104" s="225">
        <v>87</v>
      </c>
      <c r="K104" s="291" t="s">
        <v>1</v>
      </c>
      <c r="L104" s="152">
        <v>4</v>
      </c>
      <c r="M104" s="152" t="s">
        <v>714</v>
      </c>
      <c r="N104" s="224">
        <v>35</v>
      </c>
      <c r="O104" s="152" t="s">
        <v>933</v>
      </c>
      <c r="P104" s="295">
        <f>SUM(I104*J104)</f>
        <v>696</v>
      </c>
      <c r="Q104" s="226" t="s">
        <v>766</v>
      </c>
      <c r="R104" s="226" t="s">
        <v>844</v>
      </c>
      <c r="S104" s="152" t="s">
        <v>728</v>
      </c>
      <c r="T104" s="152"/>
      <c r="U104" s="152"/>
      <c r="V104" s="296"/>
      <c r="W104" s="152"/>
      <c r="X104" s="295"/>
      <c r="Y104" s="295"/>
      <c r="Z104" s="295"/>
      <c r="AA104" s="295">
        <f>P104</f>
        <v>696</v>
      </c>
      <c r="AB104" s="295"/>
      <c r="AC104" s="295"/>
      <c r="AD104" s="299">
        <f>SUM(X104:AC104)</f>
        <v>696</v>
      </c>
      <c r="AE104" s="292"/>
    </row>
    <row r="105" spans="1:31" s="150" customFormat="1" ht="70.5" customHeight="1">
      <c r="A105" s="222" t="s">
        <v>390</v>
      </c>
      <c r="B105" s="222">
        <v>1</v>
      </c>
      <c r="C105" s="223" t="s">
        <v>898</v>
      </c>
      <c r="D105" s="222">
        <v>0</v>
      </c>
      <c r="E105" s="261" t="s">
        <v>726</v>
      </c>
      <c r="F105" s="261" t="s">
        <v>730</v>
      </c>
      <c r="G105" s="265" t="s">
        <v>861</v>
      </c>
      <c r="H105" s="224" t="s">
        <v>18</v>
      </c>
      <c r="I105" s="152">
        <v>8</v>
      </c>
      <c r="J105" s="225">
        <v>59</v>
      </c>
      <c r="K105" s="291" t="s">
        <v>14</v>
      </c>
      <c r="L105" s="152">
        <v>2</v>
      </c>
      <c r="M105" s="152" t="s">
        <v>714</v>
      </c>
      <c r="N105" s="224">
        <v>10</v>
      </c>
      <c r="O105" s="244" t="s">
        <v>858</v>
      </c>
      <c r="P105" s="295">
        <f>SUM(I105*J105)</f>
        <v>472</v>
      </c>
      <c r="Q105" s="226" t="s">
        <v>835</v>
      </c>
      <c r="R105" s="226" t="s">
        <v>887</v>
      </c>
      <c r="S105" s="152" t="s">
        <v>728</v>
      </c>
      <c r="T105" s="152"/>
      <c r="U105" s="152"/>
      <c r="V105" s="296"/>
      <c r="W105" s="152"/>
      <c r="X105" s="295"/>
      <c r="Y105" s="295">
        <v>590</v>
      </c>
      <c r="Z105" s="295"/>
      <c r="AA105" s="295"/>
      <c r="AB105" s="295"/>
      <c r="AC105" s="295"/>
      <c r="AD105" s="299">
        <f>SUM(X105:AC105)</f>
        <v>590</v>
      </c>
      <c r="AE105" s="292"/>
    </row>
    <row r="106" spans="1:31" s="150" customFormat="1" ht="70.5" customHeight="1">
      <c r="A106" s="222" t="s">
        <v>390</v>
      </c>
      <c r="B106" s="222">
        <v>1</v>
      </c>
      <c r="C106" s="223" t="s">
        <v>898</v>
      </c>
      <c r="D106" s="222">
        <v>0</v>
      </c>
      <c r="E106" s="261" t="s">
        <v>726</v>
      </c>
      <c r="F106" s="261" t="s">
        <v>730</v>
      </c>
      <c r="G106" s="265" t="s">
        <v>861</v>
      </c>
      <c r="H106" s="224" t="s">
        <v>18</v>
      </c>
      <c r="I106" s="152">
        <v>8</v>
      </c>
      <c r="J106" s="225">
        <v>59</v>
      </c>
      <c r="K106" s="291" t="s">
        <v>118</v>
      </c>
      <c r="L106" s="152">
        <v>5</v>
      </c>
      <c r="M106" s="152" t="s">
        <v>714</v>
      </c>
      <c r="N106" s="224">
        <v>10</v>
      </c>
      <c r="O106" s="244" t="s">
        <v>904</v>
      </c>
      <c r="P106" s="295">
        <f>SUM(I106*J106)</f>
        <v>472</v>
      </c>
      <c r="Q106" s="226" t="s">
        <v>942</v>
      </c>
      <c r="R106" s="226" t="s">
        <v>942</v>
      </c>
      <c r="S106" s="152"/>
      <c r="T106" s="152"/>
      <c r="U106" s="152"/>
      <c r="V106" s="296"/>
      <c r="W106" s="152"/>
      <c r="X106" s="295"/>
      <c r="Y106" s="295"/>
      <c r="Z106" s="295"/>
      <c r="AA106" s="295"/>
      <c r="AB106" s="295">
        <v>590</v>
      </c>
      <c r="AC106" s="295"/>
      <c r="AD106" s="299">
        <f>SUM(X106:AC106)</f>
        <v>590</v>
      </c>
      <c r="AE106" s="292"/>
    </row>
    <row r="107" spans="1:31" s="150" customFormat="1" ht="70.5" customHeight="1">
      <c r="A107" s="222" t="s">
        <v>390</v>
      </c>
      <c r="B107" s="222">
        <v>1</v>
      </c>
      <c r="C107" s="223" t="s">
        <v>898</v>
      </c>
      <c r="D107" s="222">
        <v>0</v>
      </c>
      <c r="E107" s="261" t="s">
        <v>37</v>
      </c>
      <c r="F107" s="261" t="s">
        <v>37</v>
      </c>
      <c r="G107" s="262" t="s">
        <v>569</v>
      </c>
      <c r="H107" s="224" t="s">
        <v>29</v>
      </c>
      <c r="I107" s="152">
        <v>1</v>
      </c>
      <c r="J107" s="225">
        <v>931</v>
      </c>
      <c r="K107" s="291" t="s">
        <v>1</v>
      </c>
      <c r="L107" s="152">
        <v>4</v>
      </c>
      <c r="M107" s="152" t="s">
        <v>714</v>
      </c>
      <c r="N107" s="224">
        <v>25</v>
      </c>
      <c r="O107" s="152" t="s">
        <v>933</v>
      </c>
      <c r="P107" s="295">
        <f>SUM(I107*J107)</f>
        <v>931</v>
      </c>
      <c r="Q107" s="226" t="s">
        <v>888</v>
      </c>
      <c r="R107" s="226" t="s">
        <v>889</v>
      </c>
      <c r="S107" s="152" t="s">
        <v>728</v>
      </c>
      <c r="T107" s="152"/>
      <c r="U107" s="152"/>
      <c r="V107" s="296"/>
      <c r="W107" s="152"/>
      <c r="X107" s="295"/>
      <c r="Y107" s="295"/>
      <c r="Z107" s="295"/>
      <c r="AA107" s="295">
        <f>SUBTOTAL(9,P107)</f>
        <v>931</v>
      </c>
      <c r="AB107" s="295"/>
      <c r="AC107" s="295"/>
      <c r="AD107" s="299">
        <f>SUM(X107:AC107)</f>
        <v>931</v>
      </c>
      <c r="AE107" s="292"/>
    </row>
    <row r="108" spans="1:31" s="150" customFormat="1" ht="78" customHeight="1">
      <c r="A108" s="222" t="s">
        <v>390</v>
      </c>
      <c r="B108" s="222">
        <v>1</v>
      </c>
      <c r="C108" s="223" t="s">
        <v>898</v>
      </c>
      <c r="D108" s="222">
        <v>0</v>
      </c>
      <c r="E108" s="261" t="s">
        <v>726</v>
      </c>
      <c r="F108" s="261" t="s">
        <v>336</v>
      </c>
      <c r="G108" s="262" t="s">
        <v>761</v>
      </c>
      <c r="H108" s="224" t="s">
        <v>18</v>
      </c>
      <c r="I108" s="152">
        <v>20</v>
      </c>
      <c r="J108" s="225">
        <v>11</v>
      </c>
      <c r="K108" s="291" t="s">
        <v>14</v>
      </c>
      <c r="L108" s="152">
        <v>2</v>
      </c>
      <c r="M108" s="152" t="s">
        <v>714</v>
      </c>
      <c r="N108" s="224">
        <v>5</v>
      </c>
      <c r="O108" s="244" t="s">
        <v>858</v>
      </c>
      <c r="P108" s="295">
        <f>SUM(I108*J108)</f>
        <v>220</v>
      </c>
      <c r="Q108" s="226" t="s">
        <v>763</v>
      </c>
      <c r="R108" s="226" t="s">
        <v>737</v>
      </c>
      <c r="S108" s="152" t="s">
        <v>728</v>
      </c>
      <c r="T108" s="152"/>
      <c r="U108" s="152"/>
      <c r="V108" s="296"/>
      <c r="W108" s="152"/>
      <c r="X108" s="295"/>
      <c r="Y108" s="295">
        <f>P108</f>
        <v>220</v>
      </c>
      <c r="Z108" s="295"/>
      <c r="AA108" s="295"/>
      <c r="AB108" s="295"/>
      <c r="AC108" s="295"/>
      <c r="AD108" s="299">
        <f>SUM(X108:AC108)</f>
        <v>220</v>
      </c>
      <c r="AE108" s="292"/>
    </row>
    <row r="109" spans="1:31" s="150" customFormat="1" ht="78" customHeight="1">
      <c r="A109" s="222" t="s">
        <v>390</v>
      </c>
      <c r="B109" s="222">
        <v>1</v>
      </c>
      <c r="C109" s="223" t="s">
        <v>898</v>
      </c>
      <c r="D109" s="222">
        <v>0</v>
      </c>
      <c r="E109" s="261" t="s">
        <v>726</v>
      </c>
      <c r="F109" s="261" t="s">
        <v>336</v>
      </c>
      <c r="G109" s="262" t="s">
        <v>761</v>
      </c>
      <c r="H109" s="224" t="s">
        <v>18</v>
      </c>
      <c r="I109" s="152">
        <v>20</v>
      </c>
      <c r="J109" s="225">
        <v>11</v>
      </c>
      <c r="K109" s="291" t="s">
        <v>118</v>
      </c>
      <c r="L109" s="152">
        <v>4</v>
      </c>
      <c r="M109" s="152" t="s">
        <v>714</v>
      </c>
      <c r="N109" s="224">
        <v>6</v>
      </c>
      <c r="O109" s="244" t="s">
        <v>933</v>
      </c>
      <c r="P109" s="295">
        <f>SUM(I109*J109)</f>
        <v>220</v>
      </c>
      <c r="Q109" s="226" t="s">
        <v>763</v>
      </c>
      <c r="R109" s="226" t="s">
        <v>737</v>
      </c>
      <c r="S109" s="152" t="s">
        <v>728</v>
      </c>
      <c r="T109" s="152"/>
      <c r="U109" s="152"/>
      <c r="V109" s="296"/>
      <c r="W109" s="152"/>
      <c r="X109" s="295"/>
      <c r="Y109" s="295"/>
      <c r="Z109" s="295"/>
      <c r="AA109" s="295">
        <f>P109</f>
        <v>220</v>
      </c>
      <c r="AB109" s="295"/>
      <c r="AC109" s="295"/>
      <c r="AD109" s="299">
        <f>SUM(X109:AC109)</f>
        <v>220</v>
      </c>
      <c r="AE109" s="292"/>
    </row>
    <row r="110" spans="1:31" s="150" customFormat="1" ht="78" customHeight="1">
      <c r="A110" s="222" t="s">
        <v>390</v>
      </c>
      <c r="B110" s="222">
        <v>1</v>
      </c>
      <c r="C110" s="223" t="s">
        <v>898</v>
      </c>
      <c r="D110" s="222">
        <v>0</v>
      </c>
      <c r="E110" s="261" t="s">
        <v>726</v>
      </c>
      <c r="F110" s="261" t="s">
        <v>336</v>
      </c>
      <c r="G110" s="262" t="s">
        <v>761</v>
      </c>
      <c r="H110" s="224" t="s">
        <v>18</v>
      </c>
      <c r="I110" s="152">
        <v>20</v>
      </c>
      <c r="J110" s="225">
        <v>11</v>
      </c>
      <c r="K110" s="291" t="s">
        <v>118</v>
      </c>
      <c r="L110" s="152">
        <v>5</v>
      </c>
      <c r="M110" s="152" t="s">
        <v>714</v>
      </c>
      <c r="N110" s="224">
        <v>9</v>
      </c>
      <c r="O110" s="244" t="s">
        <v>904</v>
      </c>
      <c r="P110" s="295">
        <f>SUM(I110*J110)</f>
        <v>220</v>
      </c>
      <c r="Q110" s="226" t="s">
        <v>763</v>
      </c>
      <c r="R110" s="226" t="s">
        <v>737</v>
      </c>
      <c r="S110" s="152"/>
      <c r="T110" s="152"/>
      <c r="U110" s="152"/>
      <c r="V110" s="296"/>
      <c r="W110" s="152"/>
      <c r="X110" s="295"/>
      <c r="Y110" s="295"/>
      <c r="Z110" s="295"/>
      <c r="AA110" s="295"/>
      <c r="AB110" s="295">
        <f>P110</f>
        <v>220</v>
      </c>
      <c r="AC110" s="295"/>
      <c r="AD110" s="299">
        <f>SUM(X110:AC110)</f>
        <v>220</v>
      </c>
      <c r="AE110" s="292"/>
    </row>
    <row r="111" spans="1:31" s="150" customFormat="1" ht="78" customHeight="1">
      <c r="A111" s="222" t="s">
        <v>390</v>
      </c>
      <c r="B111" s="222">
        <v>1</v>
      </c>
      <c r="C111" s="223" t="s">
        <v>898</v>
      </c>
      <c r="D111" s="222">
        <v>0</v>
      </c>
      <c r="E111" s="261" t="s">
        <v>726</v>
      </c>
      <c r="F111" s="261" t="s">
        <v>336</v>
      </c>
      <c r="G111" s="262" t="s">
        <v>761</v>
      </c>
      <c r="H111" s="224" t="s">
        <v>18</v>
      </c>
      <c r="I111" s="152">
        <v>20</v>
      </c>
      <c r="J111" s="225">
        <v>11</v>
      </c>
      <c r="K111" s="291" t="s">
        <v>118</v>
      </c>
      <c r="L111" s="152">
        <v>6</v>
      </c>
      <c r="M111" s="152" t="s">
        <v>714</v>
      </c>
      <c r="N111" s="224">
        <v>9</v>
      </c>
      <c r="O111" s="244" t="s">
        <v>903</v>
      </c>
      <c r="P111" s="295">
        <f>SUM(I111*J111)</f>
        <v>220</v>
      </c>
      <c r="Q111" s="226" t="s">
        <v>763</v>
      </c>
      <c r="R111" s="226" t="s">
        <v>737</v>
      </c>
      <c r="S111" s="152" t="s">
        <v>728</v>
      </c>
      <c r="T111" s="152"/>
      <c r="U111" s="152"/>
      <c r="V111" s="296"/>
      <c r="W111" s="152"/>
      <c r="X111" s="295"/>
      <c r="Y111" s="295"/>
      <c r="Z111" s="295"/>
      <c r="AA111" s="295"/>
      <c r="AB111" s="295"/>
      <c r="AC111" s="295">
        <f>P111</f>
        <v>220</v>
      </c>
      <c r="AD111" s="299">
        <f>SUM(X111:AC111)</f>
        <v>220</v>
      </c>
      <c r="AE111" s="292"/>
    </row>
    <row r="112" spans="1:31" s="151" customFormat="1" ht="70.5" customHeight="1">
      <c r="A112" s="222" t="s">
        <v>390</v>
      </c>
      <c r="B112" s="222">
        <v>1</v>
      </c>
      <c r="C112" s="223" t="s">
        <v>896</v>
      </c>
      <c r="D112" s="222">
        <v>0</v>
      </c>
      <c r="E112" s="261" t="s">
        <v>726</v>
      </c>
      <c r="F112" s="261" t="s">
        <v>725</v>
      </c>
      <c r="G112" s="265" t="s">
        <v>135</v>
      </c>
      <c r="H112" s="224" t="s">
        <v>18</v>
      </c>
      <c r="I112" s="152">
        <v>8</v>
      </c>
      <c r="J112" s="225">
        <v>87</v>
      </c>
      <c r="K112" s="293" t="s">
        <v>1</v>
      </c>
      <c r="L112" s="152">
        <v>4</v>
      </c>
      <c r="M112" s="152" t="s">
        <v>710</v>
      </c>
      <c r="N112" s="224">
        <v>35</v>
      </c>
      <c r="O112" s="152" t="s">
        <v>933</v>
      </c>
      <c r="P112" s="295">
        <f>SUM(I112*J112)</f>
        <v>696</v>
      </c>
      <c r="Q112" s="226" t="s">
        <v>837</v>
      </c>
      <c r="R112" s="226" t="s">
        <v>843</v>
      </c>
      <c r="S112" s="152" t="s">
        <v>728</v>
      </c>
      <c r="T112" s="152"/>
      <c r="U112" s="152"/>
      <c r="V112" s="296"/>
      <c r="W112" s="152"/>
      <c r="X112" s="295"/>
      <c r="Y112" s="295"/>
      <c r="Z112" s="295"/>
      <c r="AA112" s="295">
        <f>P112</f>
        <v>696</v>
      </c>
      <c r="AB112" s="295"/>
      <c r="AC112" s="295"/>
      <c r="AD112" s="299">
        <f>SUM(X112:AC112)</f>
        <v>696</v>
      </c>
      <c r="AE112" s="306"/>
    </row>
    <row r="113" spans="1:31" s="151" customFormat="1" ht="58.5" customHeight="1">
      <c r="A113" s="222" t="s">
        <v>390</v>
      </c>
      <c r="B113" s="222">
        <v>1</v>
      </c>
      <c r="C113" s="223" t="s">
        <v>896</v>
      </c>
      <c r="D113" s="222">
        <v>0</v>
      </c>
      <c r="E113" s="261" t="s">
        <v>726</v>
      </c>
      <c r="F113" s="261" t="s">
        <v>729</v>
      </c>
      <c r="G113" s="261" t="s">
        <v>890</v>
      </c>
      <c r="H113" s="224" t="s">
        <v>18</v>
      </c>
      <c r="I113" s="152">
        <v>8</v>
      </c>
      <c r="J113" s="225">
        <v>87</v>
      </c>
      <c r="K113" s="293" t="s">
        <v>1</v>
      </c>
      <c r="L113" s="152">
        <v>5</v>
      </c>
      <c r="M113" s="152" t="s">
        <v>710</v>
      </c>
      <c r="N113" s="224">
        <v>35</v>
      </c>
      <c r="O113" s="244" t="s">
        <v>904</v>
      </c>
      <c r="P113" s="295">
        <f>SUM(I113*J113)</f>
        <v>696</v>
      </c>
      <c r="Q113" s="226" t="s">
        <v>936</v>
      </c>
      <c r="R113" s="226" t="s">
        <v>864</v>
      </c>
      <c r="S113" s="152" t="s">
        <v>728</v>
      </c>
      <c r="T113" s="152"/>
      <c r="U113" s="152"/>
      <c r="V113" s="296"/>
      <c r="W113" s="152"/>
      <c r="X113" s="295"/>
      <c r="Y113" s="295"/>
      <c r="Z113" s="295"/>
      <c r="AA113" s="295"/>
      <c r="AB113" s="295">
        <v>696</v>
      </c>
      <c r="AC113" s="295"/>
      <c r="AD113" s="299">
        <f>SUM(X113:AC113)</f>
        <v>696</v>
      </c>
      <c r="AE113" s="306"/>
    </row>
    <row r="114" spans="1:16384" s="151" customFormat="1" ht="58.5" customHeight="1">
      <c r="A114" s="222" t="s">
        <v>390</v>
      </c>
      <c r="B114" s="222">
        <v>1</v>
      </c>
      <c r="C114" s="223" t="s">
        <v>880</v>
      </c>
      <c r="D114" s="222">
        <v>0</v>
      </c>
      <c r="E114" s="261" t="s">
        <v>726</v>
      </c>
      <c r="F114" s="261" t="s">
        <v>730</v>
      </c>
      <c r="G114" s="261" t="s">
        <v>828</v>
      </c>
      <c r="H114" s="224" t="s">
        <v>18</v>
      </c>
      <c r="I114" s="152">
        <v>51</v>
      </c>
      <c r="J114" s="225">
        <v>80</v>
      </c>
      <c r="K114" s="291" t="s">
        <v>118</v>
      </c>
      <c r="L114" s="152">
        <v>5</v>
      </c>
      <c r="M114" s="152" t="s">
        <v>710</v>
      </c>
      <c r="N114" s="224">
        <v>10</v>
      </c>
      <c r="O114" s="244" t="s">
        <v>904</v>
      </c>
      <c r="P114" s="295">
        <f>SUM(I114*J114)</f>
        <v>4080</v>
      </c>
      <c r="Q114" s="226" t="s">
        <v>839</v>
      </c>
      <c r="R114" s="226" t="s">
        <v>845</v>
      </c>
      <c r="S114" s="152"/>
      <c r="T114" s="152"/>
      <c r="U114" s="152"/>
      <c r="V114" s="296"/>
      <c r="W114" s="152"/>
      <c r="X114" s="295"/>
      <c r="Y114" s="295"/>
      <c r="Z114" s="312"/>
      <c r="AA114" s="295"/>
      <c r="AB114" s="295">
        <f>P114</f>
        <v>4080</v>
      </c>
      <c r="AC114" s="295"/>
      <c r="AD114" s="299">
        <f>SUM(X114:AC114)</f>
        <v>4080</v>
      </c>
      <c r="AE114" s="306"/>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c r="BX114" s="150"/>
      <c r="BY114" s="150"/>
      <c r="BZ114" s="150"/>
      <c r="CA114" s="150"/>
      <c r="CB114" s="150"/>
      <c r="CC114" s="150"/>
      <c r="CD114" s="150"/>
      <c r="CE114" s="150"/>
      <c r="CF114" s="150"/>
      <c r="CG114" s="150"/>
      <c r="CH114" s="150"/>
      <c r="CI114" s="150"/>
      <c r="CJ114" s="150"/>
      <c r="CK114" s="150"/>
      <c r="CL114" s="150"/>
      <c r="CM114" s="150"/>
      <c r="CN114" s="150"/>
      <c r="CO114" s="150"/>
      <c r="CP114" s="150"/>
      <c r="CQ114" s="150"/>
      <c r="CR114" s="150"/>
      <c r="CS114" s="150"/>
      <c r="CT114" s="150"/>
      <c r="CU114" s="150"/>
      <c r="CV114" s="150"/>
      <c r="CW114" s="150"/>
      <c r="CX114" s="150"/>
      <c r="CY114" s="150"/>
      <c r="CZ114" s="150"/>
      <c r="DA114" s="150"/>
      <c r="DB114" s="150"/>
      <c r="DC114" s="150"/>
      <c r="DD114" s="150"/>
      <c r="DE114" s="150"/>
      <c r="DF114" s="150"/>
      <c r="DG114" s="150"/>
      <c r="DH114" s="150"/>
      <c r="DI114" s="150"/>
      <c r="DJ114" s="150"/>
      <c r="DK114" s="150"/>
      <c r="DL114" s="150"/>
      <c r="DM114" s="150"/>
      <c r="DN114" s="150"/>
      <c r="DO114" s="150"/>
      <c r="DP114" s="150"/>
      <c r="DQ114" s="150"/>
      <c r="DR114" s="150"/>
      <c r="DS114" s="150"/>
      <c r="DT114" s="150"/>
      <c r="DU114" s="150"/>
      <c r="DV114" s="150"/>
      <c r="DW114" s="150"/>
      <c r="DX114" s="150"/>
      <c r="DY114" s="150"/>
      <c r="DZ114" s="150"/>
      <c r="EA114" s="150"/>
      <c r="EB114" s="150"/>
      <c r="EC114" s="150"/>
      <c r="ED114" s="150"/>
      <c r="EE114" s="150"/>
      <c r="EF114" s="150"/>
      <c r="EG114" s="150"/>
      <c r="EH114" s="150"/>
      <c r="EI114" s="150"/>
      <c r="EJ114" s="150"/>
      <c r="EK114" s="150"/>
      <c r="EL114" s="150"/>
      <c r="EM114" s="150"/>
      <c r="EN114" s="150"/>
      <c r="EO114" s="150"/>
      <c r="EP114" s="150"/>
      <c r="EQ114" s="150"/>
      <c r="ER114" s="150"/>
      <c r="ES114" s="150"/>
      <c r="ET114" s="150"/>
      <c r="EU114" s="150"/>
      <c r="EV114" s="150"/>
      <c r="EW114" s="150"/>
      <c r="EX114" s="150"/>
      <c r="EY114" s="150"/>
      <c r="EZ114" s="150"/>
      <c r="FA114" s="150"/>
      <c r="FB114" s="150"/>
      <c r="FC114" s="150"/>
      <c r="FD114" s="150"/>
      <c r="FE114" s="150"/>
      <c r="FF114" s="150"/>
      <c r="FG114" s="150"/>
      <c r="FH114" s="150"/>
      <c r="FI114" s="150"/>
      <c r="FJ114" s="150"/>
      <c r="FK114" s="150"/>
      <c r="FL114" s="150"/>
      <c r="FM114" s="150"/>
      <c r="FN114" s="150"/>
      <c r="FO114" s="150"/>
      <c r="FP114" s="150"/>
      <c r="FQ114" s="150"/>
      <c r="FR114" s="150"/>
      <c r="FS114" s="150"/>
      <c r="FT114" s="150"/>
      <c r="FU114" s="150"/>
      <c r="FV114" s="150"/>
      <c r="FW114" s="150"/>
      <c r="FX114" s="150"/>
      <c r="FY114" s="150"/>
      <c r="FZ114" s="150"/>
      <c r="GA114" s="150"/>
      <c r="GB114" s="150"/>
      <c r="GC114" s="150"/>
      <c r="GD114" s="150"/>
      <c r="GE114" s="150"/>
      <c r="GF114" s="150"/>
      <c r="GG114" s="150"/>
      <c r="GH114" s="150"/>
      <c r="GI114" s="150"/>
      <c r="GJ114" s="150"/>
      <c r="GK114" s="150"/>
      <c r="GL114" s="150"/>
      <c r="GM114" s="150"/>
      <c r="GN114" s="150"/>
      <c r="GO114" s="150"/>
      <c r="GP114" s="150"/>
      <c r="GQ114" s="150"/>
      <c r="GR114" s="150"/>
      <c r="GS114" s="150"/>
      <c r="GT114" s="150"/>
      <c r="GU114" s="150"/>
      <c r="GV114" s="150"/>
      <c r="GW114" s="150"/>
      <c r="GX114" s="150"/>
      <c r="GY114" s="150"/>
      <c r="GZ114" s="150"/>
      <c r="HA114" s="150"/>
      <c r="HB114" s="150"/>
      <c r="HC114" s="150"/>
      <c r="HD114" s="150"/>
      <c r="HE114" s="150"/>
      <c r="HF114" s="150"/>
      <c r="HG114" s="150"/>
      <c r="HH114" s="150"/>
      <c r="HI114" s="150"/>
      <c r="HJ114" s="150"/>
      <c r="HK114" s="150"/>
      <c r="HL114" s="150"/>
      <c r="HM114" s="150"/>
      <c r="HN114" s="150"/>
      <c r="HO114" s="150"/>
      <c r="HP114" s="150"/>
      <c r="HQ114" s="150"/>
      <c r="HR114" s="150"/>
      <c r="HS114" s="150"/>
      <c r="HT114" s="150"/>
      <c r="HU114" s="150"/>
      <c r="HV114" s="150"/>
      <c r="HW114" s="150"/>
      <c r="HX114" s="150"/>
      <c r="HY114" s="150"/>
      <c r="HZ114" s="150"/>
      <c r="IA114" s="150"/>
      <c r="IB114" s="150"/>
      <c r="IC114" s="150"/>
      <c r="ID114" s="150"/>
      <c r="IE114" s="150"/>
      <c r="IF114" s="150"/>
      <c r="IG114" s="150"/>
      <c r="IH114" s="150"/>
      <c r="II114" s="150"/>
      <c r="IJ114" s="150"/>
      <c r="IK114" s="150"/>
      <c r="IL114" s="150"/>
      <c r="IM114" s="150"/>
      <c r="IN114" s="150"/>
      <c r="IO114" s="150"/>
      <c r="IP114" s="150"/>
      <c r="IQ114" s="150"/>
      <c r="IR114" s="150"/>
      <c r="IS114" s="150"/>
      <c r="IT114" s="150"/>
      <c r="IU114" s="150"/>
      <c r="IV114" s="150"/>
      <c r="IW114" s="150"/>
      <c r="IX114" s="150"/>
      <c r="IY114" s="150"/>
      <c r="IZ114" s="150"/>
      <c r="JA114" s="150"/>
      <c r="JB114" s="150"/>
      <c r="JC114" s="150"/>
      <c r="JD114" s="150"/>
      <c r="JE114" s="150"/>
      <c r="JF114" s="150"/>
      <c r="JG114" s="150"/>
      <c r="JH114" s="150"/>
      <c r="JI114" s="150"/>
      <c r="JJ114" s="150"/>
      <c r="JK114" s="150"/>
      <c r="JL114" s="150"/>
      <c r="JM114" s="150"/>
      <c r="JN114" s="150"/>
      <c r="JO114" s="150"/>
      <c r="JP114" s="150"/>
      <c r="JQ114" s="150"/>
      <c r="JR114" s="150"/>
      <c r="JS114" s="150"/>
      <c r="JT114" s="150"/>
      <c r="JU114" s="150"/>
      <c r="JV114" s="150"/>
      <c r="JW114" s="150"/>
      <c r="JX114" s="150"/>
      <c r="JY114" s="150"/>
      <c r="JZ114" s="150"/>
      <c r="KA114" s="150"/>
      <c r="KB114" s="150"/>
      <c r="KC114" s="150"/>
      <c r="KD114" s="150"/>
      <c r="KE114" s="150"/>
      <c r="KF114" s="150"/>
      <c r="KG114" s="150"/>
      <c r="KH114" s="150"/>
      <c r="KI114" s="150"/>
      <c r="KJ114" s="150"/>
      <c r="KK114" s="150"/>
      <c r="KL114" s="150"/>
      <c r="KM114" s="150"/>
      <c r="KN114" s="150"/>
      <c r="KO114" s="150"/>
      <c r="KP114" s="150"/>
      <c r="KQ114" s="150"/>
      <c r="KR114" s="150"/>
      <c r="KS114" s="150"/>
      <c r="KT114" s="150"/>
      <c r="KU114" s="150"/>
      <c r="KV114" s="150"/>
      <c r="KW114" s="150"/>
      <c r="KX114" s="150"/>
      <c r="KY114" s="150"/>
      <c r="KZ114" s="150"/>
      <c r="LA114" s="150"/>
      <c r="LB114" s="150"/>
      <c r="LC114" s="150"/>
      <c r="LD114" s="150"/>
      <c r="LE114" s="150"/>
      <c r="LF114" s="150"/>
      <c r="LG114" s="150"/>
      <c r="LH114" s="150"/>
      <c r="LI114" s="150"/>
      <c r="LJ114" s="150"/>
      <c r="LK114" s="150"/>
      <c r="LL114" s="150"/>
      <c r="LM114" s="150"/>
      <c r="LN114" s="150"/>
      <c r="LO114" s="150"/>
      <c r="LP114" s="150"/>
      <c r="LQ114" s="150"/>
      <c r="LR114" s="150"/>
      <c r="LS114" s="150"/>
      <c r="LT114" s="150"/>
      <c r="LU114" s="150"/>
      <c r="LV114" s="150"/>
      <c r="LW114" s="150"/>
      <c r="LX114" s="150"/>
      <c r="LY114" s="150"/>
      <c r="LZ114" s="150"/>
      <c r="MA114" s="150"/>
      <c r="MB114" s="150"/>
      <c r="MC114" s="150"/>
      <c r="MD114" s="150"/>
      <c r="ME114" s="150"/>
      <c r="MF114" s="150"/>
      <c r="MG114" s="150"/>
      <c r="MH114" s="150"/>
      <c r="MI114" s="150"/>
      <c r="MJ114" s="150"/>
      <c r="MK114" s="150"/>
      <c r="ML114" s="150"/>
      <c r="MM114" s="150"/>
      <c r="MN114" s="150"/>
      <c r="MO114" s="150"/>
      <c r="MP114" s="150"/>
      <c r="MQ114" s="150"/>
      <c r="MR114" s="150"/>
      <c r="MS114" s="150"/>
      <c r="MT114" s="150"/>
      <c r="MU114" s="150"/>
      <c r="MV114" s="150"/>
      <c r="MW114" s="150"/>
      <c r="MX114" s="150"/>
      <c r="MY114" s="150"/>
      <c r="MZ114" s="150"/>
      <c r="NA114" s="150"/>
      <c r="NB114" s="150"/>
      <c r="NC114" s="150"/>
      <c r="ND114" s="150"/>
      <c r="NE114" s="150"/>
      <c r="NF114" s="150"/>
      <c r="NG114" s="150"/>
      <c r="NH114" s="150"/>
      <c r="NI114" s="150"/>
      <c r="NJ114" s="150"/>
      <c r="NK114" s="150"/>
      <c r="NL114" s="150"/>
      <c r="NM114" s="150"/>
      <c r="NN114" s="150"/>
      <c r="NO114" s="150"/>
      <c r="NP114" s="150"/>
      <c r="NQ114" s="150"/>
      <c r="NR114" s="150"/>
      <c r="NS114" s="150"/>
      <c r="NT114" s="150"/>
      <c r="NU114" s="150"/>
      <c r="NV114" s="150"/>
      <c r="NW114" s="150"/>
      <c r="NX114" s="150"/>
      <c r="NY114" s="150"/>
      <c r="NZ114" s="150"/>
      <c r="OA114" s="150"/>
      <c r="OB114" s="150"/>
      <c r="OC114" s="150"/>
      <c r="OD114" s="150"/>
      <c r="OE114" s="150"/>
      <c r="OF114" s="150"/>
      <c r="OG114" s="150"/>
      <c r="OH114" s="150"/>
      <c r="OI114" s="150"/>
      <c r="OJ114" s="150"/>
      <c r="OK114" s="150"/>
      <c r="OL114" s="150"/>
      <c r="OM114" s="150"/>
      <c r="ON114" s="150"/>
      <c r="OO114" s="150"/>
      <c r="OP114" s="150"/>
      <c r="OQ114" s="150"/>
      <c r="OR114" s="150"/>
      <c r="OS114" s="150"/>
      <c r="OT114" s="150"/>
      <c r="OU114" s="150"/>
      <c r="OV114" s="150"/>
      <c r="OW114" s="150"/>
      <c r="OX114" s="150"/>
      <c r="OY114" s="150"/>
      <c r="OZ114" s="150"/>
      <c r="PA114" s="150"/>
      <c r="PB114" s="150"/>
      <c r="PC114" s="150"/>
      <c r="PD114" s="150"/>
      <c r="PE114" s="150"/>
      <c r="PF114" s="150"/>
      <c r="PG114" s="150"/>
      <c r="PH114" s="150"/>
      <c r="PI114" s="150"/>
      <c r="PJ114" s="150"/>
      <c r="PK114" s="150"/>
      <c r="PL114" s="150"/>
      <c r="PM114" s="150"/>
      <c r="PN114" s="150"/>
      <c r="PO114" s="150"/>
      <c r="PP114" s="150"/>
      <c r="PQ114" s="150"/>
      <c r="PR114" s="150"/>
      <c r="PS114" s="150"/>
      <c r="PT114" s="150"/>
      <c r="PU114" s="150"/>
      <c r="PV114" s="150"/>
      <c r="PW114" s="150"/>
      <c r="PX114" s="150"/>
      <c r="PY114" s="150"/>
      <c r="PZ114" s="150"/>
      <c r="QA114" s="150"/>
      <c r="QB114" s="150"/>
      <c r="QC114" s="150"/>
      <c r="QD114" s="150"/>
      <c r="QE114" s="150"/>
      <c r="QF114" s="150"/>
      <c r="QG114" s="150"/>
      <c r="QH114" s="150"/>
      <c r="QI114" s="150"/>
      <c r="QJ114" s="150"/>
      <c r="QK114" s="150"/>
      <c r="QL114" s="150"/>
      <c r="QM114" s="150"/>
      <c r="QN114" s="150"/>
      <c r="QO114" s="150"/>
      <c r="QP114" s="150"/>
      <c r="QQ114" s="150"/>
      <c r="QR114" s="150"/>
      <c r="QS114" s="150"/>
      <c r="QT114" s="150"/>
      <c r="QU114" s="150"/>
      <c r="QV114" s="150"/>
      <c r="QW114" s="150"/>
      <c r="QX114" s="150"/>
      <c r="QY114" s="150"/>
      <c r="QZ114" s="150"/>
      <c r="RA114" s="150"/>
      <c r="RB114" s="150"/>
      <c r="RC114" s="150"/>
      <c r="RD114" s="150"/>
      <c r="RE114" s="150"/>
      <c r="RF114" s="150"/>
      <c r="RG114" s="150"/>
      <c r="RH114" s="150"/>
      <c r="RI114" s="150"/>
      <c r="RJ114" s="150"/>
      <c r="RK114" s="150"/>
      <c r="RL114" s="150"/>
      <c r="RM114" s="150"/>
      <c r="RN114" s="150"/>
      <c r="RO114" s="150"/>
      <c r="RP114" s="150"/>
      <c r="RQ114" s="150"/>
      <c r="RR114" s="150"/>
      <c r="RS114" s="150"/>
      <c r="RT114" s="150"/>
      <c r="RU114" s="150"/>
      <c r="RV114" s="150"/>
      <c r="RW114" s="150"/>
      <c r="RX114" s="150"/>
      <c r="RY114" s="150"/>
      <c r="RZ114" s="150"/>
      <c r="SA114" s="150"/>
      <c r="SB114" s="150"/>
      <c r="SC114" s="150"/>
      <c r="SD114" s="150"/>
      <c r="SE114" s="150"/>
      <c r="SF114" s="150"/>
      <c r="SG114" s="150"/>
      <c r="SH114" s="150"/>
      <c r="SI114" s="150"/>
      <c r="SJ114" s="150"/>
      <c r="SK114" s="150"/>
      <c r="SL114" s="150"/>
      <c r="SM114" s="150"/>
      <c r="SN114" s="150"/>
      <c r="SO114" s="150"/>
      <c r="SP114" s="150"/>
      <c r="SQ114" s="150"/>
      <c r="SR114" s="150"/>
      <c r="SS114" s="150"/>
      <c r="ST114" s="150"/>
      <c r="SU114" s="150"/>
      <c r="SV114" s="150"/>
      <c r="SW114" s="150"/>
      <c r="SX114" s="150"/>
      <c r="SY114" s="150"/>
      <c r="SZ114" s="150"/>
      <c r="TA114" s="150"/>
      <c r="TB114" s="150"/>
      <c r="TC114" s="150"/>
      <c r="TD114" s="150"/>
      <c r="TE114" s="150"/>
      <c r="TF114" s="150"/>
      <c r="TG114" s="150"/>
      <c r="TH114" s="150"/>
      <c r="TI114" s="150"/>
      <c r="TJ114" s="150"/>
      <c r="TK114" s="150"/>
      <c r="TL114" s="150"/>
      <c r="TM114" s="150"/>
      <c r="TN114" s="150"/>
      <c r="TO114" s="150"/>
      <c r="TP114" s="150"/>
      <c r="TQ114" s="150"/>
      <c r="TR114" s="150"/>
      <c r="TS114" s="150"/>
      <c r="TT114" s="150"/>
      <c r="TU114" s="150"/>
      <c r="TV114" s="150"/>
      <c r="TW114" s="150"/>
      <c r="TX114" s="150"/>
      <c r="TY114" s="150"/>
      <c r="TZ114" s="150"/>
      <c r="UA114" s="150"/>
      <c r="UB114" s="150"/>
      <c r="UC114" s="150"/>
      <c r="UD114" s="150"/>
      <c r="UE114" s="150"/>
      <c r="UF114" s="150"/>
      <c r="UG114" s="150"/>
      <c r="UH114" s="150"/>
      <c r="UI114" s="150"/>
      <c r="UJ114" s="150"/>
      <c r="UK114" s="150"/>
      <c r="UL114" s="150"/>
      <c r="UM114" s="150"/>
      <c r="UN114" s="150"/>
      <c r="UO114" s="150"/>
      <c r="UP114" s="150"/>
      <c r="UQ114" s="150"/>
      <c r="UR114" s="150"/>
      <c r="US114" s="150"/>
      <c r="UT114" s="150"/>
      <c r="UU114" s="150"/>
      <c r="UV114" s="150"/>
      <c r="UW114" s="150"/>
      <c r="UX114" s="150"/>
      <c r="UY114" s="150"/>
      <c r="UZ114" s="150"/>
      <c r="VA114" s="150"/>
      <c r="VB114" s="150"/>
      <c r="VC114" s="150"/>
      <c r="VD114" s="150"/>
      <c r="VE114" s="150"/>
      <c r="VF114" s="150"/>
      <c r="VG114" s="150"/>
      <c r="VH114" s="150"/>
      <c r="VI114" s="150"/>
      <c r="VJ114" s="150"/>
      <c r="VK114" s="150"/>
      <c r="VL114" s="150"/>
      <c r="VM114" s="150"/>
      <c r="VN114" s="150"/>
      <c r="VO114" s="150"/>
      <c r="VP114" s="150"/>
      <c r="VQ114" s="150"/>
      <c r="VR114" s="150"/>
      <c r="VS114" s="150"/>
      <c r="VT114" s="150"/>
      <c r="VU114" s="150"/>
      <c r="VV114" s="150"/>
      <c r="VW114" s="150"/>
      <c r="VX114" s="150"/>
      <c r="VY114" s="150"/>
      <c r="VZ114" s="150"/>
      <c r="WA114" s="150"/>
      <c r="WB114" s="150"/>
      <c r="WC114" s="150"/>
      <c r="WD114" s="150"/>
      <c r="WE114" s="150"/>
      <c r="WF114" s="150"/>
      <c r="WG114" s="150"/>
      <c r="WH114" s="150"/>
      <c r="WI114" s="150"/>
      <c r="WJ114" s="150"/>
      <c r="WK114" s="150"/>
      <c r="WL114" s="150"/>
      <c r="WM114" s="150"/>
      <c r="WN114" s="150"/>
      <c r="WO114" s="150"/>
      <c r="WP114" s="150"/>
      <c r="WQ114" s="150"/>
      <c r="WR114" s="150"/>
      <c r="WS114" s="150"/>
      <c r="WT114" s="150"/>
      <c r="WU114" s="150"/>
      <c r="WV114" s="150"/>
      <c r="WW114" s="150"/>
      <c r="WX114" s="150"/>
      <c r="WY114" s="150"/>
      <c r="WZ114" s="150"/>
      <c r="XA114" s="150"/>
      <c r="XB114" s="150"/>
      <c r="XC114" s="150"/>
      <c r="XD114" s="150"/>
      <c r="XE114" s="150"/>
      <c r="XF114" s="150"/>
      <c r="XG114" s="150"/>
      <c r="XH114" s="150"/>
      <c r="XI114" s="150"/>
      <c r="XJ114" s="150"/>
      <c r="XK114" s="150"/>
      <c r="XL114" s="150"/>
      <c r="XM114" s="150"/>
      <c r="XN114" s="150"/>
      <c r="XO114" s="150"/>
      <c r="XP114" s="150"/>
      <c r="XQ114" s="150"/>
      <c r="XR114" s="150"/>
      <c r="XS114" s="150"/>
      <c r="XT114" s="150"/>
      <c r="XU114" s="150"/>
      <c r="XV114" s="150"/>
      <c r="XW114" s="150"/>
      <c r="XX114" s="150"/>
      <c r="XY114" s="150"/>
      <c r="XZ114" s="150"/>
      <c r="YA114" s="150"/>
      <c r="YB114" s="150"/>
      <c r="YC114" s="150"/>
      <c r="YD114" s="150"/>
      <c r="YE114" s="150"/>
      <c r="YF114" s="150"/>
      <c r="YG114" s="150"/>
      <c r="YH114" s="150"/>
      <c r="YI114" s="150"/>
      <c r="YJ114" s="150"/>
      <c r="YK114" s="150"/>
      <c r="YL114" s="150"/>
      <c r="YM114" s="150"/>
      <c r="YN114" s="150"/>
      <c r="YO114" s="150"/>
      <c r="YP114" s="150"/>
      <c r="YQ114" s="150"/>
      <c r="YR114" s="150"/>
      <c r="YS114" s="150"/>
      <c r="YT114" s="150"/>
      <c r="YU114" s="150"/>
      <c r="YV114" s="150"/>
      <c r="YW114" s="150"/>
      <c r="YX114" s="150"/>
      <c r="YY114" s="150"/>
      <c r="YZ114" s="150"/>
      <c r="ZA114" s="150"/>
      <c r="ZB114" s="150"/>
      <c r="ZC114" s="150"/>
      <c r="ZD114" s="150"/>
      <c r="ZE114" s="150"/>
      <c r="ZF114" s="150"/>
      <c r="ZG114" s="150"/>
      <c r="ZH114" s="150"/>
      <c r="ZI114" s="150"/>
      <c r="ZJ114" s="150"/>
      <c r="ZK114" s="150"/>
      <c r="ZL114" s="150"/>
      <c r="ZM114" s="150"/>
      <c r="ZN114" s="150"/>
      <c r="ZO114" s="150"/>
      <c r="ZP114" s="150"/>
      <c r="ZQ114" s="150"/>
      <c r="ZR114" s="150"/>
      <c r="ZS114" s="150"/>
      <c r="ZT114" s="150"/>
      <c r="ZU114" s="150"/>
      <c r="ZV114" s="150"/>
      <c r="ZW114" s="150"/>
      <c r="ZX114" s="150"/>
      <c r="ZY114" s="150"/>
      <c r="ZZ114" s="150"/>
      <c r="AAA114" s="150"/>
      <c r="AAB114" s="150"/>
      <c r="AAC114" s="150"/>
      <c r="AAD114" s="150"/>
      <c r="AAE114" s="150"/>
      <c r="AAF114" s="150"/>
      <c r="AAG114" s="150"/>
      <c r="AAH114" s="150"/>
      <c r="AAI114" s="150"/>
      <c r="AAJ114" s="150"/>
      <c r="AAK114" s="150"/>
      <c r="AAL114" s="150"/>
      <c r="AAM114" s="150"/>
      <c r="AAN114" s="150"/>
      <c r="AAO114" s="150"/>
      <c r="AAP114" s="150"/>
      <c r="AAQ114" s="150"/>
      <c r="AAR114" s="150"/>
      <c r="AAS114" s="150"/>
      <c r="AAT114" s="150"/>
      <c r="AAU114" s="150"/>
      <c r="AAV114" s="150"/>
      <c r="AAW114" s="150"/>
      <c r="AAX114" s="150"/>
      <c r="AAY114" s="150"/>
      <c r="AAZ114" s="150"/>
      <c r="ABA114" s="150"/>
      <c r="ABB114" s="150"/>
      <c r="ABC114" s="150"/>
      <c r="ABD114" s="150"/>
      <c r="ABE114" s="150"/>
      <c r="ABF114" s="150"/>
      <c r="ABG114" s="150"/>
      <c r="ABH114" s="150"/>
      <c r="ABI114" s="150"/>
      <c r="ABJ114" s="150"/>
      <c r="ABK114" s="150"/>
      <c r="ABL114" s="150"/>
      <c r="ABM114" s="150"/>
      <c r="ABN114" s="150"/>
      <c r="ABO114" s="150"/>
      <c r="ABP114" s="150"/>
      <c r="ABQ114" s="150"/>
      <c r="ABR114" s="150"/>
      <c r="ABS114" s="150"/>
      <c r="ABT114" s="150"/>
      <c r="ABU114" s="150"/>
      <c r="ABV114" s="150"/>
      <c r="ABW114" s="150"/>
      <c r="ABX114" s="150"/>
      <c r="ABY114" s="150"/>
      <c r="ABZ114" s="150"/>
      <c r="ACA114" s="150"/>
      <c r="ACB114" s="150"/>
      <c r="ACC114" s="150"/>
      <c r="ACD114" s="150"/>
      <c r="ACE114" s="150"/>
      <c r="ACF114" s="150"/>
      <c r="ACG114" s="150"/>
      <c r="ACH114" s="150"/>
      <c r="ACI114" s="150"/>
      <c r="ACJ114" s="150"/>
      <c r="ACK114" s="150"/>
      <c r="ACL114" s="150"/>
      <c r="ACM114" s="150"/>
      <c r="ACN114" s="150"/>
      <c r="ACO114" s="150"/>
      <c r="ACP114" s="150"/>
      <c r="ACQ114" s="150"/>
      <c r="ACR114" s="150"/>
      <c r="ACS114" s="150"/>
      <c r="ACT114" s="150"/>
      <c r="ACU114" s="150"/>
      <c r="ACV114" s="150"/>
      <c r="ACW114" s="150"/>
      <c r="ACX114" s="150"/>
      <c r="ACY114" s="150"/>
      <c r="ACZ114" s="150"/>
      <c r="ADA114" s="150"/>
      <c r="ADB114" s="150"/>
      <c r="ADC114" s="150"/>
      <c r="ADD114" s="150"/>
      <c r="ADE114" s="150"/>
      <c r="ADF114" s="150"/>
      <c r="ADG114" s="150"/>
      <c r="ADH114" s="150"/>
      <c r="ADI114" s="150"/>
      <c r="ADJ114" s="150"/>
      <c r="ADK114" s="150"/>
      <c r="ADL114" s="150"/>
      <c r="ADM114" s="150"/>
      <c r="ADN114" s="150"/>
      <c r="ADO114" s="150"/>
      <c r="ADP114" s="150"/>
      <c r="ADQ114" s="150"/>
      <c r="ADR114" s="150"/>
      <c r="ADS114" s="150"/>
      <c r="ADT114" s="150"/>
      <c r="ADU114" s="150"/>
      <c r="ADV114" s="150"/>
      <c r="ADW114" s="150"/>
      <c r="ADX114" s="150"/>
      <c r="ADY114" s="150"/>
      <c r="ADZ114" s="150"/>
      <c r="AEA114" s="150"/>
      <c r="AEB114" s="150"/>
      <c r="AEC114" s="150"/>
      <c r="AED114" s="150"/>
      <c r="AEE114" s="150"/>
      <c r="AEF114" s="150"/>
      <c r="AEG114" s="150"/>
      <c r="AEH114" s="150"/>
      <c r="AEI114" s="150"/>
      <c r="AEJ114" s="150"/>
      <c r="AEK114" s="150"/>
      <c r="AEL114" s="150"/>
      <c r="AEM114" s="150"/>
      <c r="AEN114" s="150"/>
      <c r="AEO114" s="150"/>
      <c r="AEP114" s="150"/>
      <c r="AEQ114" s="150"/>
      <c r="AER114" s="150"/>
      <c r="AES114" s="150"/>
      <c r="AET114" s="150"/>
      <c r="AEU114" s="150"/>
      <c r="AEV114" s="150"/>
      <c r="AEW114" s="150"/>
      <c r="AEX114" s="150"/>
      <c r="AEY114" s="150"/>
      <c r="AEZ114" s="150"/>
      <c r="AFA114" s="150"/>
      <c r="AFB114" s="150"/>
      <c r="AFC114" s="150"/>
      <c r="AFD114" s="150"/>
      <c r="AFE114" s="150"/>
      <c r="AFF114" s="150"/>
      <c r="AFG114" s="150"/>
      <c r="AFH114" s="150"/>
      <c r="AFI114" s="150"/>
      <c r="AFJ114" s="150"/>
      <c r="AFK114" s="150"/>
      <c r="AFL114" s="150"/>
      <c r="AFM114" s="150"/>
      <c r="AFN114" s="150"/>
      <c r="AFO114" s="150"/>
      <c r="AFP114" s="150"/>
      <c r="AFQ114" s="150"/>
      <c r="AFR114" s="150"/>
      <c r="AFS114" s="150"/>
      <c r="AFT114" s="150"/>
      <c r="AFU114" s="150"/>
      <c r="AFV114" s="150"/>
      <c r="AFW114" s="150"/>
      <c r="AFX114" s="150"/>
      <c r="AFY114" s="150"/>
      <c r="AFZ114" s="150"/>
      <c r="AGA114" s="150"/>
      <c r="AGB114" s="150"/>
      <c r="AGC114" s="150"/>
      <c r="AGD114" s="150"/>
      <c r="AGE114" s="150"/>
      <c r="AGF114" s="150"/>
      <c r="AGG114" s="150"/>
      <c r="AGH114" s="150"/>
      <c r="AGI114" s="150"/>
      <c r="AGJ114" s="150"/>
      <c r="AGK114" s="150"/>
      <c r="AGL114" s="150"/>
      <c r="AGM114" s="150"/>
      <c r="AGN114" s="150"/>
      <c r="AGO114" s="150"/>
      <c r="AGP114" s="150"/>
      <c r="AGQ114" s="150"/>
      <c r="AGR114" s="150"/>
      <c r="AGS114" s="150"/>
      <c r="AGT114" s="150"/>
      <c r="AGU114" s="150"/>
      <c r="AGV114" s="150"/>
      <c r="AGW114" s="150"/>
      <c r="AGX114" s="150"/>
      <c r="AGY114" s="150"/>
      <c r="AGZ114" s="150"/>
      <c r="AHA114" s="150"/>
      <c r="AHB114" s="150"/>
      <c r="AHC114" s="150"/>
      <c r="AHD114" s="150"/>
      <c r="AHE114" s="150"/>
      <c r="AHF114" s="150"/>
      <c r="AHG114" s="150"/>
      <c r="AHH114" s="150"/>
      <c r="AHI114" s="150"/>
      <c r="AHJ114" s="150"/>
      <c r="AHK114" s="150"/>
      <c r="AHL114" s="150"/>
      <c r="AHM114" s="150"/>
      <c r="AHN114" s="150"/>
      <c r="AHO114" s="150"/>
      <c r="AHP114" s="150"/>
      <c r="AHQ114" s="150"/>
      <c r="AHR114" s="150"/>
      <c r="AHS114" s="150"/>
      <c r="AHT114" s="150"/>
      <c r="AHU114" s="150"/>
      <c r="AHV114" s="150"/>
      <c r="AHW114" s="150"/>
      <c r="AHX114" s="150"/>
      <c r="AHY114" s="150"/>
      <c r="AHZ114" s="150"/>
      <c r="AIA114" s="150"/>
      <c r="AIB114" s="150"/>
      <c r="AIC114" s="150"/>
      <c r="AID114" s="150"/>
      <c r="AIE114" s="150"/>
      <c r="AIF114" s="150"/>
      <c r="AIG114" s="150"/>
      <c r="AIH114" s="150"/>
      <c r="AII114" s="150"/>
      <c r="AIJ114" s="150"/>
      <c r="AIK114" s="150"/>
      <c r="AIL114" s="150"/>
      <c r="AIM114" s="150"/>
      <c r="AIN114" s="150"/>
      <c r="AIO114" s="150"/>
      <c r="AIP114" s="150"/>
      <c r="AIQ114" s="150"/>
      <c r="AIR114" s="150"/>
      <c r="AIS114" s="150"/>
      <c r="AIT114" s="150"/>
      <c r="AIU114" s="150"/>
      <c r="AIV114" s="150"/>
      <c r="AIW114" s="150"/>
      <c r="AIX114" s="150"/>
      <c r="AIY114" s="150"/>
      <c r="AIZ114" s="150"/>
      <c r="AJA114" s="150"/>
      <c r="AJB114" s="150"/>
      <c r="AJC114" s="150"/>
      <c r="AJD114" s="150"/>
      <c r="AJE114" s="150"/>
      <c r="AJF114" s="150"/>
      <c r="AJG114" s="150"/>
      <c r="AJH114" s="150"/>
      <c r="AJI114" s="150"/>
      <c r="AJJ114" s="150"/>
      <c r="AJK114" s="150"/>
      <c r="AJL114" s="150"/>
      <c r="AJM114" s="150"/>
      <c r="AJN114" s="150"/>
      <c r="AJO114" s="150"/>
      <c r="AJP114" s="150"/>
      <c r="AJQ114" s="150"/>
      <c r="AJR114" s="150"/>
      <c r="AJS114" s="150"/>
      <c r="AJT114" s="150"/>
      <c r="AJU114" s="150"/>
      <c r="AJV114" s="150"/>
      <c r="AJW114" s="150"/>
      <c r="AJX114" s="150"/>
      <c r="AJY114" s="150"/>
      <c r="AJZ114" s="150"/>
      <c r="AKA114" s="150"/>
      <c r="AKB114" s="150"/>
      <c r="AKC114" s="150"/>
      <c r="AKD114" s="150"/>
      <c r="AKE114" s="150"/>
      <c r="AKF114" s="150"/>
      <c r="AKG114" s="150"/>
      <c r="AKH114" s="150"/>
      <c r="AKI114" s="150"/>
      <c r="AKJ114" s="150"/>
      <c r="AKK114" s="150"/>
      <c r="AKL114" s="150"/>
      <c r="AKM114" s="150"/>
      <c r="AKN114" s="150"/>
      <c r="AKO114" s="150"/>
      <c r="AKP114" s="150"/>
      <c r="AKQ114" s="150"/>
      <c r="AKR114" s="150"/>
      <c r="AKS114" s="150"/>
      <c r="AKT114" s="150"/>
      <c r="AKU114" s="150"/>
      <c r="AKV114" s="150"/>
      <c r="AKW114" s="150"/>
      <c r="AKX114" s="150"/>
      <c r="AKY114" s="150"/>
      <c r="AKZ114" s="150"/>
      <c r="ALA114" s="150"/>
      <c r="ALB114" s="150"/>
      <c r="ALC114" s="150"/>
      <c r="ALD114" s="150"/>
      <c r="ALE114" s="150"/>
      <c r="ALF114" s="150"/>
      <c r="ALG114" s="150"/>
      <c r="ALH114" s="150"/>
      <c r="ALI114" s="150"/>
      <c r="ALJ114" s="150"/>
      <c r="ALK114" s="150"/>
      <c r="ALL114" s="150"/>
      <c r="ALM114" s="150"/>
      <c r="ALN114" s="150"/>
      <c r="ALO114" s="150"/>
      <c r="ALP114" s="150"/>
      <c r="ALQ114" s="150"/>
      <c r="ALR114" s="150"/>
      <c r="ALS114" s="150"/>
      <c r="ALT114" s="150"/>
      <c r="ALU114" s="150"/>
      <c r="ALV114" s="150"/>
      <c r="ALW114" s="150"/>
      <c r="ALX114" s="150"/>
      <c r="ALY114" s="150"/>
      <c r="ALZ114" s="150"/>
      <c r="AMA114" s="150"/>
      <c r="AMB114" s="150"/>
      <c r="AMC114" s="150"/>
      <c r="AMD114" s="150"/>
      <c r="AME114" s="150"/>
      <c r="AMF114" s="150"/>
      <c r="AMG114" s="150"/>
      <c r="AMH114" s="150"/>
      <c r="AMI114" s="150"/>
      <c r="AMJ114" s="150"/>
      <c r="AMK114" s="150"/>
      <c r="AML114" s="150"/>
      <c r="AMM114" s="150"/>
      <c r="AMN114" s="150"/>
      <c r="AMO114" s="150"/>
      <c r="AMP114" s="150"/>
      <c r="AMQ114" s="150"/>
      <c r="AMR114" s="150"/>
      <c r="AMS114" s="150"/>
      <c r="AMT114" s="150"/>
      <c r="AMU114" s="150"/>
      <c r="AMV114" s="150"/>
      <c r="AMW114" s="150"/>
      <c r="AMX114" s="150"/>
      <c r="AMY114" s="150"/>
      <c r="AMZ114" s="150"/>
      <c r="ANA114" s="150"/>
      <c r="ANB114" s="150"/>
      <c r="ANC114" s="150"/>
      <c r="AND114" s="150"/>
      <c r="ANE114" s="150"/>
      <c r="ANF114" s="150"/>
      <c r="ANG114" s="150"/>
      <c r="ANH114" s="150"/>
      <c r="ANI114" s="150"/>
      <c r="ANJ114" s="150"/>
      <c r="ANK114" s="150"/>
      <c r="ANL114" s="150"/>
      <c r="ANM114" s="150"/>
      <c r="ANN114" s="150"/>
      <c r="ANO114" s="150"/>
      <c r="ANP114" s="150"/>
      <c r="ANQ114" s="150"/>
      <c r="ANR114" s="150"/>
      <c r="ANS114" s="150"/>
      <c r="ANT114" s="150"/>
      <c r="ANU114" s="150"/>
      <c r="ANV114" s="150"/>
      <c r="ANW114" s="150"/>
      <c r="ANX114" s="150"/>
      <c r="ANY114" s="150"/>
      <c r="ANZ114" s="150"/>
      <c r="AOA114" s="150"/>
      <c r="AOB114" s="150"/>
      <c r="AOC114" s="150"/>
      <c r="AOD114" s="150"/>
      <c r="AOE114" s="150"/>
      <c r="AOF114" s="150"/>
      <c r="AOG114" s="150"/>
      <c r="AOH114" s="150"/>
      <c r="AOI114" s="150"/>
      <c r="AOJ114" s="150"/>
      <c r="AOK114" s="150"/>
      <c r="AOL114" s="150"/>
      <c r="AOM114" s="150"/>
      <c r="AON114" s="150"/>
      <c r="AOO114" s="150"/>
      <c r="AOP114" s="150"/>
      <c r="AOQ114" s="150"/>
      <c r="AOR114" s="150"/>
      <c r="AOS114" s="150"/>
      <c r="AOT114" s="150"/>
      <c r="AOU114" s="150"/>
      <c r="AOV114" s="150"/>
      <c r="AOW114" s="150"/>
      <c r="AOX114" s="150"/>
      <c r="AOY114" s="150"/>
      <c r="AOZ114" s="150"/>
      <c r="APA114" s="150"/>
      <c r="APB114" s="150"/>
      <c r="APC114" s="150"/>
      <c r="APD114" s="150"/>
      <c r="APE114" s="150"/>
      <c r="APF114" s="150"/>
      <c r="APG114" s="150"/>
      <c r="APH114" s="150"/>
      <c r="API114" s="150"/>
      <c r="APJ114" s="150"/>
      <c r="APK114" s="150"/>
      <c r="APL114" s="150"/>
      <c r="APM114" s="150"/>
      <c r="APN114" s="150"/>
      <c r="APO114" s="150"/>
      <c r="APP114" s="150"/>
      <c r="APQ114" s="150"/>
      <c r="APR114" s="150"/>
      <c r="APS114" s="150"/>
      <c r="APT114" s="150"/>
      <c r="APU114" s="150"/>
      <c r="APV114" s="150"/>
      <c r="APW114" s="150"/>
      <c r="APX114" s="150"/>
      <c r="APY114" s="150"/>
      <c r="APZ114" s="150"/>
      <c r="AQA114" s="150"/>
      <c r="AQB114" s="150"/>
      <c r="AQC114" s="150"/>
      <c r="AQD114" s="150"/>
      <c r="AQE114" s="150"/>
      <c r="AQF114" s="150"/>
      <c r="AQG114" s="150"/>
      <c r="AQH114" s="150"/>
      <c r="AQI114" s="150"/>
      <c r="AQJ114" s="150"/>
      <c r="AQK114" s="150"/>
      <c r="AQL114" s="150"/>
      <c r="AQM114" s="150"/>
      <c r="AQN114" s="150"/>
      <c r="AQO114" s="150"/>
      <c r="AQP114" s="150"/>
      <c r="AQQ114" s="150"/>
      <c r="AQR114" s="150"/>
      <c r="AQS114" s="150"/>
      <c r="AQT114" s="150"/>
      <c r="AQU114" s="150"/>
      <c r="AQV114" s="150"/>
      <c r="AQW114" s="150"/>
      <c r="AQX114" s="150"/>
      <c r="AQY114" s="150"/>
      <c r="AQZ114" s="150"/>
      <c r="ARA114" s="150"/>
      <c r="ARB114" s="150"/>
      <c r="ARC114" s="150"/>
      <c r="ARD114" s="150"/>
      <c r="ARE114" s="150"/>
      <c r="ARF114" s="150"/>
      <c r="ARG114" s="150"/>
      <c r="ARH114" s="150"/>
      <c r="ARI114" s="150"/>
      <c r="ARJ114" s="150"/>
      <c r="ARK114" s="150"/>
      <c r="ARL114" s="150"/>
      <c r="ARM114" s="150"/>
      <c r="ARN114" s="150"/>
      <c r="ARO114" s="150"/>
      <c r="ARP114" s="150"/>
      <c r="ARQ114" s="150"/>
      <c r="ARR114" s="150"/>
      <c r="ARS114" s="150"/>
      <c r="ART114" s="150"/>
      <c r="ARU114" s="150"/>
      <c r="ARV114" s="150"/>
      <c r="ARW114" s="150"/>
      <c r="ARX114" s="150"/>
      <c r="ARY114" s="150"/>
      <c r="ARZ114" s="150"/>
      <c r="ASA114" s="150"/>
      <c r="ASB114" s="150"/>
      <c r="ASC114" s="150"/>
      <c r="ASD114" s="150"/>
      <c r="ASE114" s="150"/>
      <c r="ASF114" s="150"/>
      <c r="ASG114" s="150"/>
      <c r="ASH114" s="150"/>
      <c r="ASI114" s="150"/>
      <c r="ASJ114" s="150"/>
      <c r="ASK114" s="150"/>
      <c r="ASL114" s="150"/>
      <c r="ASM114" s="150"/>
      <c r="ASN114" s="150"/>
      <c r="ASO114" s="150"/>
      <c r="ASP114" s="150"/>
      <c r="ASQ114" s="150"/>
      <c r="ASR114" s="150"/>
      <c r="ASS114" s="150"/>
      <c r="AST114" s="150"/>
      <c r="ASU114" s="150"/>
      <c r="ASV114" s="150"/>
      <c r="ASW114" s="150"/>
      <c r="ASX114" s="150"/>
      <c r="ASY114" s="150"/>
      <c r="ASZ114" s="150"/>
      <c r="ATA114" s="150"/>
      <c r="ATB114" s="150"/>
      <c r="ATC114" s="150"/>
      <c r="ATD114" s="150"/>
      <c r="ATE114" s="150"/>
      <c r="ATF114" s="150"/>
      <c r="ATG114" s="150"/>
      <c r="ATH114" s="150"/>
      <c r="ATI114" s="150"/>
      <c r="ATJ114" s="150"/>
      <c r="ATK114" s="150"/>
      <c r="ATL114" s="150"/>
      <c r="ATM114" s="150"/>
      <c r="ATN114" s="150"/>
      <c r="ATO114" s="150"/>
      <c r="ATP114" s="150"/>
      <c r="ATQ114" s="150"/>
      <c r="ATR114" s="150"/>
      <c r="ATS114" s="150"/>
      <c r="ATT114" s="150"/>
      <c r="ATU114" s="150"/>
      <c r="ATV114" s="150"/>
      <c r="ATW114" s="150"/>
      <c r="ATX114" s="150"/>
      <c r="ATY114" s="150"/>
      <c r="ATZ114" s="150"/>
      <c r="AUA114" s="150"/>
      <c r="AUB114" s="150"/>
      <c r="AUC114" s="150"/>
      <c r="AUD114" s="150"/>
      <c r="AUE114" s="150"/>
      <c r="AUF114" s="150"/>
      <c r="AUG114" s="150"/>
      <c r="AUH114" s="150"/>
      <c r="AUI114" s="150"/>
      <c r="AUJ114" s="150"/>
      <c r="AUK114" s="150"/>
      <c r="AUL114" s="150"/>
      <c r="AUM114" s="150"/>
      <c r="AUN114" s="150"/>
      <c r="AUO114" s="150"/>
      <c r="AUP114" s="150"/>
      <c r="AUQ114" s="150"/>
      <c r="AUR114" s="150"/>
      <c r="AUS114" s="150"/>
      <c r="AUT114" s="150"/>
      <c r="AUU114" s="150"/>
      <c r="AUV114" s="150"/>
      <c r="AUW114" s="150"/>
      <c r="AUX114" s="150"/>
      <c r="AUY114" s="150"/>
      <c r="AUZ114" s="150"/>
      <c r="AVA114" s="150"/>
      <c r="AVB114" s="150"/>
      <c r="AVC114" s="150"/>
      <c r="AVD114" s="150"/>
      <c r="AVE114" s="150"/>
      <c r="AVF114" s="150"/>
      <c r="AVG114" s="150"/>
      <c r="AVH114" s="150"/>
      <c r="AVI114" s="150"/>
      <c r="AVJ114" s="150"/>
      <c r="AVK114" s="150"/>
      <c r="AVL114" s="150"/>
      <c r="AVM114" s="150"/>
      <c r="AVN114" s="150"/>
      <c r="AVO114" s="150"/>
      <c r="AVP114" s="150"/>
      <c r="AVQ114" s="150"/>
      <c r="AVR114" s="150"/>
      <c r="AVS114" s="150"/>
      <c r="AVT114" s="150"/>
      <c r="AVU114" s="150"/>
      <c r="AVV114" s="150"/>
      <c r="AVW114" s="150"/>
      <c r="AVX114" s="150"/>
      <c r="AVY114" s="150"/>
      <c r="AVZ114" s="150"/>
      <c r="AWA114" s="150"/>
      <c r="AWB114" s="150"/>
      <c r="AWC114" s="150"/>
      <c r="AWD114" s="150"/>
      <c r="AWE114" s="150"/>
      <c r="AWF114" s="150"/>
      <c r="AWG114" s="150"/>
      <c r="AWH114" s="150"/>
      <c r="AWI114" s="150"/>
      <c r="AWJ114" s="150"/>
      <c r="AWK114" s="150"/>
      <c r="AWL114" s="150"/>
      <c r="AWM114" s="150"/>
      <c r="AWN114" s="150"/>
      <c r="AWO114" s="150"/>
      <c r="AWP114" s="150"/>
      <c r="AWQ114" s="150"/>
      <c r="AWR114" s="150"/>
      <c r="AWS114" s="150"/>
      <c r="AWT114" s="150"/>
      <c r="AWU114" s="150"/>
      <c r="AWV114" s="150"/>
      <c r="AWW114" s="150"/>
      <c r="AWX114" s="150"/>
      <c r="AWY114" s="150"/>
      <c r="AWZ114" s="150"/>
      <c r="AXA114" s="150"/>
      <c r="AXB114" s="150"/>
      <c r="AXC114" s="150"/>
      <c r="AXD114" s="150"/>
      <c r="AXE114" s="150"/>
      <c r="AXF114" s="150"/>
      <c r="AXG114" s="150"/>
      <c r="AXH114" s="150"/>
      <c r="AXI114" s="150"/>
      <c r="AXJ114" s="150"/>
      <c r="AXK114" s="150"/>
      <c r="AXL114" s="150"/>
      <c r="AXM114" s="150"/>
      <c r="AXN114" s="150"/>
      <c r="AXO114" s="150"/>
      <c r="AXP114" s="150"/>
      <c r="AXQ114" s="150"/>
      <c r="AXR114" s="150"/>
      <c r="AXS114" s="150"/>
      <c r="AXT114" s="150"/>
      <c r="AXU114" s="150"/>
      <c r="AXV114" s="150"/>
      <c r="AXW114" s="150"/>
      <c r="AXX114" s="150"/>
      <c r="AXY114" s="150"/>
      <c r="AXZ114" s="150"/>
      <c r="AYA114" s="150"/>
      <c r="AYB114" s="150"/>
      <c r="AYC114" s="150"/>
      <c r="AYD114" s="150"/>
      <c r="AYE114" s="150"/>
      <c r="AYF114" s="150"/>
      <c r="AYG114" s="150"/>
      <c r="AYH114" s="150"/>
      <c r="AYI114" s="150"/>
      <c r="AYJ114" s="150"/>
      <c r="AYK114" s="150"/>
      <c r="AYL114" s="150"/>
      <c r="AYM114" s="150"/>
      <c r="AYN114" s="150"/>
      <c r="AYO114" s="150"/>
      <c r="AYP114" s="150"/>
      <c r="AYQ114" s="150"/>
      <c r="AYR114" s="150"/>
      <c r="AYS114" s="150"/>
      <c r="AYT114" s="150"/>
      <c r="AYU114" s="150"/>
      <c r="AYV114" s="150"/>
      <c r="AYW114" s="150"/>
      <c r="AYX114" s="150"/>
      <c r="AYY114" s="150"/>
      <c r="AYZ114" s="150"/>
      <c r="AZA114" s="150"/>
      <c r="AZB114" s="150"/>
      <c r="AZC114" s="150"/>
      <c r="AZD114" s="150"/>
      <c r="AZE114" s="150"/>
      <c r="AZF114" s="150"/>
      <c r="AZG114" s="150"/>
      <c r="AZH114" s="150"/>
      <c r="AZI114" s="150"/>
      <c r="AZJ114" s="150"/>
      <c r="AZK114" s="150"/>
      <c r="AZL114" s="150"/>
      <c r="AZM114" s="150"/>
      <c r="AZN114" s="150"/>
      <c r="AZO114" s="150"/>
      <c r="AZP114" s="150"/>
      <c r="AZQ114" s="150"/>
      <c r="AZR114" s="150"/>
      <c r="AZS114" s="150"/>
      <c r="AZT114" s="150"/>
      <c r="AZU114" s="150"/>
      <c r="AZV114" s="150"/>
      <c r="AZW114" s="150"/>
      <c r="AZX114" s="150"/>
      <c r="AZY114" s="150"/>
      <c r="AZZ114" s="150"/>
      <c r="BAA114" s="150"/>
      <c r="BAB114" s="150"/>
      <c r="BAC114" s="150"/>
      <c r="BAD114" s="150"/>
      <c r="BAE114" s="150"/>
      <c r="BAF114" s="150"/>
      <c r="BAG114" s="150"/>
      <c r="BAH114" s="150"/>
      <c r="BAI114" s="150"/>
      <c r="BAJ114" s="150"/>
      <c r="BAK114" s="150"/>
      <c r="BAL114" s="150"/>
      <c r="BAM114" s="150"/>
      <c r="BAN114" s="150"/>
      <c r="BAO114" s="150"/>
      <c r="BAP114" s="150"/>
      <c r="BAQ114" s="150"/>
      <c r="BAR114" s="150"/>
      <c r="BAS114" s="150"/>
      <c r="BAT114" s="150"/>
      <c r="BAU114" s="150"/>
      <c r="BAV114" s="150"/>
      <c r="BAW114" s="150"/>
      <c r="BAX114" s="150"/>
      <c r="BAY114" s="150"/>
      <c r="BAZ114" s="150"/>
      <c r="BBA114" s="150"/>
      <c r="BBB114" s="150"/>
      <c r="BBC114" s="150"/>
      <c r="BBD114" s="150"/>
      <c r="BBE114" s="150"/>
      <c r="BBF114" s="150"/>
      <c r="BBG114" s="150"/>
      <c r="BBH114" s="150"/>
      <c r="BBI114" s="150"/>
      <c r="BBJ114" s="150"/>
      <c r="BBK114" s="150"/>
      <c r="BBL114" s="150"/>
      <c r="BBM114" s="150"/>
      <c r="BBN114" s="150"/>
      <c r="BBO114" s="150"/>
      <c r="BBP114" s="150"/>
      <c r="BBQ114" s="150"/>
      <c r="BBR114" s="150"/>
      <c r="BBS114" s="150"/>
      <c r="BBT114" s="150"/>
      <c r="BBU114" s="150"/>
      <c r="BBV114" s="150"/>
      <c r="BBW114" s="150"/>
      <c r="BBX114" s="150"/>
      <c r="BBY114" s="150"/>
      <c r="BBZ114" s="150"/>
      <c r="BCA114" s="150"/>
      <c r="BCB114" s="150"/>
      <c r="BCC114" s="150"/>
      <c r="BCD114" s="150"/>
      <c r="BCE114" s="150"/>
      <c r="BCF114" s="150"/>
      <c r="BCG114" s="150"/>
      <c r="BCH114" s="150"/>
      <c r="BCI114" s="150"/>
      <c r="BCJ114" s="150"/>
      <c r="BCK114" s="150"/>
      <c r="BCL114" s="150"/>
      <c r="BCM114" s="150"/>
      <c r="BCN114" s="150"/>
      <c r="BCO114" s="150"/>
      <c r="BCP114" s="150"/>
      <c r="BCQ114" s="150"/>
      <c r="BCR114" s="150"/>
      <c r="BCS114" s="150"/>
      <c r="BCT114" s="150"/>
      <c r="BCU114" s="150"/>
      <c r="BCV114" s="150"/>
      <c r="BCW114" s="150"/>
      <c r="BCX114" s="150"/>
      <c r="BCY114" s="150"/>
      <c r="BCZ114" s="150"/>
      <c r="BDA114" s="150"/>
      <c r="BDB114" s="150"/>
      <c r="BDC114" s="150"/>
      <c r="BDD114" s="150"/>
      <c r="BDE114" s="150"/>
      <c r="BDF114" s="150"/>
      <c r="BDG114" s="150"/>
      <c r="BDH114" s="150"/>
      <c r="BDI114" s="150"/>
      <c r="BDJ114" s="150"/>
      <c r="BDK114" s="150"/>
      <c r="BDL114" s="150"/>
      <c r="BDM114" s="150"/>
      <c r="BDN114" s="150"/>
      <c r="BDO114" s="150"/>
      <c r="BDP114" s="150"/>
      <c r="BDQ114" s="150"/>
      <c r="BDR114" s="150"/>
      <c r="BDS114" s="150"/>
      <c r="BDT114" s="150"/>
      <c r="BDU114" s="150"/>
      <c r="BDV114" s="150"/>
      <c r="BDW114" s="150"/>
      <c r="BDX114" s="150"/>
      <c r="BDY114" s="150"/>
      <c r="BDZ114" s="150"/>
      <c r="BEA114" s="150"/>
      <c r="BEB114" s="150"/>
      <c r="BEC114" s="150"/>
      <c r="BED114" s="150"/>
      <c r="BEE114" s="150"/>
      <c r="BEF114" s="150"/>
      <c r="BEG114" s="150"/>
      <c r="BEH114" s="150"/>
      <c r="BEI114" s="150"/>
      <c r="BEJ114" s="150"/>
      <c r="BEK114" s="150"/>
      <c r="BEL114" s="150"/>
      <c r="BEM114" s="150"/>
      <c r="BEN114" s="150"/>
      <c r="BEO114" s="150"/>
      <c r="BEP114" s="150"/>
      <c r="BEQ114" s="150"/>
      <c r="BER114" s="150"/>
      <c r="BES114" s="150"/>
      <c r="BET114" s="150"/>
      <c r="BEU114" s="150"/>
      <c r="BEV114" s="150"/>
      <c r="BEW114" s="150"/>
      <c r="BEX114" s="150"/>
      <c r="BEY114" s="150"/>
      <c r="BEZ114" s="150"/>
      <c r="BFA114" s="150"/>
      <c r="BFB114" s="150"/>
      <c r="BFC114" s="150"/>
      <c r="BFD114" s="150"/>
      <c r="BFE114" s="150"/>
      <c r="BFF114" s="150"/>
      <c r="BFG114" s="150"/>
      <c r="BFH114" s="150"/>
      <c r="BFI114" s="150"/>
      <c r="BFJ114" s="150"/>
      <c r="BFK114" s="150"/>
      <c r="BFL114" s="150"/>
      <c r="BFM114" s="150"/>
      <c r="BFN114" s="150"/>
      <c r="BFO114" s="150"/>
      <c r="BFP114" s="150"/>
      <c r="BFQ114" s="150"/>
      <c r="BFR114" s="150"/>
      <c r="BFS114" s="150"/>
      <c r="BFT114" s="150"/>
      <c r="BFU114" s="150"/>
      <c r="BFV114" s="150"/>
      <c r="BFW114" s="150"/>
      <c r="BFX114" s="150"/>
      <c r="BFY114" s="150"/>
      <c r="BFZ114" s="150"/>
      <c r="BGA114" s="150"/>
      <c r="BGB114" s="150"/>
      <c r="BGC114" s="150"/>
      <c r="BGD114" s="150"/>
      <c r="BGE114" s="150"/>
      <c r="BGF114" s="150"/>
      <c r="BGG114" s="150"/>
      <c r="BGH114" s="150"/>
      <c r="BGI114" s="150"/>
      <c r="BGJ114" s="150"/>
      <c r="BGK114" s="150"/>
      <c r="BGL114" s="150"/>
      <c r="BGM114" s="150"/>
      <c r="BGN114" s="150"/>
      <c r="BGO114" s="150"/>
      <c r="BGP114" s="150"/>
      <c r="BGQ114" s="150"/>
      <c r="BGR114" s="150"/>
      <c r="BGS114" s="150"/>
      <c r="BGT114" s="150"/>
      <c r="BGU114" s="150"/>
      <c r="BGV114" s="150"/>
      <c r="BGW114" s="150"/>
      <c r="BGX114" s="150"/>
      <c r="BGY114" s="150"/>
      <c r="BGZ114" s="150"/>
      <c r="BHA114" s="150"/>
      <c r="BHB114" s="150"/>
      <c r="BHC114" s="150"/>
      <c r="BHD114" s="150"/>
      <c r="BHE114" s="150"/>
      <c r="BHF114" s="150"/>
      <c r="BHG114" s="150"/>
      <c r="BHH114" s="150"/>
      <c r="BHI114" s="150"/>
      <c r="BHJ114" s="150"/>
      <c r="BHK114" s="150"/>
      <c r="BHL114" s="150"/>
      <c r="BHM114" s="150"/>
      <c r="BHN114" s="150"/>
      <c r="BHO114" s="150"/>
      <c r="BHP114" s="150"/>
      <c r="BHQ114" s="150"/>
      <c r="BHR114" s="150"/>
      <c r="BHS114" s="150"/>
      <c r="BHT114" s="150"/>
      <c r="BHU114" s="150"/>
      <c r="BHV114" s="150"/>
      <c r="BHW114" s="150"/>
      <c r="BHX114" s="150"/>
      <c r="BHY114" s="150"/>
      <c r="BHZ114" s="150"/>
      <c r="BIA114" s="150"/>
      <c r="BIB114" s="150"/>
      <c r="BIC114" s="150"/>
      <c r="BID114" s="150"/>
      <c r="BIE114" s="150"/>
      <c r="BIF114" s="150"/>
      <c r="BIG114" s="150"/>
      <c r="BIH114" s="150"/>
      <c r="BII114" s="150"/>
      <c r="BIJ114" s="150"/>
      <c r="BIK114" s="150"/>
      <c r="BIL114" s="150"/>
      <c r="BIM114" s="150"/>
      <c r="BIN114" s="150"/>
      <c r="BIO114" s="150"/>
      <c r="BIP114" s="150"/>
      <c r="BIQ114" s="150"/>
      <c r="BIR114" s="150"/>
      <c r="BIS114" s="150"/>
      <c r="BIT114" s="150"/>
      <c r="BIU114" s="150"/>
      <c r="BIV114" s="150"/>
      <c r="BIW114" s="150"/>
      <c r="BIX114" s="150"/>
      <c r="BIY114" s="150"/>
      <c r="BIZ114" s="150"/>
      <c r="BJA114" s="150"/>
      <c r="BJB114" s="150"/>
      <c r="BJC114" s="150"/>
      <c r="BJD114" s="150"/>
      <c r="BJE114" s="150"/>
      <c r="BJF114" s="150"/>
      <c r="BJG114" s="150"/>
      <c r="BJH114" s="150"/>
      <c r="BJI114" s="150"/>
      <c r="BJJ114" s="150"/>
      <c r="BJK114" s="150"/>
      <c r="BJL114" s="150"/>
      <c r="BJM114" s="150"/>
      <c r="BJN114" s="150"/>
      <c r="BJO114" s="150"/>
      <c r="BJP114" s="150"/>
      <c r="BJQ114" s="150"/>
      <c r="BJR114" s="150"/>
      <c r="BJS114" s="150"/>
      <c r="BJT114" s="150"/>
      <c r="BJU114" s="150"/>
      <c r="BJV114" s="150"/>
      <c r="BJW114" s="150"/>
      <c r="BJX114" s="150"/>
      <c r="BJY114" s="150"/>
      <c r="BJZ114" s="150"/>
      <c r="BKA114" s="150"/>
      <c r="BKB114" s="150"/>
      <c r="BKC114" s="150"/>
      <c r="BKD114" s="150"/>
      <c r="BKE114" s="150"/>
      <c r="BKF114" s="150"/>
      <c r="BKG114" s="150"/>
      <c r="BKH114" s="150"/>
      <c r="BKI114" s="150"/>
      <c r="BKJ114" s="150"/>
      <c r="BKK114" s="150"/>
      <c r="BKL114" s="150"/>
      <c r="BKM114" s="150"/>
      <c r="BKN114" s="150"/>
      <c r="BKO114" s="150"/>
      <c r="BKP114" s="150"/>
      <c r="BKQ114" s="150"/>
      <c r="BKR114" s="150"/>
      <c r="BKS114" s="150"/>
      <c r="BKT114" s="150"/>
      <c r="BKU114" s="150"/>
      <c r="BKV114" s="150"/>
      <c r="BKW114" s="150"/>
      <c r="BKX114" s="150"/>
      <c r="BKY114" s="150"/>
      <c r="BKZ114" s="150"/>
      <c r="BLA114" s="150"/>
      <c r="BLB114" s="150"/>
      <c r="BLC114" s="150"/>
      <c r="BLD114" s="150"/>
      <c r="BLE114" s="150"/>
      <c r="BLF114" s="150"/>
      <c r="BLG114" s="150"/>
      <c r="BLH114" s="150"/>
      <c r="BLI114" s="150"/>
      <c r="BLJ114" s="150"/>
      <c r="BLK114" s="150"/>
      <c r="BLL114" s="150"/>
      <c r="BLM114" s="150"/>
      <c r="BLN114" s="150"/>
      <c r="BLO114" s="150"/>
      <c r="BLP114" s="150"/>
      <c r="BLQ114" s="150"/>
      <c r="BLR114" s="150"/>
      <c r="BLS114" s="150"/>
      <c r="BLT114" s="150"/>
      <c r="BLU114" s="150"/>
      <c r="BLV114" s="150"/>
      <c r="BLW114" s="150"/>
      <c r="BLX114" s="150"/>
      <c r="BLY114" s="150"/>
      <c r="BLZ114" s="150"/>
      <c r="BMA114" s="150"/>
      <c r="BMB114" s="150"/>
      <c r="BMC114" s="150"/>
      <c r="BMD114" s="150"/>
      <c r="BME114" s="150"/>
      <c r="BMF114" s="150"/>
      <c r="BMG114" s="150"/>
      <c r="BMH114" s="150"/>
      <c r="BMI114" s="150"/>
      <c r="BMJ114" s="150"/>
      <c r="BMK114" s="150"/>
      <c r="BML114" s="150"/>
      <c r="BMM114" s="150"/>
      <c r="BMN114" s="150"/>
      <c r="BMO114" s="150"/>
      <c r="BMP114" s="150"/>
      <c r="BMQ114" s="150"/>
      <c r="BMR114" s="150"/>
      <c r="BMS114" s="150"/>
      <c r="BMT114" s="150"/>
      <c r="BMU114" s="150"/>
      <c r="BMV114" s="150"/>
      <c r="BMW114" s="150"/>
      <c r="BMX114" s="150"/>
      <c r="BMY114" s="150"/>
      <c r="BMZ114" s="150"/>
      <c r="BNA114" s="150"/>
      <c r="BNB114" s="150"/>
      <c r="BNC114" s="150"/>
      <c r="BND114" s="150"/>
      <c r="BNE114" s="150"/>
      <c r="BNF114" s="150"/>
      <c r="BNG114" s="150"/>
      <c r="BNH114" s="150"/>
      <c r="BNI114" s="150"/>
      <c r="BNJ114" s="150"/>
      <c r="BNK114" s="150"/>
      <c r="BNL114" s="150"/>
      <c r="BNM114" s="150"/>
      <c r="BNN114" s="150"/>
      <c r="BNO114" s="150"/>
      <c r="BNP114" s="150"/>
      <c r="BNQ114" s="150"/>
      <c r="BNR114" s="150"/>
      <c r="BNS114" s="150"/>
      <c r="BNT114" s="150"/>
      <c r="BNU114" s="150"/>
      <c r="BNV114" s="150"/>
      <c r="BNW114" s="150"/>
      <c r="BNX114" s="150"/>
      <c r="BNY114" s="150"/>
      <c r="BNZ114" s="150"/>
      <c r="BOA114" s="150"/>
      <c r="BOB114" s="150"/>
      <c r="BOC114" s="150"/>
      <c r="BOD114" s="150"/>
      <c r="BOE114" s="150"/>
      <c r="BOF114" s="150"/>
      <c r="BOG114" s="150"/>
      <c r="BOH114" s="150"/>
      <c r="BOI114" s="150"/>
      <c r="BOJ114" s="150"/>
      <c r="BOK114" s="150"/>
      <c r="BOL114" s="150"/>
      <c r="BOM114" s="150"/>
      <c r="BON114" s="150"/>
      <c r="BOO114" s="150"/>
      <c r="BOP114" s="150"/>
      <c r="BOQ114" s="150"/>
      <c r="BOR114" s="150"/>
      <c r="BOS114" s="150"/>
      <c r="BOT114" s="150"/>
      <c r="BOU114" s="150"/>
      <c r="BOV114" s="150"/>
      <c r="BOW114" s="150"/>
      <c r="BOX114" s="150"/>
      <c r="BOY114" s="150"/>
      <c r="BOZ114" s="150"/>
      <c r="BPA114" s="150"/>
      <c r="BPB114" s="150"/>
      <c r="BPC114" s="150"/>
      <c r="BPD114" s="150"/>
      <c r="BPE114" s="150"/>
      <c r="BPF114" s="150"/>
      <c r="BPG114" s="150"/>
      <c r="BPH114" s="150"/>
      <c r="BPI114" s="150"/>
      <c r="BPJ114" s="150"/>
      <c r="BPK114" s="150"/>
      <c r="BPL114" s="150"/>
      <c r="BPM114" s="150"/>
      <c r="BPN114" s="150"/>
      <c r="BPO114" s="150"/>
      <c r="BPP114" s="150"/>
      <c r="BPQ114" s="150"/>
      <c r="BPR114" s="150"/>
      <c r="BPS114" s="150"/>
      <c r="BPT114" s="150"/>
      <c r="BPU114" s="150"/>
      <c r="BPV114" s="150"/>
      <c r="BPW114" s="150"/>
      <c r="BPX114" s="150"/>
      <c r="BPY114" s="150"/>
      <c r="BPZ114" s="150"/>
      <c r="BQA114" s="150"/>
      <c r="BQB114" s="150"/>
      <c r="BQC114" s="150"/>
      <c r="BQD114" s="150"/>
      <c r="BQE114" s="150"/>
      <c r="BQF114" s="150"/>
      <c r="BQG114" s="150"/>
      <c r="BQH114" s="150"/>
      <c r="BQI114" s="150"/>
      <c r="BQJ114" s="150"/>
      <c r="BQK114" s="150"/>
      <c r="BQL114" s="150"/>
      <c r="BQM114" s="150"/>
      <c r="BQN114" s="150"/>
      <c r="BQO114" s="150"/>
      <c r="BQP114" s="150"/>
      <c r="BQQ114" s="150"/>
      <c r="BQR114" s="150"/>
      <c r="BQS114" s="150"/>
      <c r="BQT114" s="150"/>
      <c r="BQU114" s="150"/>
      <c r="BQV114" s="150"/>
      <c r="BQW114" s="150"/>
      <c r="BQX114" s="150"/>
      <c r="BQY114" s="150"/>
      <c r="BQZ114" s="150"/>
      <c r="BRA114" s="150"/>
      <c r="BRB114" s="150"/>
      <c r="BRC114" s="150"/>
      <c r="BRD114" s="150"/>
      <c r="BRE114" s="150"/>
      <c r="BRF114" s="150"/>
      <c r="BRG114" s="150"/>
      <c r="BRH114" s="150"/>
      <c r="BRI114" s="150"/>
      <c r="BRJ114" s="150"/>
      <c r="BRK114" s="150"/>
      <c r="BRL114" s="150"/>
      <c r="BRM114" s="150"/>
      <c r="BRN114" s="150"/>
      <c r="BRO114" s="150"/>
      <c r="BRP114" s="150"/>
      <c r="BRQ114" s="150"/>
      <c r="BRR114" s="150"/>
      <c r="BRS114" s="150"/>
      <c r="BRT114" s="150"/>
      <c r="BRU114" s="150"/>
      <c r="BRV114" s="150"/>
      <c r="BRW114" s="150"/>
      <c r="BRX114" s="150"/>
      <c r="BRY114" s="150"/>
      <c r="BRZ114" s="150"/>
      <c r="BSA114" s="150"/>
      <c r="BSB114" s="150"/>
      <c r="BSC114" s="150"/>
      <c r="BSD114" s="150"/>
      <c r="BSE114" s="150"/>
      <c r="BSF114" s="150"/>
      <c r="BSG114" s="150"/>
      <c r="BSH114" s="150"/>
      <c r="BSI114" s="150"/>
      <c r="BSJ114" s="150"/>
      <c r="BSK114" s="150"/>
      <c r="BSL114" s="150"/>
      <c r="BSM114" s="150"/>
      <c r="BSN114" s="150"/>
      <c r="BSO114" s="150"/>
      <c r="BSP114" s="150"/>
      <c r="BSQ114" s="150"/>
      <c r="BSR114" s="150"/>
      <c r="BSS114" s="150"/>
      <c r="BST114" s="150"/>
      <c r="BSU114" s="150"/>
      <c r="BSV114" s="150"/>
      <c r="BSW114" s="150"/>
      <c r="BSX114" s="150"/>
      <c r="BSY114" s="150"/>
      <c r="BSZ114" s="150"/>
      <c r="BTA114" s="150"/>
      <c r="BTB114" s="150"/>
      <c r="BTC114" s="150"/>
      <c r="BTD114" s="150"/>
      <c r="BTE114" s="150"/>
      <c r="BTF114" s="150"/>
      <c r="BTG114" s="150"/>
      <c r="BTH114" s="150"/>
      <c r="BTI114" s="150"/>
      <c r="BTJ114" s="150"/>
      <c r="BTK114" s="150"/>
      <c r="BTL114" s="150"/>
      <c r="BTM114" s="150"/>
      <c r="BTN114" s="150"/>
      <c r="BTO114" s="150"/>
      <c r="BTP114" s="150"/>
      <c r="BTQ114" s="150"/>
      <c r="BTR114" s="150"/>
      <c r="BTS114" s="150"/>
      <c r="BTT114" s="150"/>
      <c r="BTU114" s="150"/>
      <c r="BTV114" s="150"/>
      <c r="BTW114" s="150"/>
      <c r="BTX114" s="150"/>
      <c r="BTY114" s="150"/>
      <c r="BTZ114" s="150"/>
      <c r="BUA114" s="150"/>
      <c r="BUB114" s="150"/>
      <c r="BUC114" s="150"/>
      <c r="BUD114" s="150"/>
      <c r="BUE114" s="150"/>
      <c r="BUF114" s="150"/>
      <c r="BUG114" s="150"/>
      <c r="BUH114" s="150"/>
      <c r="BUI114" s="150"/>
      <c r="BUJ114" s="150"/>
      <c r="BUK114" s="150"/>
      <c r="BUL114" s="150"/>
      <c r="BUM114" s="150"/>
      <c r="BUN114" s="150"/>
      <c r="BUO114" s="150"/>
      <c r="BUP114" s="150"/>
      <c r="BUQ114" s="150"/>
      <c r="BUR114" s="150"/>
      <c r="BUS114" s="150"/>
      <c r="BUT114" s="150"/>
      <c r="BUU114" s="150"/>
      <c r="BUV114" s="150"/>
      <c r="BUW114" s="150"/>
      <c r="BUX114" s="150"/>
      <c r="BUY114" s="150"/>
      <c r="BUZ114" s="150"/>
      <c r="BVA114" s="150"/>
      <c r="BVB114" s="150"/>
      <c r="BVC114" s="150"/>
      <c r="BVD114" s="150"/>
      <c r="BVE114" s="150"/>
      <c r="BVF114" s="150"/>
      <c r="BVG114" s="150"/>
      <c r="BVH114" s="150"/>
      <c r="BVI114" s="150"/>
      <c r="BVJ114" s="150"/>
      <c r="BVK114" s="150"/>
      <c r="BVL114" s="150"/>
      <c r="BVM114" s="150"/>
      <c r="BVN114" s="150"/>
      <c r="BVO114" s="150"/>
      <c r="BVP114" s="150"/>
      <c r="BVQ114" s="150"/>
      <c r="BVR114" s="150"/>
      <c r="BVS114" s="150"/>
      <c r="BVT114" s="150"/>
      <c r="BVU114" s="150"/>
      <c r="BVV114" s="150"/>
      <c r="BVW114" s="150"/>
      <c r="BVX114" s="150"/>
      <c r="BVY114" s="150"/>
      <c r="BVZ114" s="150"/>
      <c r="BWA114" s="150"/>
      <c r="BWB114" s="150"/>
      <c r="BWC114" s="150"/>
      <c r="BWD114" s="150"/>
      <c r="BWE114" s="150"/>
      <c r="BWF114" s="150"/>
      <c r="BWG114" s="150"/>
      <c r="BWH114" s="150"/>
      <c r="BWI114" s="150"/>
      <c r="BWJ114" s="150"/>
      <c r="BWK114" s="150"/>
      <c r="BWL114" s="150"/>
      <c r="BWM114" s="150"/>
      <c r="BWN114" s="150"/>
      <c r="BWO114" s="150"/>
      <c r="BWP114" s="150"/>
      <c r="BWQ114" s="150"/>
      <c r="BWR114" s="150"/>
      <c r="BWS114" s="150"/>
      <c r="BWT114" s="150"/>
      <c r="BWU114" s="150"/>
      <c r="BWV114" s="150"/>
      <c r="BWW114" s="150"/>
      <c r="BWX114" s="150"/>
      <c r="BWY114" s="150"/>
      <c r="BWZ114" s="150"/>
      <c r="BXA114" s="150"/>
      <c r="BXB114" s="150"/>
      <c r="BXC114" s="150"/>
      <c r="BXD114" s="150"/>
      <c r="BXE114" s="150"/>
      <c r="BXF114" s="150"/>
      <c r="BXG114" s="150"/>
      <c r="BXH114" s="150"/>
      <c r="BXI114" s="150"/>
      <c r="BXJ114" s="150"/>
      <c r="BXK114" s="150"/>
      <c r="BXL114" s="150"/>
      <c r="BXM114" s="150"/>
      <c r="BXN114" s="150"/>
      <c r="BXO114" s="150"/>
      <c r="BXP114" s="150"/>
      <c r="BXQ114" s="150"/>
      <c r="BXR114" s="150"/>
      <c r="BXS114" s="150"/>
      <c r="BXT114" s="150"/>
      <c r="BXU114" s="150"/>
      <c r="BXV114" s="150"/>
      <c r="BXW114" s="150"/>
      <c r="BXX114" s="150"/>
      <c r="BXY114" s="150"/>
      <c r="BXZ114" s="150"/>
      <c r="BYA114" s="150"/>
      <c r="BYB114" s="150"/>
      <c r="BYC114" s="150"/>
      <c r="BYD114" s="150"/>
      <c r="BYE114" s="150"/>
      <c r="BYF114" s="150"/>
      <c r="BYG114" s="150"/>
      <c r="BYH114" s="150"/>
      <c r="BYI114" s="150"/>
      <c r="BYJ114" s="150"/>
      <c r="BYK114" s="150"/>
      <c r="BYL114" s="150"/>
      <c r="BYM114" s="150"/>
      <c r="BYN114" s="150"/>
      <c r="BYO114" s="150"/>
      <c r="BYP114" s="150"/>
      <c r="BYQ114" s="150"/>
      <c r="BYR114" s="150"/>
      <c r="BYS114" s="150"/>
      <c r="BYT114" s="150"/>
      <c r="BYU114" s="150"/>
      <c r="BYV114" s="150"/>
      <c r="BYW114" s="150"/>
      <c r="BYX114" s="150"/>
      <c r="BYY114" s="150"/>
      <c r="BYZ114" s="150"/>
      <c r="BZA114" s="150"/>
      <c r="BZB114" s="150"/>
      <c r="BZC114" s="150"/>
      <c r="BZD114" s="150"/>
      <c r="BZE114" s="150"/>
      <c r="BZF114" s="150"/>
      <c r="BZG114" s="150"/>
      <c r="BZH114" s="150"/>
      <c r="BZI114" s="150"/>
      <c r="BZJ114" s="150"/>
      <c r="BZK114" s="150"/>
      <c r="BZL114" s="150"/>
      <c r="BZM114" s="150"/>
      <c r="BZN114" s="150"/>
      <c r="BZO114" s="150"/>
      <c r="BZP114" s="150"/>
      <c r="BZQ114" s="150"/>
      <c r="BZR114" s="150"/>
      <c r="BZS114" s="150"/>
      <c r="BZT114" s="150"/>
      <c r="BZU114" s="150"/>
      <c r="BZV114" s="150"/>
      <c r="BZW114" s="150"/>
      <c r="BZX114" s="150"/>
      <c r="BZY114" s="150"/>
      <c r="BZZ114" s="150"/>
      <c r="CAA114" s="150"/>
      <c r="CAB114" s="150"/>
      <c r="CAC114" s="150"/>
      <c r="CAD114" s="150"/>
      <c r="CAE114" s="150"/>
      <c r="CAF114" s="150"/>
      <c r="CAG114" s="150"/>
      <c r="CAH114" s="150"/>
      <c r="CAI114" s="150"/>
      <c r="CAJ114" s="150"/>
      <c r="CAK114" s="150"/>
      <c r="CAL114" s="150"/>
      <c r="CAM114" s="150"/>
      <c r="CAN114" s="150"/>
      <c r="CAO114" s="150"/>
      <c r="CAP114" s="150"/>
      <c r="CAQ114" s="150"/>
      <c r="CAR114" s="150"/>
      <c r="CAS114" s="150"/>
      <c r="CAT114" s="150"/>
      <c r="CAU114" s="150"/>
      <c r="CAV114" s="150"/>
      <c r="CAW114" s="150"/>
      <c r="CAX114" s="150"/>
      <c r="CAY114" s="150"/>
      <c r="CAZ114" s="150"/>
      <c r="CBA114" s="150"/>
      <c r="CBB114" s="150"/>
      <c r="CBC114" s="150"/>
      <c r="CBD114" s="150"/>
      <c r="CBE114" s="150"/>
      <c r="CBF114" s="150"/>
      <c r="CBG114" s="150"/>
      <c r="CBH114" s="150"/>
      <c r="CBI114" s="150"/>
      <c r="CBJ114" s="150"/>
      <c r="CBK114" s="150"/>
      <c r="CBL114" s="150"/>
      <c r="CBM114" s="150"/>
      <c r="CBN114" s="150"/>
      <c r="CBO114" s="150"/>
      <c r="CBP114" s="150"/>
      <c r="CBQ114" s="150"/>
      <c r="CBR114" s="150"/>
      <c r="CBS114" s="150"/>
      <c r="CBT114" s="150"/>
      <c r="CBU114" s="150"/>
      <c r="CBV114" s="150"/>
      <c r="CBW114" s="150"/>
      <c r="CBX114" s="150"/>
      <c r="CBY114" s="150"/>
      <c r="CBZ114" s="150"/>
      <c r="CCA114" s="150"/>
      <c r="CCB114" s="150"/>
      <c r="CCC114" s="150"/>
      <c r="CCD114" s="150"/>
      <c r="CCE114" s="150"/>
      <c r="CCF114" s="150"/>
      <c r="CCG114" s="150"/>
      <c r="CCH114" s="150"/>
      <c r="CCI114" s="150"/>
      <c r="CCJ114" s="150"/>
      <c r="CCK114" s="150"/>
      <c r="CCL114" s="150"/>
      <c r="CCM114" s="150"/>
      <c r="CCN114" s="150"/>
      <c r="CCO114" s="150"/>
      <c r="CCP114" s="150"/>
      <c r="CCQ114" s="150"/>
      <c r="CCR114" s="150"/>
      <c r="CCS114" s="150"/>
      <c r="CCT114" s="150"/>
      <c r="CCU114" s="150"/>
      <c r="CCV114" s="150"/>
      <c r="CCW114" s="150"/>
      <c r="CCX114" s="150"/>
      <c r="CCY114" s="150"/>
      <c r="CCZ114" s="150"/>
      <c r="CDA114" s="150"/>
      <c r="CDB114" s="150"/>
      <c r="CDC114" s="150"/>
      <c r="CDD114" s="150"/>
      <c r="CDE114" s="150"/>
      <c r="CDF114" s="150"/>
      <c r="CDG114" s="150"/>
      <c r="CDH114" s="150"/>
      <c r="CDI114" s="150"/>
      <c r="CDJ114" s="150"/>
      <c r="CDK114" s="150"/>
      <c r="CDL114" s="150"/>
      <c r="CDM114" s="150"/>
      <c r="CDN114" s="150"/>
      <c r="CDO114" s="150"/>
      <c r="CDP114" s="150"/>
      <c r="CDQ114" s="150"/>
      <c r="CDR114" s="150"/>
      <c r="CDS114" s="150"/>
      <c r="CDT114" s="150"/>
      <c r="CDU114" s="150"/>
      <c r="CDV114" s="150"/>
      <c r="CDW114" s="150"/>
      <c r="CDX114" s="150"/>
      <c r="CDY114" s="150"/>
      <c r="CDZ114" s="150"/>
      <c r="CEA114" s="150"/>
      <c r="CEB114" s="150"/>
      <c r="CEC114" s="150"/>
      <c r="CED114" s="150"/>
      <c r="CEE114" s="150"/>
      <c r="CEF114" s="150"/>
      <c r="CEG114" s="150"/>
      <c r="CEH114" s="150"/>
      <c r="CEI114" s="150"/>
      <c r="CEJ114" s="150"/>
      <c r="CEK114" s="150"/>
      <c r="CEL114" s="150"/>
      <c r="CEM114" s="150"/>
      <c r="CEN114" s="150"/>
      <c r="CEO114" s="150"/>
      <c r="CEP114" s="150"/>
      <c r="CEQ114" s="150"/>
      <c r="CER114" s="150"/>
      <c r="CES114" s="150"/>
      <c r="CET114" s="150"/>
      <c r="CEU114" s="150"/>
      <c r="CEV114" s="150"/>
      <c r="CEW114" s="150"/>
      <c r="CEX114" s="150"/>
      <c r="CEY114" s="150"/>
      <c r="CEZ114" s="150"/>
      <c r="CFA114" s="150"/>
      <c r="CFB114" s="150"/>
      <c r="CFC114" s="150"/>
      <c r="CFD114" s="150"/>
      <c r="CFE114" s="150"/>
      <c r="CFF114" s="150"/>
      <c r="CFG114" s="150"/>
      <c r="CFH114" s="150"/>
      <c r="CFI114" s="150"/>
      <c r="CFJ114" s="150"/>
      <c r="CFK114" s="150"/>
      <c r="CFL114" s="150"/>
      <c r="CFM114" s="150"/>
      <c r="CFN114" s="150"/>
      <c r="CFO114" s="150"/>
      <c r="CFP114" s="150"/>
      <c r="CFQ114" s="150"/>
      <c r="CFR114" s="150"/>
      <c r="CFS114" s="150"/>
      <c r="CFT114" s="150"/>
      <c r="CFU114" s="150"/>
      <c r="CFV114" s="150"/>
      <c r="CFW114" s="150"/>
      <c r="CFX114" s="150"/>
      <c r="CFY114" s="150"/>
      <c r="CFZ114" s="150"/>
      <c r="CGA114" s="150"/>
      <c r="CGB114" s="150"/>
      <c r="CGC114" s="150"/>
      <c r="CGD114" s="150"/>
      <c r="CGE114" s="150"/>
      <c r="CGF114" s="150"/>
      <c r="CGG114" s="150"/>
      <c r="CGH114" s="150"/>
      <c r="CGI114" s="150"/>
      <c r="CGJ114" s="150"/>
      <c r="CGK114" s="150"/>
      <c r="CGL114" s="150"/>
      <c r="CGM114" s="150"/>
      <c r="CGN114" s="150"/>
      <c r="CGO114" s="150"/>
      <c r="CGP114" s="150"/>
      <c r="CGQ114" s="150"/>
      <c r="CGR114" s="150"/>
      <c r="CGS114" s="150"/>
      <c r="CGT114" s="150"/>
      <c r="CGU114" s="150"/>
      <c r="CGV114" s="150"/>
      <c r="CGW114" s="150"/>
      <c r="CGX114" s="150"/>
      <c r="CGY114" s="150"/>
      <c r="CGZ114" s="150"/>
      <c r="CHA114" s="150"/>
      <c r="CHB114" s="150"/>
      <c r="CHC114" s="150"/>
      <c r="CHD114" s="150"/>
      <c r="CHE114" s="150"/>
      <c r="CHF114" s="150"/>
      <c r="CHG114" s="150"/>
      <c r="CHH114" s="150"/>
      <c r="CHI114" s="150"/>
      <c r="CHJ114" s="150"/>
      <c r="CHK114" s="150"/>
      <c r="CHL114" s="150"/>
      <c r="CHM114" s="150"/>
      <c r="CHN114" s="150"/>
      <c r="CHO114" s="150"/>
      <c r="CHP114" s="150"/>
      <c r="CHQ114" s="150"/>
      <c r="CHR114" s="150"/>
      <c r="CHS114" s="150"/>
      <c r="CHT114" s="150"/>
      <c r="CHU114" s="150"/>
      <c r="CHV114" s="150"/>
      <c r="CHW114" s="150"/>
      <c r="CHX114" s="150"/>
      <c r="CHY114" s="150"/>
      <c r="CHZ114" s="150"/>
      <c r="CIA114" s="150"/>
      <c r="CIB114" s="150"/>
      <c r="CIC114" s="150"/>
      <c r="CID114" s="150"/>
      <c r="CIE114" s="150"/>
      <c r="CIF114" s="150"/>
      <c r="CIG114" s="150"/>
      <c r="CIH114" s="150"/>
      <c r="CII114" s="150"/>
      <c r="CIJ114" s="150"/>
      <c r="CIK114" s="150"/>
      <c r="CIL114" s="150"/>
      <c r="CIM114" s="150"/>
      <c r="CIN114" s="150"/>
      <c r="CIO114" s="150"/>
      <c r="CIP114" s="150"/>
      <c r="CIQ114" s="150"/>
      <c r="CIR114" s="150"/>
      <c r="CIS114" s="150"/>
      <c r="CIT114" s="150"/>
      <c r="CIU114" s="150"/>
      <c r="CIV114" s="150"/>
      <c r="CIW114" s="150"/>
      <c r="CIX114" s="150"/>
      <c r="CIY114" s="150"/>
      <c r="CIZ114" s="150"/>
      <c r="CJA114" s="150"/>
      <c r="CJB114" s="150"/>
      <c r="CJC114" s="150"/>
      <c r="CJD114" s="150"/>
      <c r="CJE114" s="150"/>
      <c r="CJF114" s="150"/>
      <c r="CJG114" s="150"/>
      <c r="CJH114" s="150"/>
      <c r="CJI114" s="150"/>
      <c r="CJJ114" s="150"/>
      <c r="CJK114" s="150"/>
      <c r="CJL114" s="150"/>
      <c r="CJM114" s="150"/>
      <c r="CJN114" s="150"/>
      <c r="CJO114" s="150"/>
      <c r="CJP114" s="150"/>
      <c r="CJQ114" s="150"/>
      <c r="CJR114" s="150"/>
      <c r="CJS114" s="150"/>
      <c r="CJT114" s="150"/>
      <c r="CJU114" s="150"/>
      <c r="CJV114" s="150"/>
      <c r="CJW114" s="150"/>
      <c r="CJX114" s="150"/>
      <c r="CJY114" s="150"/>
      <c r="CJZ114" s="150"/>
      <c r="CKA114" s="150"/>
      <c r="CKB114" s="150"/>
      <c r="CKC114" s="150"/>
      <c r="CKD114" s="150"/>
      <c r="CKE114" s="150"/>
      <c r="CKF114" s="150"/>
      <c r="CKG114" s="150"/>
      <c r="CKH114" s="150"/>
      <c r="CKI114" s="150"/>
      <c r="CKJ114" s="150"/>
      <c r="CKK114" s="150"/>
      <c r="CKL114" s="150"/>
      <c r="CKM114" s="150"/>
      <c r="CKN114" s="150"/>
      <c r="CKO114" s="150"/>
      <c r="CKP114" s="150"/>
      <c r="CKQ114" s="150"/>
      <c r="CKR114" s="150"/>
      <c r="CKS114" s="150"/>
      <c r="CKT114" s="150"/>
      <c r="CKU114" s="150"/>
      <c r="CKV114" s="150"/>
      <c r="CKW114" s="150"/>
      <c r="CKX114" s="150"/>
      <c r="CKY114" s="150"/>
      <c r="CKZ114" s="150"/>
      <c r="CLA114" s="150"/>
      <c r="CLB114" s="150"/>
      <c r="CLC114" s="150"/>
      <c r="CLD114" s="150"/>
      <c r="CLE114" s="150"/>
      <c r="CLF114" s="150"/>
      <c r="CLG114" s="150"/>
      <c r="CLH114" s="150"/>
      <c r="CLI114" s="150"/>
      <c r="CLJ114" s="150"/>
      <c r="CLK114" s="150"/>
      <c r="CLL114" s="150"/>
      <c r="CLM114" s="150"/>
      <c r="CLN114" s="150"/>
      <c r="CLO114" s="150"/>
      <c r="CLP114" s="150"/>
      <c r="CLQ114" s="150"/>
      <c r="CLR114" s="150"/>
      <c r="CLS114" s="150"/>
      <c r="CLT114" s="150"/>
      <c r="CLU114" s="150"/>
      <c r="CLV114" s="150"/>
      <c r="CLW114" s="150"/>
      <c r="CLX114" s="150"/>
      <c r="CLY114" s="150"/>
      <c r="CLZ114" s="150"/>
      <c r="CMA114" s="150"/>
      <c r="CMB114" s="150"/>
      <c r="CMC114" s="150"/>
      <c r="CMD114" s="150"/>
      <c r="CME114" s="150"/>
      <c r="CMF114" s="150"/>
      <c r="CMG114" s="150"/>
      <c r="CMH114" s="150"/>
      <c r="CMI114" s="150"/>
      <c r="CMJ114" s="150"/>
      <c r="CMK114" s="150"/>
      <c r="CML114" s="150"/>
      <c r="CMM114" s="150"/>
      <c r="CMN114" s="150"/>
      <c r="CMO114" s="150"/>
      <c r="CMP114" s="150"/>
      <c r="CMQ114" s="150"/>
      <c r="CMR114" s="150"/>
      <c r="CMS114" s="150"/>
      <c r="CMT114" s="150"/>
      <c r="CMU114" s="150"/>
      <c r="CMV114" s="150"/>
      <c r="CMW114" s="150"/>
      <c r="CMX114" s="150"/>
      <c r="CMY114" s="150"/>
      <c r="CMZ114" s="150"/>
      <c r="CNA114" s="150"/>
      <c r="CNB114" s="150"/>
      <c r="CNC114" s="150"/>
      <c r="CND114" s="150"/>
      <c r="CNE114" s="150"/>
      <c r="CNF114" s="150"/>
      <c r="CNG114" s="150"/>
      <c r="CNH114" s="150"/>
      <c r="CNI114" s="150"/>
      <c r="CNJ114" s="150"/>
      <c r="CNK114" s="150"/>
      <c r="CNL114" s="150"/>
      <c r="CNM114" s="150"/>
      <c r="CNN114" s="150"/>
      <c r="CNO114" s="150"/>
      <c r="CNP114" s="150"/>
      <c r="CNQ114" s="150"/>
      <c r="CNR114" s="150"/>
      <c r="CNS114" s="150"/>
      <c r="CNT114" s="150"/>
      <c r="CNU114" s="150"/>
      <c r="CNV114" s="150"/>
      <c r="CNW114" s="150"/>
      <c r="CNX114" s="150"/>
      <c r="CNY114" s="150"/>
      <c r="CNZ114" s="150"/>
      <c r="COA114" s="150"/>
      <c r="COB114" s="150"/>
      <c r="COC114" s="150"/>
      <c r="COD114" s="150"/>
      <c r="COE114" s="150"/>
      <c r="COF114" s="150"/>
      <c r="COG114" s="150"/>
      <c r="COH114" s="150"/>
      <c r="COI114" s="150"/>
      <c r="COJ114" s="150"/>
      <c r="COK114" s="150"/>
      <c r="COL114" s="150"/>
      <c r="COM114" s="150"/>
      <c r="CON114" s="150"/>
      <c r="COO114" s="150"/>
      <c r="COP114" s="150"/>
      <c r="COQ114" s="150"/>
      <c r="COR114" s="150"/>
      <c r="COS114" s="150"/>
      <c r="COT114" s="150"/>
      <c r="COU114" s="150"/>
      <c r="COV114" s="150"/>
      <c r="COW114" s="150"/>
      <c r="COX114" s="150"/>
      <c r="COY114" s="150"/>
      <c r="COZ114" s="150"/>
      <c r="CPA114" s="150"/>
      <c r="CPB114" s="150"/>
      <c r="CPC114" s="150"/>
      <c r="CPD114" s="150"/>
      <c r="CPE114" s="150"/>
      <c r="CPF114" s="150"/>
      <c r="CPG114" s="150"/>
      <c r="CPH114" s="150"/>
      <c r="CPI114" s="150"/>
      <c r="CPJ114" s="150"/>
      <c r="CPK114" s="150"/>
      <c r="CPL114" s="150"/>
      <c r="CPM114" s="150"/>
      <c r="CPN114" s="150"/>
      <c r="CPO114" s="150"/>
      <c r="CPP114" s="150"/>
      <c r="CPQ114" s="150"/>
      <c r="CPR114" s="150"/>
      <c r="CPS114" s="150"/>
      <c r="CPT114" s="150"/>
      <c r="CPU114" s="150"/>
      <c r="CPV114" s="150"/>
      <c r="CPW114" s="150"/>
      <c r="CPX114" s="150"/>
      <c r="CPY114" s="150"/>
      <c r="CPZ114" s="150"/>
      <c r="CQA114" s="150"/>
      <c r="CQB114" s="150"/>
      <c r="CQC114" s="150"/>
      <c r="CQD114" s="150"/>
      <c r="CQE114" s="150"/>
      <c r="CQF114" s="150"/>
      <c r="CQG114" s="150"/>
      <c r="CQH114" s="150"/>
      <c r="CQI114" s="150"/>
      <c r="CQJ114" s="150"/>
      <c r="CQK114" s="150"/>
      <c r="CQL114" s="150"/>
      <c r="CQM114" s="150"/>
      <c r="CQN114" s="150"/>
      <c r="CQO114" s="150"/>
      <c r="CQP114" s="150"/>
      <c r="CQQ114" s="150"/>
      <c r="CQR114" s="150"/>
      <c r="CQS114" s="150"/>
      <c r="CQT114" s="150"/>
      <c r="CQU114" s="150"/>
      <c r="CQV114" s="150"/>
      <c r="CQW114" s="150"/>
      <c r="CQX114" s="150"/>
      <c r="CQY114" s="150"/>
      <c r="CQZ114" s="150"/>
      <c r="CRA114" s="150"/>
      <c r="CRB114" s="150"/>
      <c r="CRC114" s="150"/>
      <c r="CRD114" s="150"/>
      <c r="CRE114" s="150"/>
      <c r="CRF114" s="150"/>
      <c r="CRG114" s="150"/>
      <c r="CRH114" s="150"/>
      <c r="CRI114" s="150"/>
      <c r="CRJ114" s="150"/>
      <c r="CRK114" s="150"/>
      <c r="CRL114" s="150"/>
      <c r="CRM114" s="150"/>
      <c r="CRN114" s="150"/>
      <c r="CRO114" s="150"/>
      <c r="CRP114" s="150"/>
      <c r="CRQ114" s="150"/>
      <c r="CRR114" s="150"/>
      <c r="CRS114" s="150"/>
      <c r="CRT114" s="150"/>
      <c r="CRU114" s="150"/>
      <c r="CRV114" s="150"/>
      <c r="CRW114" s="150"/>
      <c r="CRX114" s="150"/>
      <c r="CRY114" s="150"/>
      <c r="CRZ114" s="150"/>
      <c r="CSA114" s="150"/>
      <c r="CSB114" s="150"/>
      <c r="CSC114" s="150"/>
      <c r="CSD114" s="150"/>
      <c r="CSE114" s="150"/>
      <c r="CSF114" s="150"/>
      <c r="CSG114" s="150"/>
      <c r="CSH114" s="150"/>
      <c r="CSI114" s="150"/>
      <c r="CSJ114" s="150"/>
      <c r="CSK114" s="150"/>
      <c r="CSL114" s="150"/>
      <c r="CSM114" s="150"/>
      <c r="CSN114" s="150"/>
      <c r="CSO114" s="150"/>
      <c r="CSP114" s="150"/>
      <c r="CSQ114" s="150"/>
      <c r="CSR114" s="150"/>
      <c r="CSS114" s="150"/>
      <c r="CST114" s="150"/>
      <c r="CSU114" s="150"/>
      <c r="CSV114" s="150"/>
      <c r="CSW114" s="150"/>
      <c r="CSX114" s="150"/>
      <c r="CSY114" s="150"/>
      <c r="CSZ114" s="150"/>
      <c r="CTA114" s="150"/>
      <c r="CTB114" s="150"/>
      <c r="CTC114" s="150"/>
      <c r="CTD114" s="150"/>
      <c r="CTE114" s="150"/>
      <c r="CTF114" s="150"/>
      <c r="CTG114" s="150"/>
      <c r="CTH114" s="150"/>
      <c r="CTI114" s="150"/>
      <c r="CTJ114" s="150"/>
      <c r="CTK114" s="150"/>
      <c r="CTL114" s="150"/>
      <c r="CTM114" s="150"/>
      <c r="CTN114" s="150"/>
      <c r="CTO114" s="150"/>
      <c r="CTP114" s="150"/>
      <c r="CTQ114" s="150"/>
      <c r="CTR114" s="150"/>
      <c r="CTS114" s="150"/>
      <c r="CTT114" s="150"/>
      <c r="CTU114" s="150"/>
      <c r="CTV114" s="150"/>
      <c r="CTW114" s="150"/>
      <c r="CTX114" s="150"/>
      <c r="CTY114" s="150"/>
      <c r="CTZ114" s="150"/>
      <c r="CUA114" s="150"/>
      <c r="CUB114" s="150"/>
      <c r="CUC114" s="150"/>
      <c r="CUD114" s="150"/>
      <c r="CUE114" s="150"/>
      <c r="CUF114" s="150"/>
      <c r="CUG114" s="150"/>
      <c r="CUH114" s="150"/>
      <c r="CUI114" s="150"/>
      <c r="CUJ114" s="150"/>
      <c r="CUK114" s="150"/>
      <c r="CUL114" s="150"/>
      <c r="CUM114" s="150"/>
      <c r="CUN114" s="150"/>
      <c r="CUO114" s="150"/>
      <c r="CUP114" s="150"/>
      <c r="CUQ114" s="150"/>
      <c r="CUR114" s="150"/>
      <c r="CUS114" s="150"/>
      <c r="CUT114" s="150"/>
      <c r="CUU114" s="150"/>
      <c r="CUV114" s="150"/>
      <c r="CUW114" s="150"/>
      <c r="CUX114" s="150"/>
      <c r="CUY114" s="150"/>
      <c r="CUZ114" s="150"/>
      <c r="CVA114" s="150"/>
      <c r="CVB114" s="150"/>
      <c r="CVC114" s="150"/>
      <c r="CVD114" s="150"/>
      <c r="CVE114" s="150"/>
      <c r="CVF114" s="150"/>
      <c r="CVG114" s="150"/>
      <c r="CVH114" s="150"/>
      <c r="CVI114" s="150"/>
      <c r="CVJ114" s="150"/>
      <c r="CVK114" s="150"/>
      <c r="CVL114" s="150"/>
      <c r="CVM114" s="150"/>
      <c r="CVN114" s="150"/>
      <c r="CVO114" s="150"/>
      <c r="CVP114" s="150"/>
      <c r="CVQ114" s="150"/>
      <c r="CVR114" s="150"/>
      <c r="CVS114" s="150"/>
      <c r="CVT114" s="150"/>
      <c r="CVU114" s="150"/>
      <c r="CVV114" s="150"/>
      <c r="CVW114" s="150"/>
      <c r="CVX114" s="150"/>
      <c r="CVY114" s="150"/>
      <c r="CVZ114" s="150"/>
      <c r="CWA114" s="150"/>
      <c r="CWB114" s="150"/>
      <c r="CWC114" s="150"/>
      <c r="CWD114" s="150"/>
      <c r="CWE114" s="150"/>
      <c r="CWF114" s="150"/>
      <c r="CWG114" s="150"/>
      <c r="CWH114" s="150"/>
      <c r="CWI114" s="150"/>
      <c r="CWJ114" s="150"/>
      <c r="CWK114" s="150"/>
      <c r="CWL114" s="150"/>
      <c r="CWM114" s="150"/>
      <c r="CWN114" s="150"/>
      <c r="CWO114" s="150"/>
      <c r="CWP114" s="150"/>
      <c r="CWQ114" s="150"/>
      <c r="CWR114" s="150"/>
      <c r="CWS114" s="150"/>
      <c r="CWT114" s="150"/>
      <c r="CWU114" s="150"/>
      <c r="CWV114" s="150"/>
      <c r="CWW114" s="150"/>
      <c r="CWX114" s="150"/>
      <c r="CWY114" s="150"/>
      <c r="CWZ114" s="150"/>
      <c r="CXA114" s="150"/>
      <c r="CXB114" s="150"/>
      <c r="CXC114" s="150"/>
      <c r="CXD114" s="150"/>
      <c r="CXE114" s="150"/>
      <c r="CXF114" s="150"/>
      <c r="CXG114" s="150"/>
      <c r="CXH114" s="150"/>
      <c r="CXI114" s="150"/>
      <c r="CXJ114" s="150"/>
      <c r="CXK114" s="150"/>
      <c r="CXL114" s="150"/>
      <c r="CXM114" s="150"/>
      <c r="CXN114" s="150"/>
      <c r="CXO114" s="150"/>
      <c r="CXP114" s="150"/>
      <c r="CXQ114" s="150"/>
      <c r="CXR114" s="150"/>
      <c r="CXS114" s="150"/>
      <c r="CXT114" s="150"/>
      <c r="CXU114" s="150"/>
      <c r="CXV114" s="150"/>
      <c r="CXW114" s="150"/>
      <c r="CXX114" s="150"/>
      <c r="CXY114" s="150"/>
      <c r="CXZ114" s="150"/>
      <c r="CYA114" s="150"/>
      <c r="CYB114" s="150"/>
      <c r="CYC114" s="150"/>
      <c r="CYD114" s="150"/>
      <c r="CYE114" s="150"/>
      <c r="CYF114" s="150"/>
      <c r="CYG114" s="150"/>
      <c r="CYH114" s="150"/>
      <c r="CYI114" s="150"/>
      <c r="CYJ114" s="150"/>
      <c r="CYK114" s="150"/>
      <c r="CYL114" s="150"/>
      <c r="CYM114" s="150"/>
      <c r="CYN114" s="150"/>
      <c r="CYO114" s="150"/>
      <c r="CYP114" s="150"/>
      <c r="CYQ114" s="150"/>
      <c r="CYR114" s="150"/>
      <c r="CYS114" s="150"/>
      <c r="CYT114" s="150"/>
      <c r="CYU114" s="150"/>
      <c r="CYV114" s="150"/>
      <c r="CYW114" s="150"/>
      <c r="CYX114" s="150"/>
      <c r="CYY114" s="150"/>
      <c r="CYZ114" s="150"/>
      <c r="CZA114" s="150"/>
      <c r="CZB114" s="150"/>
      <c r="CZC114" s="150"/>
      <c r="CZD114" s="150"/>
      <c r="CZE114" s="150"/>
      <c r="CZF114" s="150"/>
      <c r="CZG114" s="150"/>
      <c r="CZH114" s="150"/>
      <c r="CZI114" s="150"/>
      <c r="CZJ114" s="150"/>
      <c r="CZK114" s="150"/>
      <c r="CZL114" s="150"/>
      <c r="CZM114" s="150"/>
      <c r="CZN114" s="150"/>
      <c r="CZO114" s="150"/>
      <c r="CZP114" s="150"/>
      <c r="CZQ114" s="150"/>
      <c r="CZR114" s="150"/>
      <c r="CZS114" s="150"/>
      <c r="CZT114" s="150"/>
      <c r="CZU114" s="150"/>
      <c r="CZV114" s="150"/>
      <c r="CZW114" s="150"/>
      <c r="CZX114" s="150"/>
      <c r="CZY114" s="150"/>
      <c r="CZZ114" s="150"/>
      <c r="DAA114" s="150"/>
      <c r="DAB114" s="150"/>
      <c r="DAC114" s="150"/>
      <c r="DAD114" s="150"/>
      <c r="DAE114" s="150"/>
      <c r="DAF114" s="150"/>
      <c r="DAG114" s="150"/>
      <c r="DAH114" s="150"/>
      <c r="DAI114" s="150"/>
      <c r="DAJ114" s="150"/>
      <c r="DAK114" s="150"/>
      <c r="DAL114" s="150"/>
      <c r="DAM114" s="150"/>
      <c r="DAN114" s="150"/>
      <c r="DAO114" s="150"/>
      <c r="DAP114" s="150"/>
      <c r="DAQ114" s="150"/>
      <c r="DAR114" s="150"/>
      <c r="DAS114" s="150"/>
      <c r="DAT114" s="150"/>
      <c r="DAU114" s="150"/>
      <c r="DAV114" s="150"/>
      <c r="DAW114" s="150"/>
      <c r="DAX114" s="150"/>
      <c r="DAY114" s="150"/>
      <c r="DAZ114" s="150"/>
      <c r="DBA114" s="150"/>
      <c r="DBB114" s="150"/>
      <c r="DBC114" s="150"/>
      <c r="DBD114" s="150"/>
      <c r="DBE114" s="150"/>
      <c r="DBF114" s="150"/>
      <c r="DBG114" s="150"/>
      <c r="DBH114" s="150"/>
      <c r="DBI114" s="150"/>
      <c r="DBJ114" s="150"/>
      <c r="DBK114" s="150"/>
      <c r="DBL114" s="150"/>
      <c r="DBM114" s="150"/>
      <c r="DBN114" s="150"/>
      <c r="DBO114" s="150"/>
      <c r="DBP114" s="150"/>
      <c r="DBQ114" s="150"/>
      <c r="DBR114" s="150"/>
      <c r="DBS114" s="150"/>
      <c r="DBT114" s="150"/>
      <c r="DBU114" s="150"/>
      <c r="DBV114" s="150"/>
      <c r="DBW114" s="150"/>
      <c r="DBX114" s="150"/>
      <c r="DBY114" s="150"/>
      <c r="DBZ114" s="150"/>
      <c r="DCA114" s="150"/>
      <c r="DCB114" s="150"/>
      <c r="DCC114" s="150"/>
      <c r="DCD114" s="150"/>
      <c r="DCE114" s="150"/>
      <c r="DCF114" s="150"/>
      <c r="DCG114" s="150"/>
      <c r="DCH114" s="150"/>
      <c r="DCI114" s="150"/>
      <c r="DCJ114" s="150"/>
      <c r="DCK114" s="150"/>
      <c r="DCL114" s="150"/>
      <c r="DCM114" s="150"/>
      <c r="DCN114" s="150"/>
      <c r="DCO114" s="150"/>
      <c r="DCP114" s="150"/>
      <c r="DCQ114" s="150"/>
      <c r="DCR114" s="150"/>
      <c r="DCS114" s="150"/>
      <c r="DCT114" s="150"/>
      <c r="DCU114" s="150"/>
      <c r="DCV114" s="150"/>
      <c r="DCW114" s="150"/>
      <c r="DCX114" s="150"/>
      <c r="DCY114" s="150"/>
      <c r="DCZ114" s="150"/>
      <c r="DDA114" s="150"/>
      <c r="DDB114" s="150"/>
      <c r="DDC114" s="150"/>
      <c r="DDD114" s="150"/>
      <c r="DDE114" s="150"/>
      <c r="DDF114" s="150"/>
      <c r="DDG114" s="150"/>
      <c r="DDH114" s="150"/>
      <c r="DDI114" s="150"/>
      <c r="DDJ114" s="150"/>
      <c r="DDK114" s="150"/>
      <c r="DDL114" s="150"/>
      <c r="DDM114" s="150"/>
      <c r="DDN114" s="150"/>
      <c r="DDO114" s="150"/>
      <c r="DDP114" s="150"/>
      <c r="DDQ114" s="150"/>
      <c r="DDR114" s="150"/>
      <c r="DDS114" s="150"/>
      <c r="DDT114" s="150"/>
      <c r="DDU114" s="150"/>
      <c r="DDV114" s="150"/>
      <c r="DDW114" s="150"/>
      <c r="DDX114" s="150"/>
      <c r="DDY114" s="150"/>
      <c r="DDZ114" s="150"/>
      <c r="DEA114" s="150"/>
      <c r="DEB114" s="150"/>
      <c r="DEC114" s="150"/>
      <c r="DED114" s="150"/>
      <c r="DEE114" s="150"/>
      <c r="DEF114" s="150"/>
      <c r="DEG114" s="150"/>
      <c r="DEH114" s="150"/>
      <c r="DEI114" s="150"/>
      <c r="DEJ114" s="150"/>
      <c r="DEK114" s="150"/>
      <c r="DEL114" s="150"/>
      <c r="DEM114" s="150"/>
      <c r="DEN114" s="150"/>
      <c r="DEO114" s="150"/>
      <c r="DEP114" s="150"/>
      <c r="DEQ114" s="150"/>
      <c r="DER114" s="150"/>
      <c r="DES114" s="150"/>
      <c r="DET114" s="150"/>
      <c r="DEU114" s="150"/>
      <c r="DEV114" s="150"/>
      <c r="DEW114" s="150"/>
      <c r="DEX114" s="150"/>
      <c r="DEY114" s="150"/>
      <c r="DEZ114" s="150"/>
      <c r="DFA114" s="150"/>
      <c r="DFB114" s="150"/>
      <c r="DFC114" s="150"/>
      <c r="DFD114" s="150"/>
      <c r="DFE114" s="150"/>
      <c r="DFF114" s="150"/>
      <c r="DFG114" s="150"/>
      <c r="DFH114" s="150"/>
      <c r="DFI114" s="150"/>
      <c r="DFJ114" s="150"/>
      <c r="DFK114" s="150"/>
      <c r="DFL114" s="150"/>
      <c r="DFM114" s="150"/>
      <c r="DFN114" s="150"/>
      <c r="DFO114" s="150"/>
      <c r="DFP114" s="150"/>
      <c r="DFQ114" s="150"/>
      <c r="DFR114" s="150"/>
      <c r="DFS114" s="150"/>
      <c r="DFT114" s="150"/>
      <c r="DFU114" s="150"/>
      <c r="DFV114" s="150"/>
      <c r="DFW114" s="150"/>
      <c r="DFX114" s="150"/>
      <c r="DFY114" s="150"/>
      <c r="DFZ114" s="150"/>
      <c r="DGA114" s="150"/>
      <c r="DGB114" s="150"/>
      <c r="DGC114" s="150"/>
      <c r="DGD114" s="150"/>
      <c r="DGE114" s="150"/>
      <c r="DGF114" s="150"/>
      <c r="DGG114" s="150"/>
      <c r="DGH114" s="150"/>
      <c r="DGI114" s="150"/>
      <c r="DGJ114" s="150"/>
      <c r="DGK114" s="150"/>
      <c r="DGL114" s="150"/>
      <c r="DGM114" s="150"/>
      <c r="DGN114" s="150"/>
      <c r="DGO114" s="150"/>
      <c r="DGP114" s="150"/>
      <c r="DGQ114" s="150"/>
      <c r="DGR114" s="150"/>
      <c r="DGS114" s="150"/>
      <c r="DGT114" s="150"/>
      <c r="DGU114" s="150"/>
      <c r="DGV114" s="150"/>
      <c r="DGW114" s="150"/>
      <c r="DGX114" s="150"/>
      <c r="DGY114" s="150"/>
      <c r="DGZ114" s="150"/>
      <c r="DHA114" s="150"/>
      <c r="DHB114" s="150"/>
      <c r="DHC114" s="150"/>
      <c r="DHD114" s="150"/>
      <c r="DHE114" s="150"/>
      <c r="DHF114" s="150"/>
      <c r="DHG114" s="150"/>
      <c r="DHH114" s="150"/>
      <c r="DHI114" s="150"/>
      <c r="DHJ114" s="150"/>
      <c r="DHK114" s="150"/>
      <c r="DHL114" s="150"/>
      <c r="DHM114" s="150"/>
      <c r="DHN114" s="150"/>
      <c r="DHO114" s="150"/>
      <c r="DHP114" s="150"/>
      <c r="DHQ114" s="150"/>
      <c r="DHR114" s="150"/>
      <c r="DHS114" s="150"/>
      <c r="DHT114" s="150"/>
      <c r="DHU114" s="150"/>
      <c r="DHV114" s="150"/>
      <c r="DHW114" s="150"/>
      <c r="DHX114" s="150"/>
      <c r="DHY114" s="150"/>
      <c r="DHZ114" s="150"/>
      <c r="DIA114" s="150"/>
      <c r="DIB114" s="150"/>
      <c r="DIC114" s="150"/>
      <c r="DID114" s="150"/>
      <c r="DIE114" s="150"/>
      <c r="DIF114" s="150"/>
      <c r="DIG114" s="150"/>
      <c r="DIH114" s="150"/>
      <c r="DII114" s="150"/>
      <c r="DIJ114" s="150"/>
      <c r="DIK114" s="150"/>
      <c r="DIL114" s="150"/>
      <c r="DIM114" s="150"/>
      <c r="DIN114" s="150"/>
      <c r="DIO114" s="150"/>
      <c r="DIP114" s="150"/>
      <c r="DIQ114" s="150"/>
      <c r="DIR114" s="150"/>
      <c r="DIS114" s="150"/>
      <c r="DIT114" s="150"/>
      <c r="DIU114" s="150"/>
      <c r="DIV114" s="150"/>
      <c r="DIW114" s="150"/>
      <c r="DIX114" s="150"/>
      <c r="DIY114" s="150"/>
      <c r="DIZ114" s="150"/>
      <c r="DJA114" s="150"/>
      <c r="DJB114" s="150"/>
      <c r="DJC114" s="150"/>
      <c r="DJD114" s="150"/>
      <c r="DJE114" s="150"/>
      <c r="DJF114" s="150"/>
      <c r="DJG114" s="150"/>
      <c r="DJH114" s="150"/>
      <c r="DJI114" s="150"/>
      <c r="DJJ114" s="150"/>
      <c r="DJK114" s="150"/>
      <c r="DJL114" s="150"/>
      <c r="DJM114" s="150"/>
      <c r="DJN114" s="150"/>
      <c r="DJO114" s="150"/>
      <c r="DJP114" s="150"/>
      <c r="DJQ114" s="150"/>
      <c r="DJR114" s="150"/>
      <c r="DJS114" s="150"/>
      <c r="DJT114" s="150"/>
      <c r="DJU114" s="150"/>
      <c r="DJV114" s="150"/>
      <c r="DJW114" s="150"/>
      <c r="DJX114" s="150"/>
      <c r="DJY114" s="150"/>
      <c r="DJZ114" s="150"/>
      <c r="DKA114" s="150"/>
      <c r="DKB114" s="150"/>
      <c r="DKC114" s="150"/>
      <c r="DKD114" s="150"/>
      <c r="DKE114" s="150"/>
      <c r="DKF114" s="150"/>
      <c r="DKG114" s="150"/>
      <c r="DKH114" s="150"/>
      <c r="DKI114" s="150"/>
      <c r="DKJ114" s="150"/>
      <c r="DKK114" s="150"/>
      <c r="DKL114" s="150"/>
      <c r="DKM114" s="150"/>
      <c r="DKN114" s="150"/>
      <c r="DKO114" s="150"/>
      <c r="DKP114" s="150"/>
      <c r="DKQ114" s="150"/>
      <c r="DKR114" s="150"/>
      <c r="DKS114" s="150"/>
      <c r="DKT114" s="150"/>
      <c r="DKU114" s="150"/>
      <c r="DKV114" s="150"/>
      <c r="DKW114" s="150"/>
      <c r="DKX114" s="150"/>
      <c r="DKY114" s="150"/>
      <c r="DKZ114" s="150"/>
      <c r="DLA114" s="150"/>
      <c r="DLB114" s="150"/>
      <c r="DLC114" s="150"/>
      <c r="DLD114" s="150"/>
      <c r="DLE114" s="150"/>
      <c r="DLF114" s="150"/>
      <c r="DLG114" s="150"/>
      <c r="DLH114" s="150"/>
      <c r="DLI114" s="150"/>
      <c r="DLJ114" s="150"/>
      <c r="DLK114" s="150"/>
      <c r="DLL114" s="150"/>
      <c r="DLM114" s="150"/>
      <c r="DLN114" s="150"/>
      <c r="DLO114" s="150"/>
      <c r="DLP114" s="150"/>
      <c r="DLQ114" s="150"/>
      <c r="DLR114" s="150"/>
      <c r="DLS114" s="150"/>
      <c r="DLT114" s="150"/>
      <c r="DLU114" s="150"/>
      <c r="DLV114" s="150"/>
      <c r="DLW114" s="150"/>
      <c r="DLX114" s="150"/>
      <c r="DLY114" s="150"/>
      <c r="DLZ114" s="150"/>
      <c r="DMA114" s="150"/>
      <c r="DMB114" s="150"/>
      <c r="DMC114" s="150"/>
      <c r="DMD114" s="150"/>
      <c r="DME114" s="150"/>
      <c r="DMF114" s="150"/>
      <c r="DMG114" s="150"/>
      <c r="DMH114" s="150"/>
      <c r="DMI114" s="150"/>
      <c r="DMJ114" s="150"/>
      <c r="DMK114" s="150"/>
      <c r="DML114" s="150"/>
      <c r="DMM114" s="150"/>
      <c r="DMN114" s="150"/>
      <c r="DMO114" s="150"/>
      <c r="DMP114" s="150"/>
      <c r="DMQ114" s="150"/>
      <c r="DMR114" s="150"/>
      <c r="DMS114" s="150"/>
      <c r="DMT114" s="150"/>
      <c r="DMU114" s="150"/>
      <c r="DMV114" s="150"/>
      <c r="DMW114" s="150"/>
      <c r="DMX114" s="150"/>
      <c r="DMY114" s="150"/>
      <c r="DMZ114" s="150"/>
      <c r="DNA114" s="150"/>
      <c r="DNB114" s="150"/>
      <c r="DNC114" s="150"/>
      <c r="DND114" s="150"/>
      <c r="DNE114" s="150"/>
      <c r="DNF114" s="150"/>
      <c r="DNG114" s="150"/>
      <c r="DNH114" s="150"/>
      <c r="DNI114" s="150"/>
      <c r="DNJ114" s="150"/>
      <c r="DNK114" s="150"/>
      <c r="DNL114" s="150"/>
      <c r="DNM114" s="150"/>
      <c r="DNN114" s="150"/>
      <c r="DNO114" s="150"/>
      <c r="DNP114" s="150"/>
      <c r="DNQ114" s="150"/>
      <c r="DNR114" s="150"/>
      <c r="DNS114" s="150"/>
      <c r="DNT114" s="150"/>
      <c r="DNU114" s="150"/>
      <c r="DNV114" s="150"/>
      <c r="DNW114" s="150"/>
      <c r="DNX114" s="150"/>
      <c r="DNY114" s="150"/>
      <c r="DNZ114" s="150"/>
      <c r="DOA114" s="150"/>
      <c r="DOB114" s="150"/>
      <c r="DOC114" s="150"/>
      <c r="DOD114" s="150"/>
      <c r="DOE114" s="150"/>
      <c r="DOF114" s="150"/>
      <c r="DOG114" s="150"/>
      <c r="DOH114" s="150"/>
      <c r="DOI114" s="150"/>
      <c r="DOJ114" s="150"/>
      <c r="DOK114" s="150"/>
      <c r="DOL114" s="150"/>
      <c r="DOM114" s="150"/>
      <c r="DON114" s="150"/>
      <c r="DOO114" s="150"/>
      <c r="DOP114" s="150"/>
      <c r="DOQ114" s="150"/>
      <c r="DOR114" s="150"/>
      <c r="DOS114" s="150"/>
      <c r="DOT114" s="150"/>
      <c r="DOU114" s="150"/>
      <c r="DOV114" s="150"/>
      <c r="DOW114" s="150"/>
      <c r="DOX114" s="150"/>
      <c r="DOY114" s="150"/>
      <c r="DOZ114" s="150"/>
      <c r="DPA114" s="150"/>
      <c r="DPB114" s="150"/>
      <c r="DPC114" s="150"/>
      <c r="DPD114" s="150"/>
      <c r="DPE114" s="150"/>
      <c r="DPF114" s="150"/>
      <c r="DPG114" s="150"/>
      <c r="DPH114" s="150"/>
      <c r="DPI114" s="150"/>
      <c r="DPJ114" s="150"/>
      <c r="DPK114" s="150"/>
      <c r="DPL114" s="150"/>
      <c r="DPM114" s="150"/>
      <c r="DPN114" s="150"/>
      <c r="DPO114" s="150"/>
      <c r="DPP114" s="150"/>
      <c r="DPQ114" s="150"/>
      <c r="DPR114" s="150"/>
      <c r="DPS114" s="150"/>
      <c r="DPT114" s="150"/>
      <c r="DPU114" s="150"/>
      <c r="DPV114" s="150"/>
      <c r="DPW114" s="150"/>
      <c r="DPX114" s="150"/>
      <c r="DPY114" s="150"/>
      <c r="DPZ114" s="150"/>
      <c r="DQA114" s="150"/>
      <c r="DQB114" s="150"/>
      <c r="DQC114" s="150"/>
      <c r="DQD114" s="150"/>
      <c r="DQE114" s="150"/>
      <c r="DQF114" s="150"/>
      <c r="DQG114" s="150"/>
      <c r="DQH114" s="150"/>
      <c r="DQI114" s="150"/>
      <c r="DQJ114" s="150"/>
      <c r="DQK114" s="150"/>
      <c r="DQL114" s="150"/>
      <c r="DQM114" s="150"/>
      <c r="DQN114" s="150"/>
      <c r="DQO114" s="150"/>
      <c r="DQP114" s="150"/>
      <c r="DQQ114" s="150"/>
      <c r="DQR114" s="150"/>
      <c r="DQS114" s="150"/>
      <c r="DQT114" s="150"/>
      <c r="DQU114" s="150"/>
      <c r="DQV114" s="150"/>
      <c r="DQW114" s="150"/>
      <c r="DQX114" s="150"/>
      <c r="DQY114" s="150"/>
      <c r="DQZ114" s="150"/>
      <c r="DRA114" s="150"/>
      <c r="DRB114" s="150"/>
      <c r="DRC114" s="150"/>
      <c r="DRD114" s="150"/>
      <c r="DRE114" s="150"/>
      <c r="DRF114" s="150"/>
      <c r="DRG114" s="150"/>
      <c r="DRH114" s="150"/>
      <c r="DRI114" s="150"/>
      <c r="DRJ114" s="150"/>
      <c r="DRK114" s="150"/>
      <c r="DRL114" s="150"/>
      <c r="DRM114" s="150"/>
      <c r="DRN114" s="150"/>
      <c r="DRO114" s="150"/>
      <c r="DRP114" s="150"/>
      <c r="DRQ114" s="150"/>
      <c r="DRR114" s="150"/>
      <c r="DRS114" s="150"/>
      <c r="DRT114" s="150"/>
      <c r="DRU114" s="150"/>
      <c r="DRV114" s="150"/>
      <c r="DRW114" s="150"/>
      <c r="DRX114" s="150"/>
      <c r="DRY114" s="150"/>
      <c r="DRZ114" s="150"/>
      <c r="DSA114" s="150"/>
      <c r="DSB114" s="150"/>
      <c r="DSC114" s="150"/>
      <c r="DSD114" s="150"/>
      <c r="DSE114" s="150"/>
      <c r="DSF114" s="150"/>
      <c r="DSG114" s="150"/>
      <c r="DSH114" s="150"/>
      <c r="DSI114" s="150"/>
      <c r="DSJ114" s="150"/>
      <c r="DSK114" s="150"/>
      <c r="DSL114" s="150"/>
      <c r="DSM114" s="150"/>
      <c r="DSN114" s="150"/>
      <c r="DSO114" s="150"/>
      <c r="DSP114" s="150"/>
      <c r="DSQ114" s="150"/>
      <c r="DSR114" s="150"/>
      <c r="DSS114" s="150"/>
      <c r="DST114" s="150"/>
      <c r="DSU114" s="150"/>
      <c r="DSV114" s="150"/>
      <c r="DSW114" s="150"/>
      <c r="DSX114" s="150"/>
      <c r="DSY114" s="150"/>
      <c r="DSZ114" s="150"/>
      <c r="DTA114" s="150"/>
      <c r="DTB114" s="150"/>
      <c r="DTC114" s="150"/>
      <c r="DTD114" s="150"/>
      <c r="DTE114" s="150"/>
      <c r="DTF114" s="150"/>
      <c r="DTG114" s="150"/>
      <c r="DTH114" s="150"/>
      <c r="DTI114" s="150"/>
      <c r="DTJ114" s="150"/>
      <c r="DTK114" s="150"/>
      <c r="DTL114" s="150"/>
      <c r="DTM114" s="150"/>
      <c r="DTN114" s="150"/>
      <c r="DTO114" s="150"/>
      <c r="DTP114" s="150"/>
      <c r="DTQ114" s="150"/>
      <c r="DTR114" s="150"/>
      <c r="DTS114" s="150"/>
      <c r="DTT114" s="150"/>
      <c r="DTU114" s="150"/>
      <c r="DTV114" s="150"/>
      <c r="DTW114" s="150"/>
      <c r="DTX114" s="150"/>
      <c r="DTY114" s="150"/>
      <c r="DTZ114" s="150"/>
      <c r="DUA114" s="150"/>
      <c r="DUB114" s="150"/>
      <c r="DUC114" s="150"/>
      <c r="DUD114" s="150"/>
      <c r="DUE114" s="150"/>
      <c r="DUF114" s="150"/>
      <c r="DUG114" s="150"/>
      <c r="DUH114" s="150"/>
      <c r="DUI114" s="150"/>
      <c r="DUJ114" s="150"/>
      <c r="DUK114" s="150"/>
      <c r="DUL114" s="150"/>
      <c r="DUM114" s="150"/>
      <c r="DUN114" s="150"/>
      <c r="DUO114" s="150"/>
      <c r="DUP114" s="150"/>
      <c r="DUQ114" s="150"/>
      <c r="DUR114" s="150"/>
      <c r="DUS114" s="150"/>
      <c r="DUT114" s="150"/>
      <c r="DUU114" s="150"/>
      <c r="DUV114" s="150"/>
      <c r="DUW114" s="150"/>
      <c r="DUX114" s="150"/>
      <c r="DUY114" s="150"/>
      <c r="DUZ114" s="150"/>
      <c r="DVA114" s="150"/>
      <c r="DVB114" s="150"/>
      <c r="DVC114" s="150"/>
      <c r="DVD114" s="150"/>
      <c r="DVE114" s="150"/>
      <c r="DVF114" s="150"/>
      <c r="DVG114" s="150"/>
      <c r="DVH114" s="150"/>
      <c r="DVI114" s="150"/>
      <c r="DVJ114" s="150"/>
      <c r="DVK114" s="150"/>
      <c r="DVL114" s="150"/>
      <c r="DVM114" s="150"/>
      <c r="DVN114" s="150"/>
      <c r="DVO114" s="150"/>
      <c r="DVP114" s="150"/>
      <c r="DVQ114" s="150"/>
      <c r="DVR114" s="150"/>
      <c r="DVS114" s="150"/>
      <c r="DVT114" s="150"/>
      <c r="DVU114" s="150"/>
      <c r="DVV114" s="150"/>
      <c r="DVW114" s="150"/>
      <c r="DVX114" s="150"/>
      <c r="DVY114" s="150"/>
      <c r="DVZ114" s="150"/>
      <c r="DWA114" s="150"/>
      <c r="DWB114" s="150"/>
      <c r="DWC114" s="150"/>
      <c r="DWD114" s="150"/>
      <c r="DWE114" s="150"/>
      <c r="DWF114" s="150"/>
      <c r="DWG114" s="150"/>
      <c r="DWH114" s="150"/>
      <c r="DWI114" s="150"/>
      <c r="DWJ114" s="150"/>
      <c r="DWK114" s="150"/>
      <c r="DWL114" s="150"/>
      <c r="DWM114" s="150"/>
      <c r="DWN114" s="150"/>
      <c r="DWO114" s="150"/>
      <c r="DWP114" s="150"/>
      <c r="DWQ114" s="150"/>
      <c r="DWR114" s="150"/>
      <c r="DWS114" s="150"/>
      <c r="DWT114" s="150"/>
      <c r="DWU114" s="150"/>
      <c r="DWV114" s="150"/>
      <c r="DWW114" s="150"/>
      <c r="DWX114" s="150"/>
      <c r="DWY114" s="150"/>
      <c r="DWZ114" s="150"/>
      <c r="DXA114" s="150"/>
      <c r="DXB114" s="150"/>
      <c r="DXC114" s="150"/>
      <c r="DXD114" s="150"/>
      <c r="DXE114" s="150"/>
      <c r="DXF114" s="150"/>
      <c r="DXG114" s="150"/>
      <c r="DXH114" s="150"/>
      <c r="DXI114" s="150"/>
      <c r="DXJ114" s="150"/>
      <c r="DXK114" s="150"/>
      <c r="DXL114" s="150"/>
      <c r="DXM114" s="150"/>
      <c r="DXN114" s="150"/>
      <c r="DXO114" s="150"/>
      <c r="DXP114" s="150"/>
      <c r="DXQ114" s="150"/>
      <c r="DXR114" s="150"/>
      <c r="DXS114" s="150"/>
      <c r="DXT114" s="150"/>
      <c r="DXU114" s="150"/>
      <c r="DXV114" s="150"/>
      <c r="DXW114" s="150"/>
      <c r="DXX114" s="150"/>
      <c r="DXY114" s="150"/>
      <c r="DXZ114" s="150"/>
      <c r="DYA114" s="150"/>
      <c r="DYB114" s="150"/>
      <c r="DYC114" s="150"/>
      <c r="DYD114" s="150"/>
      <c r="DYE114" s="150"/>
      <c r="DYF114" s="150"/>
      <c r="DYG114" s="150"/>
      <c r="DYH114" s="150"/>
      <c r="DYI114" s="150"/>
      <c r="DYJ114" s="150"/>
      <c r="DYK114" s="150"/>
      <c r="DYL114" s="150"/>
      <c r="DYM114" s="150"/>
      <c r="DYN114" s="150"/>
      <c r="DYO114" s="150"/>
      <c r="DYP114" s="150"/>
      <c r="DYQ114" s="150"/>
      <c r="DYR114" s="150"/>
      <c r="DYS114" s="150"/>
      <c r="DYT114" s="150"/>
      <c r="DYU114" s="150"/>
      <c r="DYV114" s="150"/>
      <c r="DYW114" s="150"/>
      <c r="DYX114" s="150"/>
      <c r="DYY114" s="150"/>
      <c r="DYZ114" s="150"/>
      <c r="DZA114" s="150"/>
      <c r="DZB114" s="150"/>
      <c r="DZC114" s="150"/>
      <c r="DZD114" s="150"/>
      <c r="DZE114" s="150"/>
      <c r="DZF114" s="150"/>
      <c r="DZG114" s="150"/>
      <c r="DZH114" s="150"/>
      <c r="DZI114" s="150"/>
      <c r="DZJ114" s="150"/>
      <c r="DZK114" s="150"/>
      <c r="DZL114" s="150"/>
      <c r="DZM114" s="150"/>
      <c r="DZN114" s="150"/>
      <c r="DZO114" s="150"/>
      <c r="DZP114" s="150"/>
      <c r="DZQ114" s="150"/>
      <c r="DZR114" s="150"/>
      <c r="DZS114" s="150"/>
      <c r="DZT114" s="150"/>
      <c r="DZU114" s="150"/>
      <c r="DZV114" s="150"/>
      <c r="DZW114" s="150"/>
      <c r="DZX114" s="150"/>
      <c r="DZY114" s="150"/>
      <c r="DZZ114" s="150"/>
      <c r="EAA114" s="150"/>
      <c r="EAB114" s="150"/>
      <c r="EAC114" s="150"/>
      <c r="EAD114" s="150"/>
      <c r="EAE114" s="150"/>
      <c r="EAF114" s="150"/>
      <c r="EAG114" s="150"/>
      <c r="EAH114" s="150"/>
      <c r="EAI114" s="150"/>
      <c r="EAJ114" s="150"/>
      <c r="EAK114" s="150"/>
      <c r="EAL114" s="150"/>
      <c r="EAM114" s="150"/>
      <c r="EAN114" s="150"/>
      <c r="EAO114" s="150"/>
      <c r="EAP114" s="150"/>
      <c r="EAQ114" s="150"/>
      <c r="EAR114" s="150"/>
      <c r="EAS114" s="150"/>
      <c r="EAT114" s="150"/>
      <c r="EAU114" s="150"/>
      <c r="EAV114" s="150"/>
      <c r="EAW114" s="150"/>
      <c r="EAX114" s="150"/>
      <c r="EAY114" s="150"/>
      <c r="EAZ114" s="150"/>
      <c r="EBA114" s="150"/>
      <c r="EBB114" s="150"/>
      <c r="EBC114" s="150"/>
      <c r="EBD114" s="150"/>
      <c r="EBE114" s="150"/>
      <c r="EBF114" s="150"/>
      <c r="EBG114" s="150"/>
      <c r="EBH114" s="150"/>
      <c r="EBI114" s="150"/>
      <c r="EBJ114" s="150"/>
      <c r="EBK114" s="150"/>
      <c r="EBL114" s="150"/>
      <c r="EBM114" s="150"/>
      <c r="EBN114" s="150"/>
      <c r="EBO114" s="150"/>
      <c r="EBP114" s="150"/>
      <c r="EBQ114" s="150"/>
      <c r="EBR114" s="150"/>
      <c r="EBS114" s="150"/>
      <c r="EBT114" s="150"/>
      <c r="EBU114" s="150"/>
      <c r="EBV114" s="150"/>
      <c r="EBW114" s="150"/>
      <c r="EBX114" s="150"/>
      <c r="EBY114" s="150"/>
      <c r="EBZ114" s="150"/>
      <c r="ECA114" s="150"/>
      <c r="ECB114" s="150"/>
      <c r="ECC114" s="150"/>
      <c r="ECD114" s="150"/>
      <c r="ECE114" s="150"/>
      <c r="ECF114" s="150"/>
      <c r="ECG114" s="150"/>
      <c r="ECH114" s="150"/>
      <c r="ECI114" s="150"/>
      <c r="ECJ114" s="150"/>
      <c r="ECK114" s="150"/>
      <c r="ECL114" s="150"/>
      <c r="ECM114" s="150"/>
      <c r="ECN114" s="150"/>
      <c r="ECO114" s="150"/>
      <c r="ECP114" s="150"/>
      <c r="ECQ114" s="150"/>
      <c r="ECR114" s="150"/>
      <c r="ECS114" s="150"/>
      <c r="ECT114" s="150"/>
      <c r="ECU114" s="150"/>
      <c r="ECV114" s="150"/>
      <c r="ECW114" s="150"/>
      <c r="ECX114" s="150"/>
      <c r="ECY114" s="150"/>
      <c r="ECZ114" s="150"/>
      <c r="EDA114" s="150"/>
      <c r="EDB114" s="150"/>
      <c r="EDC114" s="150"/>
      <c r="EDD114" s="150"/>
      <c r="EDE114" s="150"/>
      <c r="EDF114" s="150"/>
      <c r="EDG114" s="150"/>
      <c r="EDH114" s="150"/>
      <c r="EDI114" s="150"/>
      <c r="EDJ114" s="150"/>
      <c r="EDK114" s="150"/>
      <c r="EDL114" s="150"/>
      <c r="EDM114" s="150"/>
      <c r="EDN114" s="150"/>
      <c r="EDO114" s="150"/>
      <c r="EDP114" s="150"/>
      <c r="EDQ114" s="150"/>
      <c r="EDR114" s="150"/>
      <c r="EDS114" s="150"/>
      <c r="EDT114" s="150"/>
      <c r="EDU114" s="150"/>
      <c r="EDV114" s="150"/>
      <c r="EDW114" s="150"/>
      <c r="EDX114" s="150"/>
      <c r="EDY114" s="150"/>
      <c r="EDZ114" s="150"/>
      <c r="EEA114" s="150"/>
      <c r="EEB114" s="150"/>
      <c r="EEC114" s="150"/>
      <c r="EED114" s="150"/>
      <c r="EEE114" s="150"/>
      <c r="EEF114" s="150"/>
      <c r="EEG114" s="150"/>
      <c r="EEH114" s="150"/>
      <c r="EEI114" s="150"/>
      <c r="EEJ114" s="150"/>
      <c r="EEK114" s="150"/>
      <c r="EEL114" s="150"/>
      <c r="EEM114" s="150"/>
      <c r="EEN114" s="150"/>
      <c r="EEO114" s="150"/>
      <c r="EEP114" s="150"/>
      <c r="EEQ114" s="150"/>
      <c r="EER114" s="150"/>
      <c r="EES114" s="150"/>
      <c r="EET114" s="150"/>
      <c r="EEU114" s="150"/>
      <c r="EEV114" s="150"/>
      <c r="EEW114" s="150"/>
      <c r="EEX114" s="150"/>
      <c r="EEY114" s="150"/>
      <c r="EEZ114" s="150"/>
      <c r="EFA114" s="150"/>
      <c r="EFB114" s="150"/>
      <c r="EFC114" s="150"/>
      <c r="EFD114" s="150"/>
      <c r="EFE114" s="150"/>
      <c r="EFF114" s="150"/>
      <c r="EFG114" s="150"/>
      <c r="EFH114" s="150"/>
      <c r="EFI114" s="150"/>
      <c r="EFJ114" s="150"/>
      <c r="EFK114" s="150"/>
      <c r="EFL114" s="150"/>
      <c r="EFM114" s="150"/>
      <c r="EFN114" s="150"/>
      <c r="EFO114" s="150"/>
      <c r="EFP114" s="150"/>
      <c r="EFQ114" s="150"/>
      <c r="EFR114" s="150"/>
      <c r="EFS114" s="150"/>
      <c r="EFT114" s="150"/>
      <c r="EFU114" s="150"/>
      <c r="EFV114" s="150"/>
      <c r="EFW114" s="150"/>
      <c r="EFX114" s="150"/>
      <c r="EFY114" s="150"/>
      <c r="EFZ114" s="150"/>
      <c r="EGA114" s="150"/>
      <c r="EGB114" s="150"/>
      <c r="EGC114" s="150"/>
      <c r="EGD114" s="150"/>
      <c r="EGE114" s="150"/>
      <c r="EGF114" s="150"/>
      <c r="EGG114" s="150"/>
      <c r="EGH114" s="150"/>
      <c r="EGI114" s="150"/>
      <c r="EGJ114" s="150"/>
      <c r="EGK114" s="150"/>
      <c r="EGL114" s="150"/>
      <c r="EGM114" s="150"/>
      <c r="EGN114" s="150"/>
      <c r="EGO114" s="150"/>
      <c r="EGP114" s="150"/>
      <c r="EGQ114" s="150"/>
      <c r="EGR114" s="150"/>
      <c r="EGS114" s="150"/>
      <c r="EGT114" s="150"/>
      <c r="EGU114" s="150"/>
      <c r="EGV114" s="150"/>
      <c r="EGW114" s="150"/>
      <c r="EGX114" s="150"/>
      <c r="EGY114" s="150"/>
      <c r="EGZ114" s="150"/>
      <c r="EHA114" s="150"/>
      <c r="EHB114" s="150"/>
      <c r="EHC114" s="150"/>
      <c r="EHD114" s="150"/>
      <c r="EHE114" s="150"/>
      <c r="EHF114" s="150"/>
      <c r="EHG114" s="150"/>
      <c r="EHH114" s="150"/>
      <c r="EHI114" s="150"/>
      <c r="EHJ114" s="150"/>
      <c r="EHK114" s="150"/>
      <c r="EHL114" s="150"/>
      <c r="EHM114" s="150"/>
      <c r="EHN114" s="150"/>
      <c r="EHO114" s="150"/>
      <c r="EHP114" s="150"/>
      <c r="EHQ114" s="150"/>
      <c r="EHR114" s="150"/>
      <c r="EHS114" s="150"/>
      <c r="EHT114" s="150"/>
      <c r="EHU114" s="150"/>
      <c r="EHV114" s="150"/>
      <c r="EHW114" s="150"/>
      <c r="EHX114" s="150"/>
      <c r="EHY114" s="150"/>
      <c r="EHZ114" s="150"/>
      <c r="EIA114" s="150"/>
      <c r="EIB114" s="150"/>
      <c r="EIC114" s="150"/>
      <c r="EID114" s="150"/>
      <c r="EIE114" s="150"/>
      <c r="EIF114" s="150"/>
      <c r="EIG114" s="150"/>
      <c r="EIH114" s="150"/>
      <c r="EII114" s="150"/>
      <c r="EIJ114" s="150"/>
      <c r="EIK114" s="150"/>
      <c r="EIL114" s="150"/>
      <c r="EIM114" s="150"/>
      <c r="EIN114" s="150"/>
      <c r="EIO114" s="150"/>
      <c r="EIP114" s="150"/>
      <c r="EIQ114" s="150"/>
      <c r="EIR114" s="150"/>
      <c r="EIS114" s="150"/>
      <c r="EIT114" s="150"/>
      <c r="EIU114" s="150"/>
      <c r="EIV114" s="150"/>
      <c r="EIW114" s="150"/>
      <c r="EIX114" s="150"/>
      <c r="EIY114" s="150"/>
      <c r="EIZ114" s="150"/>
      <c r="EJA114" s="150"/>
      <c r="EJB114" s="150"/>
      <c r="EJC114" s="150"/>
      <c r="EJD114" s="150"/>
      <c r="EJE114" s="150"/>
      <c r="EJF114" s="150"/>
      <c r="EJG114" s="150"/>
      <c r="EJH114" s="150"/>
      <c r="EJI114" s="150"/>
      <c r="EJJ114" s="150"/>
      <c r="EJK114" s="150"/>
      <c r="EJL114" s="150"/>
      <c r="EJM114" s="150"/>
      <c r="EJN114" s="150"/>
      <c r="EJO114" s="150"/>
      <c r="EJP114" s="150"/>
      <c r="EJQ114" s="150"/>
      <c r="EJR114" s="150"/>
      <c r="EJS114" s="150"/>
      <c r="EJT114" s="150"/>
      <c r="EJU114" s="150"/>
      <c r="EJV114" s="150"/>
      <c r="EJW114" s="150"/>
      <c r="EJX114" s="150"/>
      <c r="EJY114" s="150"/>
      <c r="EJZ114" s="150"/>
      <c r="EKA114" s="150"/>
      <c r="EKB114" s="150"/>
      <c r="EKC114" s="150"/>
      <c r="EKD114" s="150"/>
      <c r="EKE114" s="150"/>
      <c r="EKF114" s="150"/>
      <c r="EKG114" s="150"/>
      <c r="EKH114" s="150"/>
      <c r="EKI114" s="150"/>
      <c r="EKJ114" s="150"/>
      <c r="EKK114" s="150"/>
      <c r="EKL114" s="150"/>
      <c r="EKM114" s="150"/>
      <c r="EKN114" s="150"/>
      <c r="EKO114" s="150"/>
      <c r="EKP114" s="150"/>
      <c r="EKQ114" s="150"/>
      <c r="EKR114" s="150"/>
      <c r="EKS114" s="150"/>
      <c r="EKT114" s="150"/>
      <c r="EKU114" s="150"/>
      <c r="EKV114" s="150"/>
      <c r="EKW114" s="150"/>
      <c r="EKX114" s="150"/>
      <c r="EKY114" s="150"/>
      <c r="EKZ114" s="150"/>
      <c r="ELA114" s="150"/>
      <c r="ELB114" s="150"/>
      <c r="ELC114" s="150"/>
      <c r="ELD114" s="150"/>
      <c r="ELE114" s="150"/>
      <c r="ELF114" s="150"/>
      <c r="ELG114" s="150"/>
      <c r="ELH114" s="150"/>
      <c r="ELI114" s="150"/>
      <c r="ELJ114" s="150"/>
      <c r="ELK114" s="150"/>
      <c r="ELL114" s="150"/>
      <c r="ELM114" s="150"/>
      <c r="ELN114" s="150"/>
      <c r="ELO114" s="150"/>
      <c r="ELP114" s="150"/>
      <c r="ELQ114" s="150"/>
      <c r="ELR114" s="150"/>
      <c r="ELS114" s="150"/>
      <c r="ELT114" s="150"/>
      <c r="ELU114" s="150"/>
      <c r="ELV114" s="150"/>
      <c r="ELW114" s="150"/>
      <c r="ELX114" s="150"/>
      <c r="ELY114" s="150"/>
      <c r="ELZ114" s="150"/>
      <c r="EMA114" s="150"/>
      <c r="EMB114" s="150"/>
      <c r="EMC114" s="150"/>
      <c r="EMD114" s="150"/>
      <c r="EME114" s="150"/>
      <c r="EMF114" s="150"/>
      <c r="EMG114" s="150"/>
      <c r="EMH114" s="150"/>
      <c r="EMI114" s="150"/>
      <c r="EMJ114" s="150"/>
      <c r="EMK114" s="150"/>
      <c r="EML114" s="150"/>
      <c r="EMM114" s="150"/>
      <c r="EMN114" s="150"/>
      <c r="EMO114" s="150"/>
      <c r="EMP114" s="150"/>
      <c r="EMQ114" s="150"/>
      <c r="EMR114" s="150"/>
      <c r="EMS114" s="150"/>
      <c r="EMT114" s="150"/>
      <c r="EMU114" s="150"/>
      <c r="EMV114" s="150"/>
      <c r="EMW114" s="150"/>
      <c r="EMX114" s="150"/>
      <c r="EMY114" s="150"/>
      <c r="EMZ114" s="150"/>
      <c r="ENA114" s="150"/>
      <c r="ENB114" s="150"/>
      <c r="ENC114" s="150"/>
      <c r="END114" s="150"/>
      <c r="ENE114" s="150"/>
      <c r="ENF114" s="150"/>
      <c r="ENG114" s="150"/>
      <c r="ENH114" s="150"/>
      <c r="ENI114" s="150"/>
      <c r="ENJ114" s="150"/>
      <c r="ENK114" s="150"/>
      <c r="ENL114" s="150"/>
      <c r="ENM114" s="150"/>
      <c r="ENN114" s="150"/>
      <c r="ENO114" s="150"/>
      <c r="ENP114" s="150"/>
      <c r="ENQ114" s="150"/>
      <c r="ENR114" s="150"/>
      <c r="ENS114" s="150"/>
      <c r="ENT114" s="150"/>
      <c r="ENU114" s="150"/>
      <c r="ENV114" s="150"/>
      <c r="ENW114" s="150"/>
      <c r="ENX114" s="150"/>
      <c r="ENY114" s="150"/>
      <c r="ENZ114" s="150"/>
      <c r="EOA114" s="150"/>
      <c r="EOB114" s="150"/>
      <c r="EOC114" s="150"/>
      <c r="EOD114" s="150"/>
      <c r="EOE114" s="150"/>
      <c r="EOF114" s="150"/>
      <c r="EOG114" s="150"/>
      <c r="EOH114" s="150"/>
      <c r="EOI114" s="150"/>
      <c r="EOJ114" s="150"/>
      <c r="EOK114" s="150"/>
      <c r="EOL114" s="150"/>
      <c r="EOM114" s="150"/>
      <c r="EON114" s="150"/>
      <c r="EOO114" s="150"/>
      <c r="EOP114" s="150"/>
      <c r="EOQ114" s="150"/>
      <c r="EOR114" s="150"/>
      <c r="EOS114" s="150"/>
      <c r="EOT114" s="150"/>
      <c r="EOU114" s="150"/>
      <c r="EOV114" s="150"/>
      <c r="EOW114" s="150"/>
      <c r="EOX114" s="150"/>
      <c r="EOY114" s="150"/>
      <c r="EOZ114" s="150"/>
      <c r="EPA114" s="150"/>
      <c r="EPB114" s="150"/>
      <c r="EPC114" s="150"/>
      <c r="EPD114" s="150"/>
      <c r="EPE114" s="150"/>
      <c r="EPF114" s="150"/>
      <c r="EPG114" s="150"/>
      <c r="EPH114" s="150"/>
      <c r="EPI114" s="150"/>
      <c r="EPJ114" s="150"/>
      <c r="EPK114" s="150"/>
      <c r="EPL114" s="150"/>
      <c r="EPM114" s="150"/>
      <c r="EPN114" s="150"/>
      <c r="EPO114" s="150"/>
      <c r="EPP114" s="150"/>
      <c r="EPQ114" s="150"/>
      <c r="EPR114" s="150"/>
      <c r="EPS114" s="150"/>
      <c r="EPT114" s="150"/>
      <c r="EPU114" s="150"/>
      <c r="EPV114" s="150"/>
      <c r="EPW114" s="150"/>
      <c r="EPX114" s="150"/>
      <c r="EPY114" s="150"/>
      <c r="EPZ114" s="150"/>
      <c r="EQA114" s="150"/>
      <c r="EQB114" s="150"/>
      <c r="EQC114" s="150"/>
      <c r="EQD114" s="150"/>
      <c r="EQE114" s="150"/>
      <c r="EQF114" s="150"/>
      <c r="EQG114" s="150"/>
      <c r="EQH114" s="150"/>
      <c r="EQI114" s="150"/>
      <c r="EQJ114" s="150"/>
      <c r="EQK114" s="150"/>
      <c r="EQL114" s="150"/>
      <c r="EQM114" s="150"/>
      <c r="EQN114" s="150"/>
      <c r="EQO114" s="150"/>
      <c r="EQP114" s="150"/>
      <c r="EQQ114" s="150"/>
      <c r="EQR114" s="150"/>
      <c r="EQS114" s="150"/>
      <c r="EQT114" s="150"/>
      <c r="EQU114" s="150"/>
      <c r="EQV114" s="150"/>
      <c r="EQW114" s="150"/>
      <c r="EQX114" s="150"/>
      <c r="EQY114" s="150"/>
      <c r="EQZ114" s="150"/>
      <c r="ERA114" s="150"/>
      <c r="ERB114" s="150"/>
      <c r="ERC114" s="150"/>
      <c r="ERD114" s="150"/>
      <c r="ERE114" s="150"/>
      <c r="ERF114" s="150"/>
      <c r="ERG114" s="150"/>
      <c r="ERH114" s="150"/>
      <c r="ERI114" s="150"/>
      <c r="ERJ114" s="150"/>
      <c r="ERK114" s="150"/>
      <c r="ERL114" s="150"/>
      <c r="ERM114" s="150"/>
      <c r="ERN114" s="150"/>
      <c r="ERO114" s="150"/>
      <c r="ERP114" s="150"/>
      <c r="ERQ114" s="150"/>
      <c r="ERR114" s="150"/>
      <c r="ERS114" s="150"/>
      <c r="ERT114" s="150"/>
      <c r="ERU114" s="150"/>
      <c r="ERV114" s="150"/>
      <c r="ERW114" s="150"/>
      <c r="ERX114" s="150"/>
      <c r="ERY114" s="150"/>
      <c r="ERZ114" s="150"/>
      <c r="ESA114" s="150"/>
      <c r="ESB114" s="150"/>
      <c r="ESC114" s="150"/>
      <c r="ESD114" s="150"/>
      <c r="ESE114" s="150"/>
      <c r="ESF114" s="150"/>
      <c r="ESG114" s="150"/>
      <c r="ESH114" s="150"/>
      <c r="ESI114" s="150"/>
      <c r="ESJ114" s="150"/>
      <c r="ESK114" s="150"/>
      <c r="ESL114" s="150"/>
      <c r="ESM114" s="150"/>
      <c r="ESN114" s="150"/>
      <c r="ESO114" s="150"/>
      <c r="ESP114" s="150"/>
      <c r="ESQ114" s="150"/>
      <c r="ESR114" s="150"/>
      <c r="ESS114" s="150"/>
      <c r="EST114" s="150"/>
      <c r="ESU114" s="150"/>
      <c r="ESV114" s="150"/>
      <c r="ESW114" s="150"/>
      <c r="ESX114" s="150"/>
      <c r="ESY114" s="150"/>
      <c r="ESZ114" s="150"/>
      <c r="ETA114" s="150"/>
      <c r="ETB114" s="150"/>
      <c r="ETC114" s="150"/>
      <c r="ETD114" s="150"/>
      <c r="ETE114" s="150"/>
      <c r="ETF114" s="150"/>
      <c r="ETG114" s="150"/>
      <c r="ETH114" s="150"/>
      <c r="ETI114" s="150"/>
      <c r="ETJ114" s="150"/>
      <c r="ETK114" s="150"/>
      <c r="ETL114" s="150"/>
      <c r="ETM114" s="150"/>
      <c r="ETN114" s="150"/>
      <c r="ETO114" s="150"/>
      <c r="ETP114" s="150"/>
      <c r="ETQ114" s="150"/>
      <c r="ETR114" s="150"/>
      <c r="ETS114" s="150"/>
      <c r="ETT114" s="150"/>
      <c r="ETU114" s="150"/>
      <c r="ETV114" s="150"/>
      <c r="ETW114" s="150"/>
      <c r="ETX114" s="150"/>
      <c r="ETY114" s="150"/>
      <c r="ETZ114" s="150"/>
      <c r="EUA114" s="150"/>
      <c r="EUB114" s="150"/>
      <c r="EUC114" s="150"/>
      <c r="EUD114" s="150"/>
      <c r="EUE114" s="150"/>
      <c r="EUF114" s="150"/>
      <c r="EUG114" s="150"/>
      <c r="EUH114" s="150"/>
      <c r="EUI114" s="150"/>
      <c r="EUJ114" s="150"/>
      <c r="EUK114" s="150"/>
      <c r="EUL114" s="150"/>
      <c r="EUM114" s="150"/>
      <c r="EUN114" s="150"/>
      <c r="EUO114" s="150"/>
      <c r="EUP114" s="150"/>
      <c r="EUQ114" s="150"/>
      <c r="EUR114" s="150"/>
      <c r="EUS114" s="150"/>
      <c r="EUT114" s="150"/>
      <c r="EUU114" s="150"/>
      <c r="EUV114" s="150"/>
      <c r="EUW114" s="150"/>
      <c r="EUX114" s="150"/>
      <c r="EUY114" s="150"/>
      <c r="EUZ114" s="150"/>
      <c r="EVA114" s="150"/>
      <c r="EVB114" s="150"/>
      <c r="EVC114" s="150"/>
      <c r="EVD114" s="150"/>
      <c r="EVE114" s="150"/>
      <c r="EVF114" s="150"/>
      <c r="EVG114" s="150"/>
      <c r="EVH114" s="150"/>
      <c r="EVI114" s="150"/>
      <c r="EVJ114" s="150"/>
      <c r="EVK114" s="150"/>
      <c r="EVL114" s="150"/>
      <c r="EVM114" s="150"/>
      <c r="EVN114" s="150"/>
      <c r="EVO114" s="150"/>
      <c r="EVP114" s="150"/>
      <c r="EVQ114" s="150"/>
      <c r="EVR114" s="150"/>
      <c r="EVS114" s="150"/>
      <c r="EVT114" s="150"/>
      <c r="EVU114" s="150"/>
      <c r="EVV114" s="150"/>
      <c r="EVW114" s="150"/>
      <c r="EVX114" s="150"/>
      <c r="EVY114" s="150"/>
      <c r="EVZ114" s="150"/>
      <c r="EWA114" s="150"/>
      <c r="EWB114" s="150"/>
      <c r="EWC114" s="150"/>
      <c r="EWD114" s="150"/>
      <c r="EWE114" s="150"/>
      <c r="EWF114" s="150"/>
      <c r="EWG114" s="150"/>
      <c r="EWH114" s="150"/>
      <c r="EWI114" s="150"/>
      <c r="EWJ114" s="150"/>
      <c r="EWK114" s="150"/>
      <c r="EWL114" s="150"/>
      <c r="EWM114" s="150"/>
      <c r="EWN114" s="150"/>
      <c r="EWO114" s="150"/>
      <c r="EWP114" s="150"/>
      <c r="EWQ114" s="150"/>
      <c r="EWR114" s="150"/>
      <c r="EWS114" s="150"/>
      <c r="EWT114" s="150"/>
      <c r="EWU114" s="150"/>
      <c r="EWV114" s="150"/>
      <c r="EWW114" s="150"/>
      <c r="EWX114" s="150"/>
      <c r="EWY114" s="150"/>
      <c r="EWZ114" s="150"/>
      <c r="EXA114" s="150"/>
      <c r="EXB114" s="150"/>
      <c r="EXC114" s="150"/>
      <c r="EXD114" s="150"/>
      <c r="EXE114" s="150"/>
      <c r="EXF114" s="150"/>
      <c r="EXG114" s="150"/>
      <c r="EXH114" s="150"/>
      <c r="EXI114" s="150"/>
      <c r="EXJ114" s="150"/>
      <c r="EXK114" s="150"/>
      <c r="EXL114" s="150"/>
      <c r="EXM114" s="150"/>
      <c r="EXN114" s="150"/>
      <c r="EXO114" s="150"/>
      <c r="EXP114" s="150"/>
      <c r="EXQ114" s="150"/>
      <c r="EXR114" s="150"/>
      <c r="EXS114" s="150"/>
      <c r="EXT114" s="150"/>
      <c r="EXU114" s="150"/>
      <c r="EXV114" s="150"/>
      <c r="EXW114" s="150"/>
      <c r="EXX114" s="150"/>
      <c r="EXY114" s="150"/>
      <c r="EXZ114" s="150"/>
      <c r="EYA114" s="150"/>
      <c r="EYB114" s="150"/>
      <c r="EYC114" s="150"/>
      <c r="EYD114" s="150"/>
      <c r="EYE114" s="150"/>
      <c r="EYF114" s="150"/>
      <c r="EYG114" s="150"/>
      <c r="EYH114" s="150"/>
      <c r="EYI114" s="150"/>
      <c r="EYJ114" s="150"/>
      <c r="EYK114" s="150"/>
      <c r="EYL114" s="150"/>
      <c r="EYM114" s="150"/>
      <c r="EYN114" s="150"/>
      <c r="EYO114" s="150"/>
      <c r="EYP114" s="150"/>
      <c r="EYQ114" s="150"/>
      <c r="EYR114" s="150"/>
      <c r="EYS114" s="150"/>
      <c r="EYT114" s="150"/>
      <c r="EYU114" s="150"/>
      <c r="EYV114" s="150"/>
      <c r="EYW114" s="150"/>
      <c r="EYX114" s="150"/>
      <c r="EYY114" s="150"/>
      <c r="EYZ114" s="150"/>
      <c r="EZA114" s="150"/>
      <c r="EZB114" s="150"/>
      <c r="EZC114" s="150"/>
      <c r="EZD114" s="150"/>
      <c r="EZE114" s="150"/>
      <c r="EZF114" s="150"/>
      <c r="EZG114" s="150"/>
      <c r="EZH114" s="150"/>
      <c r="EZI114" s="150"/>
      <c r="EZJ114" s="150"/>
      <c r="EZK114" s="150"/>
      <c r="EZL114" s="150"/>
      <c r="EZM114" s="150"/>
      <c r="EZN114" s="150"/>
      <c r="EZO114" s="150"/>
      <c r="EZP114" s="150"/>
      <c r="EZQ114" s="150"/>
      <c r="EZR114" s="150"/>
      <c r="EZS114" s="150"/>
      <c r="EZT114" s="150"/>
      <c r="EZU114" s="150"/>
      <c r="EZV114" s="150"/>
      <c r="EZW114" s="150"/>
      <c r="EZX114" s="150"/>
      <c r="EZY114" s="150"/>
      <c r="EZZ114" s="150"/>
      <c r="FAA114" s="150"/>
      <c r="FAB114" s="150"/>
      <c r="FAC114" s="150"/>
      <c r="FAD114" s="150"/>
      <c r="FAE114" s="150"/>
      <c r="FAF114" s="150"/>
      <c r="FAG114" s="150"/>
      <c r="FAH114" s="150"/>
      <c r="FAI114" s="150"/>
      <c r="FAJ114" s="150"/>
      <c r="FAK114" s="150"/>
      <c r="FAL114" s="150"/>
      <c r="FAM114" s="150"/>
      <c r="FAN114" s="150"/>
      <c r="FAO114" s="150"/>
      <c r="FAP114" s="150"/>
      <c r="FAQ114" s="150"/>
      <c r="FAR114" s="150"/>
      <c r="FAS114" s="150"/>
      <c r="FAT114" s="150"/>
      <c r="FAU114" s="150"/>
      <c r="FAV114" s="150"/>
      <c r="FAW114" s="150"/>
      <c r="FAX114" s="150"/>
      <c r="FAY114" s="150"/>
      <c r="FAZ114" s="150"/>
      <c r="FBA114" s="150"/>
      <c r="FBB114" s="150"/>
      <c r="FBC114" s="150"/>
      <c r="FBD114" s="150"/>
      <c r="FBE114" s="150"/>
      <c r="FBF114" s="150"/>
      <c r="FBG114" s="150"/>
      <c r="FBH114" s="150"/>
      <c r="FBI114" s="150"/>
      <c r="FBJ114" s="150"/>
      <c r="FBK114" s="150"/>
      <c r="FBL114" s="150"/>
      <c r="FBM114" s="150"/>
      <c r="FBN114" s="150"/>
      <c r="FBO114" s="150"/>
      <c r="FBP114" s="150"/>
      <c r="FBQ114" s="150"/>
      <c r="FBR114" s="150"/>
      <c r="FBS114" s="150"/>
      <c r="FBT114" s="150"/>
      <c r="FBU114" s="150"/>
      <c r="FBV114" s="150"/>
      <c r="FBW114" s="150"/>
      <c r="FBX114" s="150"/>
      <c r="FBY114" s="150"/>
      <c r="FBZ114" s="150"/>
      <c r="FCA114" s="150"/>
      <c r="FCB114" s="150"/>
      <c r="FCC114" s="150"/>
      <c r="FCD114" s="150"/>
      <c r="FCE114" s="150"/>
      <c r="FCF114" s="150"/>
      <c r="FCG114" s="150"/>
      <c r="FCH114" s="150"/>
      <c r="FCI114" s="150"/>
      <c r="FCJ114" s="150"/>
      <c r="FCK114" s="150"/>
      <c r="FCL114" s="150"/>
      <c r="FCM114" s="150"/>
      <c r="FCN114" s="150"/>
      <c r="FCO114" s="150"/>
      <c r="FCP114" s="150"/>
      <c r="FCQ114" s="150"/>
      <c r="FCR114" s="150"/>
      <c r="FCS114" s="150"/>
      <c r="FCT114" s="150"/>
      <c r="FCU114" s="150"/>
      <c r="FCV114" s="150"/>
      <c r="FCW114" s="150"/>
      <c r="FCX114" s="150"/>
      <c r="FCY114" s="150"/>
      <c r="FCZ114" s="150"/>
      <c r="FDA114" s="150"/>
      <c r="FDB114" s="150"/>
      <c r="FDC114" s="150"/>
      <c r="FDD114" s="150"/>
      <c r="FDE114" s="150"/>
      <c r="FDF114" s="150"/>
      <c r="FDG114" s="150"/>
      <c r="FDH114" s="150"/>
      <c r="FDI114" s="150"/>
      <c r="FDJ114" s="150"/>
      <c r="FDK114" s="150"/>
      <c r="FDL114" s="150"/>
      <c r="FDM114" s="150"/>
      <c r="FDN114" s="150"/>
      <c r="FDO114" s="150"/>
      <c r="FDP114" s="150"/>
      <c r="FDQ114" s="150"/>
      <c r="FDR114" s="150"/>
      <c r="FDS114" s="150"/>
      <c r="FDT114" s="150"/>
      <c r="FDU114" s="150"/>
      <c r="FDV114" s="150"/>
      <c r="FDW114" s="150"/>
      <c r="FDX114" s="150"/>
      <c r="FDY114" s="150"/>
      <c r="FDZ114" s="150"/>
      <c r="FEA114" s="150"/>
      <c r="FEB114" s="150"/>
      <c r="FEC114" s="150"/>
      <c r="FED114" s="150"/>
      <c r="FEE114" s="150"/>
      <c r="FEF114" s="150"/>
      <c r="FEG114" s="150"/>
      <c r="FEH114" s="150"/>
      <c r="FEI114" s="150"/>
      <c r="FEJ114" s="150"/>
      <c r="FEK114" s="150"/>
      <c r="FEL114" s="150"/>
      <c r="FEM114" s="150"/>
      <c r="FEN114" s="150"/>
      <c r="FEO114" s="150"/>
      <c r="FEP114" s="150"/>
      <c r="FEQ114" s="150"/>
      <c r="FER114" s="150"/>
      <c r="FES114" s="150"/>
      <c r="FET114" s="150"/>
      <c r="FEU114" s="150"/>
      <c r="FEV114" s="150"/>
      <c r="FEW114" s="150"/>
      <c r="FEX114" s="150"/>
      <c r="FEY114" s="150"/>
      <c r="FEZ114" s="150"/>
      <c r="FFA114" s="150"/>
      <c r="FFB114" s="150"/>
      <c r="FFC114" s="150"/>
      <c r="FFD114" s="150"/>
      <c r="FFE114" s="150"/>
      <c r="FFF114" s="150"/>
      <c r="FFG114" s="150"/>
      <c r="FFH114" s="150"/>
      <c r="FFI114" s="150"/>
      <c r="FFJ114" s="150"/>
      <c r="FFK114" s="150"/>
      <c r="FFL114" s="150"/>
      <c r="FFM114" s="150"/>
      <c r="FFN114" s="150"/>
      <c r="FFO114" s="150"/>
      <c r="FFP114" s="150"/>
      <c r="FFQ114" s="150"/>
      <c r="FFR114" s="150"/>
      <c r="FFS114" s="150"/>
      <c r="FFT114" s="150"/>
      <c r="FFU114" s="150"/>
      <c r="FFV114" s="150"/>
      <c r="FFW114" s="150"/>
      <c r="FFX114" s="150"/>
      <c r="FFY114" s="150"/>
      <c r="FFZ114" s="150"/>
      <c r="FGA114" s="150"/>
      <c r="FGB114" s="150"/>
      <c r="FGC114" s="150"/>
      <c r="FGD114" s="150"/>
      <c r="FGE114" s="150"/>
      <c r="FGF114" s="150"/>
      <c r="FGG114" s="150"/>
      <c r="FGH114" s="150"/>
      <c r="FGI114" s="150"/>
      <c r="FGJ114" s="150"/>
      <c r="FGK114" s="150"/>
      <c r="FGL114" s="150"/>
      <c r="FGM114" s="150"/>
      <c r="FGN114" s="150"/>
      <c r="FGO114" s="150"/>
      <c r="FGP114" s="150"/>
      <c r="FGQ114" s="150"/>
      <c r="FGR114" s="150"/>
      <c r="FGS114" s="150"/>
      <c r="FGT114" s="150"/>
      <c r="FGU114" s="150"/>
      <c r="FGV114" s="150"/>
      <c r="FGW114" s="150"/>
      <c r="FGX114" s="150"/>
      <c r="FGY114" s="150"/>
      <c r="FGZ114" s="150"/>
      <c r="FHA114" s="150"/>
      <c r="FHB114" s="150"/>
      <c r="FHC114" s="150"/>
      <c r="FHD114" s="150"/>
      <c r="FHE114" s="150"/>
      <c r="FHF114" s="150"/>
      <c r="FHG114" s="150"/>
      <c r="FHH114" s="150"/>
      <c r="FHI114" s="150"/>
      <c r="FHJ114" s="150"/>
      <c r="FHK114" s="150"/>
      <c r="FHL114" s="150"/>
      <c r="FHM114" s="150"/>
      <c r="FHN114" s="150"/>
      <c r="FHO114" s="150"/>
      <c r="FHP114" s="150"/>
      <c r="FHQ114" s="150"/>
      <c r="FHR114" s="150"/>
      <c r="FHS114" s="150"/>
      <c r="FHT114" s="150"/>
      <c r="FHU114" s="150"/>
      <c r="FHV114" s="150"/>
      <c r="FHW114" s="150"/>
      <c r="FHX114" s="150"/>
      <c r="FHY114" s="150"/>
      <c r="FHZ114" s="150"/>
      <c r="FIA114" s="150"/>
      <c r="FIB114" s="150"/>
      <c r="FIC114" s="150"/>
      <c r="FID114" s="150"/>
      <c r="FIE114" s="150"/>
      <c r="FIF114" s="150"/>
      <c r="FIG114" s="150"/>
      <c r="FIH114" s="150"/>
      <c r="FII114" s="150"/>
      <c r="FIJ114" s="150"/>
      <c r="FIK114" s="150"/>
      <c r="FIL114" s="150"/>
      <c r="FIM114" s="150"/>
      <c r="FIN114" s="150"/>
      <c r="FIO114" s="150"/>
      <c r="FIP114" s="150"/>
      <c r="FIQ114" s="150"/>
      <c r="FIR114" s="150"/>
      <c r="FIS114" s="150"/>
      <c r="FIT114" s="150"/>
      <c r="FIU114" s="150"/>
      <c r="FIV114" s="150"/>
      <c r="FIW114" s="150"/>
      <c r="FIX114" s="150"/>
      <c r="FIY114" s="150"/>
      <c r="FIZ114" s="150"/>
      <c r="FJA114" s="150"/>
      <c r="FJB114" s="150"/>
      <c r="FJC114" s="150"/>
      <c r="FJD114" s="150"/>
      <c r="FJE114" s="150"/>
      <c r="FJF114" s="150"/>
      <c r="FJG114" s="150"/>
      <c r="FJH114" s="150"/>
      <c r="FJI114" s="150"/>
      <c r="FJJ114" s="150"/>
      <c r="FJK114" s="150"/>
      <c r="FJL114" s="150"/>
      <c r="FJM114" s="150"/>
      <c r="FJN114" s="150"/>
      <c r="FJO114" s="150"/>
      <c r="FJP114" s="150"/>
      <c r="FJQ114" s="150"/>
      <c r="FJR114" s="150"/>
      <c r="FJS114" s="150"/>
      <c r="FJT114" s="150"/>
      <c r="FJU114" s="150"/>
      <c r="FJV114" s="150"/>
      <c r="FJW114" s="150"/>
      <c r="FJX114" s="150"/>
      <c r="FJY114" s="150"/>
      <c r="FJZ114" s="150"/>
      <c r="FKA114" s="150"/>
      <c r="FKB114" s="150"/>
      <c r="FKC114" s="150"/>
      <c r="FKD114" s="150"/>
      <c r="FKE114" s="150"/>
      <c r="FKF114" s="150"/>
      <c r="FKG114" s="150"/>
      <c r="FKH114" s="150"/>
      <c r="FKI114" s="150"/>
      <c r="FKJ114" s="150"/>
      <c r="FKK114" s="150"/>
      <c r="FKL114" s="150"/>
      <c r="FKM114" s="150"/>
      <c r="FKN114" s="150"/>
      <c r="FKO114" s="150"/>
      <c r="FKP114" s="150"/>
      <c r="FKQ114" s="150"/>
      <c r="FKR114" s="150"/>
      <c r="FKS114" s="150"/>
      <c r="FKT114" s="150"/>
      <c r="FKU114" s="150"/>
      <c r="FKV114" s="150"/>
      <c r="FKW114" s="150"/>
      <c r="FKX114" s="150"/>
      <c r="FKY114" s="150"/>
      <c r="FKZ114" s="150"/>
      <c r="FLA114" s="150"/>
      <c r="FLB114" s="150"/>
      <c r="FLC114" s="150"/>
      <c r="FLD114" s="150"/>
      <c r="FLE114" s="150"/>
      <c r="FLF114" s="150"/>
      <c r="FLG114" s="150"/>
      <c r="FLH114" s="150"/>
      <c r="FLI114" s="150"/>
      <c r="FLJ114" s="150"/>
      <c r="FLK114" s="150"/>
      <c r="FLL114" s="150"/>
      <c r="FLM114" s="150"/>
      <c r="FLN114" s="150"/>
      <c r="FLO114" s="150"/>
      <c r="FLP114" s="150"/>
      <c r="FLQ114" s="150"/>
      <c r="FLR114" s="150"/>
      <c r="FLS114" s="150"/>
      <c r="FLT114" s="150"/>
      <c r="FLU114" s="150"/>
      <c r="FLV114" s="150"/>
      <c r="FLW114" s="150"/>
      <c r="FLX114" s="150"/>
      <c r="FLY114" s="150"/>
      <c r="FLZ114" s="150"/>
      <c r="FMA114" s="150"/>
      <c r="FMB114" s="150"/>
      <c r="FMC114" s="150"/>
      <c r="FMD114" s="150"/>
      <c r="FME114" s="150"/>
      <c r="FMF114" s="150"/>
      <c r="FMG114" s="150"/>
      <c r="FMH114" s="150"/>
      <c r="FMI114" s="150"/>
      <c r="FMJ114" s="150"/>
      <c r="FMK114" s="150"/>
      <c r="FML114" s="150"/>
      <c r="FMM114" s="150"/>
      <c r="FMN114" s="150"/>
      <c r="FMO114" s="150"/>
      <c r="FMP114" s="150"/>
      <c r="FMQ114" s="150"/>
      <c r="FMR114" s="150"/>
      <c r="FMS114" s="150"/>
      <c r="FMT114" s="150"/>
      <c r="FMU114" s="150"/>
      <c r="FMV114" s="150"/>
      <c r="FMW114" s="150"/>
      <c r="FMX114" s="150"/>
      <c r="FMY114" s="150"/>
      <c r="FMZ114" s="150"/>
      <c r="FNA114" s="150"/>
      <c r="FNB114" s="150"/>
      <c r="FNC114" s="150"/>
      <c r="FND114" s="150"/>
      <c r="FNE114" s="150"/>
      <c r="FNF114" s="150"/>
      <c r="FNG114" s="150"/>
      <c r="FNH114" s="150"/>
      <c r="FNI114" s="150"/>
      <c r="FNJ114" s="150"/>
      <c r="FNK114" s="150"/>
      <c r="FNL114" s="150"/>
      <c r="FNM114" s="150"/>
      <c r="FNN114" s="150"/>
      <c r="FNO114" s="150"/>
      <c r="FNP114" s="150"/>
      <c r="FNQ114" s="150"/>
      <c r="FNR114" s="150"/>
      <c r="FNS114" s="150"/>
      <c r="FNT114" s="150"/>
      <c r="FNU114" s="150"/>
      <c r="FNV114" s="150"/>
      <c r="FNW114" s="150"/>
      <c r="FNX114" s="150"/>
      <c r="FNY114" s="150"/>
      <c r="FNZ114" s="150"/>
      <c r="FOA114" s="150"/>
      <c r="FOB114" s="150"/>
      <c r="FOC114" s="150"/>
      <c r="FOD114" s="150"/>
      <c r="FOE114" s="150"/>
      <c r="FOF114" s="150"/>
      <c r="FOG114" s="150"/>
      <c r="FOH114" s="150"/>
      <c r="FOI114" s="150"/>
      <c r="FOJ114" s="150"/>
      <c r="FOK114" s="150"/>
      <c r="FOL114" s="150"/>
      <c r="FOM114" s="150"/>
      <c r="FON114" s="150"/>
      <c r="FOO114" s="150"/>
      <c r="FOP114" s="150"/>
      <c r="FOQ114" s="150"/>
      <c r="FOR114" s="150"/>
      <c r="FOS114" s="150"/>
      <c r="FOT114" s="150"/>
      <c r="FOU114" s="150"/>
      <c r="FOV114" s="150"/>
      <c r="FOW114" s="150"/>
      <c r="FOX114" s="150"/>
      <c r="FOY114" s="150"/>
      <c r="FOZ114" s="150"/>
      <c r="FPA114" s="150"/>
      <c r="FPB114" s="150"/>
      <c r="FPC114" s="150"/>
      <c r="FPD114" s="150"/>
      <c r="FPE114" s="150"/>
      <c r="FPF114" s="150"/>
      <c r="FPG114" s="150"/>
      <c r="FPH114" s="150"/>
      <c r="FPI114" s="150"/>
      <c r="FPJ114" s="150"/>
      <c r="FPK114" s="150"/>
      <c r="FPL114" s="150"/>
      <c r="FPM114" s="150"/>
      <c r="FPN114" s="150"/>
      <c r="FPO114" s="150"/>
      <c r="FPP114" s="150"/>
      <c r="FPQ114" s="150"/>
      <c r="FPR114" s="150"/>
      <c r="FPS114" s="150"/>
      <c r="FPT114" s="150"/>
      <c r="FPU114" s="150"/>
      <c r="FPV114" s="150"/>
      <c r="FPW114" s="150"/>
      <c r="FPX114" s="150"/>
      <c r="FPY114" s="150"/>
      <c r="FPZ114" s="150"/>
      <c r="FQA114" s="150"/>
      <c r="FQB114" s="150"/>
      <c r="FQC114" s="150"/>
      <c r="FQD114" s="150"/>
      <c r="FQE114" s="150"/>
      <c r="FQF114" s="150"/>
      <c r="FQG114" s="150"/>
      <c r="FQH114" s="150"/>
      <c r="FQI114" s="150"/>
      <c r="FQJ114" s="150"/>
      <c r="FQK114" s="150"/>
      <c r="FQL114" s="150"/>
      <c r="FQM114" s="150"/>
      <c r="FQN114" s="150"/>
      <c r="FQO114" s="150"/>
      <c r="FQP114" s="150"/>
      <c r="FQQ114" s="150"/>
      <c r="FQR114" s="150"/>
      <c r="FQS114" s="150"/>
      <c r="FQT114" s="150"/>
      <c r="FQU114" s="150"/>
      <c r="FQV114" s="150"/>
      <c r="FQW114" s="150"/>
      <c r="FQX114" s="150"/>
      <c r="FQY114" s="150"/>
      <c r="FQZ114" s="150"/>
      <c r="FRA114" s="150"/>
      <c r="FRB114" s="150"/>
      <c r="FRC114" s="150"/>
      <c r="FRD114" s="150"/>
      <c r="FRE114" s="150"/>
      <c r="FRF114" s="150"/>
      <c r="FRG114" s="150"/>
      <c r="FRH114" s="150"/>
      <c r="FRI114" s="150"/>
      <c r="FRJ114" s="150"/>
      <c r="FRK114" s="150"/>
      <c r="FRL114" s="150"/>
      <c r="FRM114" s="150"/>
      <c r="FRN114" s="150"/>
      <c r="FRO114" s="150"/>
      <c r="FRP114" s="150"/>
      <c r="FRQ114" s="150"/>
      <c r="FRR114" s="150"/>
      <c r="FRS114" s="150"/>
      <c r="FRT114" s="150"/>
      <c r="FRU114" s="150"/>
      <c r="FRV114" s="150"/>
      <c r="FRW114" s="150"/>
      <c r="FRX114" s="150"/>
      <c r="FRY114" s="150"/>
      <c r="FRZ114" s="150"/>
      <c r="FSA114" s="150"/>
      <c r="FSB114" s="150"/>
      <c r="FSC114" s="150"/>
      <c r="FSD114" s="150"/>
      <c r="FSE114" s="150"/>
      <c r="FSF114" s="150"/>
      <c r="FSG114" s="150"/>
      <c r="FSH114" s="150"/>
      <c r="FSI114" s="150"/>
      <c r="FSJ114" s="150"/>
      <c r="FSK114" s="150"/>
      <c r="FSL114" s="150"/>
      <c r="FSM114" s="150"/>
      <c r="FSN114" s="150"/>
      <c r="FSO114" s="150"/>
      <c r="FSP114" s="150"/>
      <c r="FSQ114" s="150"/>
      <c r="FSR114" s="150"/>
      <c r="FSS114" s="150"/>
      <c r="FST114" s="150"/>
      <c r="FSU114" s="150"/>
      <c r="FSV114" s="150"/>
      <c r="FSW114" s="150"/>
      <c r="FSX114" s="150"/>
      <c r="FSY114" s="150"/>
      <c r="FSZ114" s="150"/>
      <c r="FTA114" s="150"/>
      <c r="FTB114" s="150"/>
      <c r="FTC114" s="150"/>
      <c r="FTD114" s="150"/>
      <c r="FTE114" s="150"/>
      <c r="FTF114" s="150"/>
      <c r="FTG114" s="150"/>
      <c r="FTH114" s="150"/>
      <c r="FTI114" s="150"/>
      <c r="FTJ114" s="150"/>
      <c r="FTK114" s="150"/>
      <c r="FTL114" s="150"/>
      <c r="FTM114" s="150"/>
      <c r="FTN114" s="150"/>
      <c r="FTO114" s="150"/>
      <c r="FTP114" s="150"/>
      <c r="FTQ114" s="150"/>
      <c r="FTR114" s="150"/>
      <c r="FTS114" s="150"/>
      <c r="FTT114" s="150"/>
      <c r="FTU114" s="150"/>
      <c r="FTV114" s="150"/>
      <c r="FTW114" s="150"/>
      <c r="FTX114" s="150"/>
      <c r="FTY114" s="150"/>
      <c r="FTZ114" s="150"/>
      <c r="FUA114" s="150"/>
      <c r="FUB114" s="150"/>
      <c r="FUC114" s="150"/>
      <c r="FUD114" s="150"/>
      <c r="FUE114" s="150"/>
      <c r="FUF114" s="150"/>
      <c r="FUG114" s="150"/>
      <c r="FUH114" s="150"/>
      <c r="FUI114" s="150"/>
      <c r="FUJ114" s="150"/>
      <c r="FUK114" s="150"/>
      <c r="FUL114" s="150"/>
      <c r="FUM114" s="150"/>
      <c r="FUN114" s="150"/>
      <c r="FUO114" s="150"/>
      <c r="FUP114" s="150"/>
      <c r="FUQ114" s="150"/>
      <c r="FUR114" s="150"/>
      <c r="FUS114" s="150"/>
      <c r="FUT114" s="150"/>
      <c r="FUU114" s="150"/>
      <c r="FUV114" s="150"/>
      <c r="FUW114" s="150"/>
      <c r="FUX114" s="150"/>
      <c r="FUY114" s="150"/>
      <c r="FUZ114" s="150"/>
      <c r="FVA114" s="150"/>
      <c r="FVB114" s="150"/>
      <c r="FVC114" s="150"/>
      <c r="FVD114" s="150"/>
      <c r="FVE114" s="150"/>
      <c r="FVF114" s="150"/>
      <c r="FVG114" s="150"/>
      <c r="FVH114" s="150"/>
      <c r="FVI114" s="150"/>
      <c r="FVJ114" s="150"/>
      <c r="FVK114" s="150"/>
      <c r="FVL114" s="150"/>
      <c r="FVM114" s="150"/>
      <c r="FVN114" s="150"/>
      <c r="FVO114" s="150"/>
      <c r="FVP114" s="150"/>
      <c r="FVQ114" s="150"/>
      <c r="FVR114" s="150"/>
      <c r="FVS114" s="150"/>
      <c r="FVT114" s="150"/>
      <c r="FVU114" s="150"/>
      <c r="FVV114" s="150"/>
      <c r="FVW114" s="150"/>
      <c r="FVX114" s="150"/>
      <c r="FVY114" s="150"/>
      <c r="FVZ114" s="150"/>
      <c r="FWA114" s="150"/>
      <c r="FWB114" s="150"/>
      <c r="FWC114" s="150"/>
      <c r="FWD114" s="150"/>
      <c r="FWE114" s="150"/>
      <c r="FWF114" s="150"/>
      <c r="FWG114" s="150"/>
      <c r="FWH114" s="150"/>
      <c r="FWI114" s="150"/>
      <c r="FWJ114" s="150"/>
      <c r="FWK114" s="150"/>
      <c r="FWL114" s="150"/>
      <c r="FWM114" s="150"/>
      <c r="FWN114" s="150"/>
      <c r="FWO114" s="150"/>
      <c r="FWP114" s="150"/>
      <c r="FWQ114" s="150"/>
      <c r="FWR114" s="150"/>
      <c r="FWS114" s="150"/>
      <c r="FWT114" s="150"/>
      <c r="FWU114" s="150"/>
      <c r="FWV114" s="150"/>
      <c r="FWW114" s="150"/>
      <c r="FWX114" s="150"/>
      <c r="FWY114" s="150"/>
      <c r="FWZ114" s="150"/>
      <c r="FXA114" s="150"/>
      <c r="FXB114" s="150"/>
      <c r="FXC114" s="150"/>
      <c r="FXD114" s="150"/>
      <c r="FXE114" s="150"/>
      <c r="FXF114" s="150"/>
      <c r="FXG114" s="150"/>
      <c r="FXH114" s="150"/>
      <c r="FXI114" s="150"/>
      <c r="FXJ114" s="150"/>
      <c r="FXK114" s="150"/>
      <c r="FXL114" s="150"/>
      <c r="FXM114" s="150"/>
      <c r="FXN114" s="150"/>
      <c r="FXO114" s="150"/>
      <c r="FXP114" s="150"/>
      <c r="FXQ114" s="150"/>
      <c r="FXR114" s="150"/>
      <c r="FXS114" s="150"/>
      <c r="FXT114" s="150"/>
      <c r="FXU114" s="150"/>
      <c r="FXV114" s="150"/>
      <c r="FXW114" s="150"/>
      <c r="FXX114" s="150"/>
      <c r="FXY114" s="150"/>
      <c r="FXZ114" s="150"/>
      <c r="FYA114" s="150"/>
      <c r="FYB114" s="150"/>
      <c r="FYC114" s="150"/>
      <c r="FYD114" s="150"/>
      <c r="FYE114" s="150"/>
      <c r="FYF114" s="150"/>
      <c r="FYG114" s="150"/>
      <c r="FYH114" s="150"/>
      <c r="FYI114" s="150"/>
      <c r="FYJ114" s="150"/>
      <c r="FYK114" s="150"/>
      <c r="FYL114" s="150"/>
      <c r="FYM114" s="150"/>
      <c r="FYN114" s="150"/>
      <c r="FYO114" s="150"/>
      <c r="FYP114" s="150"/>
      <c r="FYQ114" s="150"/>
      <c r="FYR114" s="150"/>
      <c r="FYS114" s="150"/>
      <c r="FYT114" s="150"/>
      <c r="FYU114" s="150"/>
      <c r="FYV114" s="150"/>
      <c r="FYW114" s="150"/>
      <c r="FYX114" s="150"/>
      <c r="FYY114" s="150"/>
      <c r="FYZ114" s="150"/>
      <c r="FZA114" s="150"/>
      <c r="FZB114" s="150"/>
      <c r="FZC114" s="150"/>
      <c r="FZD114" s="150"/>
      <c r="FZE114" s="150"/>
      <c r="FZF114" s="150"/>
      <c r="FZG114" s="150"/>
      <c r="FZH114" s="150"/>
      <c r="FZI114" s="150"/>
      <c r="FZJ114" s="150"/>
      <c r="FZK114" s="150"/>
      <c r="FZL114" s="150"/>
      <c r="FZM114" s="150"/>
      <c r="FZN114" s="150"/>
      <c r="FZO114" s="150"/>
      <c r="FZP114" s="150"/>
      <c r="FZQ114" s="150"/>
      <c r="FZR114" s="150"/>
      <c r="FZS114" s="150"/>
      <c r="FZT114" s="150"/>
      <c r="FZU114" s="150"/>
      <c r="FZV114" s="150"/>
      <c r="FZW114" s="150"/>
      <c r="FZX114" s="150"/>
      <c r="FZY114" s="150"/>
      <c r="FZZ114" s="150"/>
      <c r="GAA114" s="150"/>
      <c r="GAB114" s="150"/>
      <c r="GAC114" s="150"/>
      <c r="GAD114" s="150"/>
      <c r="GAE114" s="150"/>
      <c r="GAF114" s="150"/>
      <c r="GAG114" s="150"/>
      <c r="GAH114" s="150"/>
      <c r="GAI114" s="150"/>
      <c r="GAJ114" s="150"/>
      <c r="GAK114" s="150"/>
      <c r="GAL114" s="150"/>
      <c r="GAM114" s="150"/>
      <c r="GAN114" s="150"/>
      <c r="GAO114" s="150"/>
      <c r="GAP114" s="150"/>
      <c r="GAQ114" s="150"/>
      <c r="GAR114" s="150"/>
      <c r="GAS114" s="150"/>
      <c r="GAT114" s="150"/>
      <c r="GAU114" s="150"/>
      <c r="GAV114" s="150"/>
      <c r="GAW114" s="150"/>
      <c r="GAX114" s="150"/>
      <c r="GAY114" s="150"/>
      <c r="GAZ114" s="150"/>
      <c r="GBA114" s="150"/>
      <c r="GBB114" s="150"/>
      <c r="GBC114" s="150"/>
      <c r="GBD114" s="150"/>
      <c r="GBE114" s="150"/>
      <c r="GBF114" s="150"/>
      <c r="GBG114" s="150"/>
      <c r="GBH114" s="150"/>
      <c r="GBI114" s="150"/>
      <c r="GBJ114" s="150"/>
      <c r="GBK114" s="150"/>
      <c r="GBL114" s="150"/>
      <c r="GBM114" s="150"/>
      <c r="GBN114" s="150"/>
      <c r="GBO114" s="150"/>
      <c r="GBP114" s="150"/>
      <c r="GBQ114" s="150"/>
      <c r="GBR114" s="150"/>
      <c r="GBS114" s="150"/>
      <c r="GBT114" s="150"/>
      <c r="GBU114" s="150"/>
      <c r="GBV114" s="150"/>
      <c r="GBW114" s="150"/>
      <c r="GBX114" s="150"/>
      <c r="GBY114" s="150"/>
      <c r="GBZ114" s="150"/>
      <c r="GCA114" s="150"/>
      <c r="GCB114" s="150"/>
      <c r="GCC114" s="150"/>
      <c r="GCD114" s="150"/>
      <c r="GCE114" s="150"/>
      <c r="GCF114" s="150"/>
      <c r="GCG114" s="150"/>
      <c r="GCH114" s="150"/>
      <c r="GCI114" s="150"/>
      <c r="GCJ114" s="150"/>
      <c r="GCK114" s="150"/>
      <c r="GCL114" s="150"/>
      <c r="GCM114" s="150"/>
      <c r="GCN114" s="150"/>
      <c r="GCO114" s="150"/>
      <c r="GCP114" s="150"/>
      <c r="GCQ114" s="150"/>
      <c r="GCR114" s="150"/>
      <c r="GCS114" s="150"/>
      <c r="GCT114" s="150"/>
      <c r="GCU114" s="150"/>
      <c r="GCV114" s="150"/>
      <c r="GCW114" s="150"/>
      <c r="GCX114" s="150"/>
      <c r="GCY114" s="150"/>
      <c r="GCZ114" s="150"/>
      <c r="GDA114" s="150"/>
      <c r="GDB114" s="150"/>
      <c r="GDC114" s="150"/>
      <c r="GDD114" s="150"/>
      <c r="GDE114" s="150"/>
      <c r="GDF114" s="150"/>
      <c r="GDG114" s="150"/>
      <c r="GDH114" s="150"/>
      <c r="GDI114" s="150"/>
      <c r="GDJ114" s="150"/>
      <c r="GDK114" s="150"/>
      <c r="GDL114" s="150"/>
      <c r="GDM114" s="150"/>
      <c r="GDN114" s="150"/>
      <c r="GDO114" s="150"/>
      <c r="GDP114" s="150"/>
      <c r="GDQ114" s="150"/>
      <c r="GDR114" s="150"/>
      <c r="GDS114" s="150"/>
      <c r="GDT114" s="150"/>
      <c r="GDU114" s="150"/>
      <c r="GDV114" s="150"/>
      <c r="GDW114" s="150"/>
      <c r="GDX114" s="150"/>
      <c r="GDY114" s="150"/>
      <c r="GDZ114" s="150"/>
      <c r="GEA114" s="150"/>
      <c r="GEB114" s="150"/>
      <c r="GEC114" s="150"/>
      <c r="GED114" s="150"/>
      <c r="GEE114" s="150"/>
      <c r="GEF114" s="150"/>
      <c r="GEG114" s="150"/>
      <c r="GEH114" s="150"/>
      <c r="GEI114" s="150"/>
      <c r="GEJ114" s="150"/>
      <c r="GEK114" s="150"/>
      <c r="GEL114" s="150"/>
      <c r="GEM114" s="150"/>
      <c r="GEN114" s="150"/>
      <c r="GEO114" s="150"/>
      <c r="GEP114" s="150"/>
      <c r="GEQ114" s="150"/>
      <c r="GER114" s="150"/>
      <c r="GES114" s="150"/>
      <c r="GET114" s="150"/>
      <c r="GEU114" s="150"/>
      <c r="GEV114" s="150"/>
      <c r="GEW114" s="150"/>
      <c r="GEX114" s="150"/>
      <c r="GEY114" s="150"/>
      <c r="GEZ114" s="150"/>
      <c r="GFA114" s="150"/>
      <c r="GFB114" s="150"/>
      <c r="GFC114" s="150"/>
      <c r="GFD114" s="150"/>
      <c r="GFE114" s="150"/>
      <c r="GFF114" s="150"/>
      <c r="GFG114" s="150"/>
      <c r="GFH114" s="150"/>
      <c r="GFI114" s="150"/>
      <c r="GFJ114" s="150"/>
      <c r="GFK114" s="150"/>
      <c r="GFL114" s="150"/>
      <c r="GFM114" s="150"/>
      <c r="GFN114" s="150"/>
      <c r="GFO114" s="150"/>
      <c r="GFP114" s="150"/>
      <c r="GFQ114" s="150"/>
      <c r="GFR114" s="150"/>
      <c r="GFS114" s="150"/>
      <c r="GFT114" s="150"/>
      <c r="GFU114" s="150"/>
      <c r="GFV114" s="150"/>
      <c r="GFW114" s="150"/>
      <c r="GFX114" s="150"/>
      <c r="GFY114" s="150"/>
      <c r="GFZ114" s="150"/>
      <c r="GGA114" s="150"/>
      <c r="GGB114" s="150"/>
      <c r="GGC114" s="150"/>
      <c r="GGD114" s="150"/>
      <c r="GGE114" s="150"/>
      <c r="GGF114" s="150"/>
      <c r="GGG114" s="150"/>
      <c r="GGH114" s="150"/>
      <c r="GGI114" s="150"/>
      <c r="GGJ114" s="150"/>
      <c r="GGK114" s="150"/>
      <c r="GGL114" s="150"/>
      <c r="GGM114" s="150"/>
      <c r="GGN114" s="150"/>
      <c r="GGO114" s="150"/>
      <c r="GGP114" s="150"/>
      <c r="GGQ114" s="150"/>
      <c r="GGR114" s="150"/>
      <c r="GGS114" s="150"/>
      <c r="GGT114" s="150"/>
      <c r="GGU114" s="150"/>
      <c r="GGV114" s="150"/>
      <c r="GGW114" s="150"/>
      <c r="GGX114" s="150"/>
      <c r="GGY114" s="150"/>
      <c r="GGZ114" s="150"/>
      <c r="GHA114" s="150"/>
      <c r="GHB114" s="150"/>
      <c r="GHC114" s="150"/>
      <c r="GHD114" s="150"/>
      <c r="GHE114" s="150"/>
      <c r="GHF114" s="150"/>
      <c r="GHG114" s="150"/>
      <c r="GHH114" s="150"/>
      <c r="GHI114" s="150"/>
      <c r="GHJ114" s="150"/>
      <c r="GHK114" s="150"/>
      <c r="GHL114" s="150"/>
      <c r="GHM114" s="150"/>
      <c r="GHN114" s="150"/>
      <c r="GHO114" s="150"/>
      <c r="GHP114" s="150"/>
      <c r="GHQ114" s="150"/>
      <c r="GHR114" s="150"/>
      <c r="GHS114" s="150"/>
      <c r="GHT114" s="150"/>
      <c r="GHU114" s="150"/>
      <c r="GHV114" s="150"/>
      <c r="GHW114" s="150"/>
      <c r="GHX114" s="150"/>
      <c r="GHY114" s="150"/>
      <c r="GHZ114" s="150"/>
      <c r="GIA114" s="150"/>
      <c r="GIB114" s="150"/>
      <c r="GIC114" s="150"/>
      <c r="GID114" s="150"/>
      <c r="GIE114" s="150"/>
      <c r="GIF114" s="150"/>
      <c r="GIG114" s="150"/>
      <c r="GIH114" s="150"/>
      <c r="GII114" s="150"/>
      <c r="GIJ114" s="150"/>
      <c r="GIK114" s="150"/>
      <c r="GIL114" s="150"/>
      <c r="GIM114" s="150"/>
      <c r="GIN114" s="150"/>
      <c r="GIO114" s="150"/>
      <c r="GIP114" s="150"/>
      <c r="GIQ114" s="150"/>
      <c r="GIR114" s="150"/>
      <c r="GIS114" s="150"/>
      <c r="GIT114" s="150"/>
      <c r="GIU114" s="150"/>
      <c r="GIV114" s="150"/>
      <c r="GIW114" s="150"/>
      <c r="GIX114" s="150"/>
      <c r="GIY114" s="150"/>
      <c r="GIZ114" s="150"/>
      <c r="GJA114" s="150"/>
      <c r="GJB114" s="150"/>
      <c r="GJC114" s="150"/>
      <c r="GJD114" s="150"/>
      <c r="GJE114" s="150"/>
      <c r="GJF114" s="150"/>
      <c r="GJG114" s="150"/>
      <c r="GJH114" s="150"/>
      <c r="GJI114" s="150"/>
      <c r="GJJ114" s="150"/>
      <c r="GJK114" s="150"/>
      <c r="GJL114" s="150"/>
      <c r="GJM114" s="150"/>
      <c r="GJN114" s="150"/>
      <c r="GJO114" s="150"/>
      <c r="GJP114" s="150"/>
      <c r="GJQ114" s="150"/>
      <c r="GJR114" s="150"/>
      <c r="GJS114" s="150"/>
      <c r="GJT114" s="150"/>
      <c r="GJU114" s="150"/>
      <c r="GJV114" s="150"/>
      <c r="GJW114" s="150"/>
      <c r="GJX114" s="150"/>
      <c r="GJY114" s="150"/>
      <c r="GJZ114" s="150"/>
      <c r="GKA114" s="150"/>
      <c r="GKB114" s="150"/>
      <c r="GKC114" s="150"/>
      <c r="GKD114" s="150"/>
      <c r="GKE114" s="150"/>
      <c r="GKF114" s="150"/>
      <c r="GKG114" s="150"/>
      <c r="GKH114" s="150"/>
      <c r="GKI114" s="150"/>
      <c r="GKJ114" s="150"/>
      <c r="GKK114" s="150"/>
      <c r="GKL114" s="150"/>
      <c r="GKM114" s="150"/>
      <c r="GKN114" s="150"/>
      <c r="GKO114" s="150"/>
      <c r="GKP114" s="150"/>
      <c r="GKQ114" s="150"/>
      <c r="GKR114" s="150"/>
      <c r="GKS114" s="150"/>
      <c r="GKT114" s="150"/>
      <c r="GKU114" s="150"/>
      <c r="GKV114" s="150"/>
      <c r="GKW114" s="150"/>
      <c r="GKX114" s="150"/>
      <c r="GKY114" s="150"/>
      <c r="GKZ114" s="150"/>
      <c r="GLA114" s="150"/>
      <c r="GLB114" s="150"/>
      <c r="GLC114" s="150"/>
      <c r="GLD114" s="150"/>
      <c r="GLE114" s="150"/>
      <c r="GLF114" s="150"/>
      <c r="GLG114" s="150"/>
      <c r="GLH114" s="150"/>
      <c r="GLI114" s="150"/>
      <c r="GLJ114" s="150"/>
      <c r="GLK114" s="150"/>
      <c r="GLL114" s="150"/>
      <c r="GLM114" s="150"/>
      <c r="GLN114" s="150"/>
      <c r="GLO114" s="150"/>
      <c r="GLP114" s="150"/>
      <c r="GLQ114" s="150"/>
      <c r="GLR114" s="150"/>
      <c r="GLS114" s="150"/>
      <c r="GLT114" s="150"/>
      <c r="GLU114" s="150"/>
      <c r="GLV114" s="150"/>
      <c r="GLW114" s="150"/>
      <c r="GLX114" s="150"/>
      <c r="GLY114" s="150"/>
      <c r="GLZ114" s="150"/>
      <c r="GMA114" s="150"/>
      <c r="GMB114" s="150"/>
      <c r="GMC114" s="150"/>
      <c r="GMD114" s="150"/>
      <c r="GME114" s="150"/>
      <c r="GMF114" s="150"/>
      <c r="GMG114" s="150"/>
      <c r="GMH114" s="150"/>
      <c r="GMI114" s="150"/>
      <c r="GMJ114" s="150"/>
      <c r="GMK114" s="150"/>
      <c r="GML114" s="150"/>
      <c r="GMM114" s="150"/>
      <c r="GMN114" s="150"/>
      <c r="GMO114" s="150"/>
      <c r="GMP114" s="150"/>
      <c r="GMQ114" s="150"/>
      <c r="GMR114" s="150"/>
      <c r="GMS114" s="150"/>
      <c r="GMT114" s="150"/>
      <c r="GMU114" s="150"/>
      <c r="GMV114" s="150"/>
      <c r="GMW114" s="150"/>
      <c r="GMX114" s="150"/>
      <c r="GMY114" s="150"/>
      <c r="GMZ114" s="150"/>
      <c r="GNA114" s="150"/>
      <c r="GNB114" s="150"/>
      <c r="GNC114" s="150"/>
      <c r="GND114" s="150"/>
      <c r="GNE114" s="150"/>
      <c r="GNF114" s="150"/>
      <c r="GNG114" s="150"/>
      <c r="GNH114" s="150"/>
      <c r="GNI114" s="150"/>
      <c r="GNJ114" s="150"/>
      <c r="GNK114" s="150"/>
      <c r="GNL114" s="150"/>
      <c r="GNM114" s="150"/>
      <c r="GNN114" s="150"/>
      <c r="GNO114" s="150"/>
      <c r="GNP114" s="150"/>
      <c r="GNQ114" s="150"/>
      <c r="GNR114" s="150"/>
      <c r="GNS114" s="150"/>
      <c r="GNT114" s="150"/>
      <c r="GNU114" s="150"/>
      <c r="GNV114" s="150"/>
      <c r="GNW114" s="150"/>
      <c r="GNX114" s="150"/>
      <c r="GNY114" s="150"/>
      <c r="GNZ114" s="150"/>
      <c r="GOA114" s="150"/>
      <c r="GOB114" s="150"/>
      <c r="GOC114" s="150"/>
      <c r="GOD114" s="150"/>
      <c r="GOE114" s="150"/>
      <c r="GOF114" s="150"/>
      <c r="GOG114" s="150"/>
      <c r="GOH114" s="150"/>
      <c r="GOI114" s="150"/>
      <c r="GOJ114" s="150"/>
      <c r="GOK114" s="150"/>
      <c r="GOL114" s="150"/>
      <c r="GOM114" s="150"/>
      <c r="GON114" s="150"/>
      <c r="GOO114" s="150"/>
      <c r="GOP114" s="150"/>
      <c r="GOQ114" s="150"/>
      <c r="GOR114" s="150"/>
      <c r="GOS114" s="150"/>
      <c r="GOT114" s="150"/>
      <c r="GOU114" s="150"/>
      <c r="GOV114" s="150"/>
      <c r="GOW114" s="150"/>
      <c r="GOX114" s="150"/>
      <c r="GOY114" s="150"/>
      <c r="GOZ114" s="150"/>
      <c r="GPA114" s="150"/>
      <c r="GPB114" s="150"/>
      <c r="GPC114" s="150"/>
      <c r="GPD114" s="150"/>
      <c r="GPE114" s="150"/>
      <c r="GPF114" s="150"/>
      <c r="GPG114" s="150"/>
      <c r="GPH114" s="150"/>
      <c r="GPI114" s="150"/>
      <c r="GPJ114" s="150"/>
      <c r="GPK114" s="150"/>
      <c r="GPL114" s="150"/>
      <c r="GPM114" s="150"/>
      <c r="GPN114" s="150"/>
      <c r="GPO114" s="150"/>
      <c r="GPP114" s="150"/>
      <c r="GPQ114" s="150"/>
      <c r="GPR114" s="150"/>
      <c r="GPS114" s="150"/>
      <c r="GPT114" s="150"/>
      <c r="GPU114" s="150"/>
      <c r="GPV114" s="150"/>
      <c r="GPW114" s="150"/>
      <c r="GPX114" s="150"/>
      <c r="GPY114" s="150"/>
      <c r="GPZ114" s="150"/>
      <c r="GQA114" s="150"/>
      <c r="GQB114" s="150"/>
      <c r="GQC114" s="150"/>
      <c r="GQD114" s="150"/>
      <c r="GQE114" s="150"/>
      <c r="GQF114" s="150"/>
      <c r="GQG114" s="150"/>
      <c r="GQH114" s="150"/>
      <c r="GQI114" s="150"/>
      <c r="GQJ114" s="150"/>
      <c r="GQK114" s="150"/>
      <c r="GQL114" s="150"/>
      <c r="GQM114" s="150"/>
      <c r="GQN114" s="150"/>
      <c r="GQO114" s="150"/>
      <c r="GQP114" s="150"/>
      <c r="GQQ114" s="150"/>
      <c r="GQR114" s="150"/>
      <c r="GQS114" s="150"/>
      <c r="GQT114" s="150"/>
      <c r="GQU114" s="150"/>
      <c r="GQV114" s="150"/>
      <c r="GQW114" s="150"/>
      <c r="GQX114" s="150"/>
      <c r="GQY114" s="150"/>
      <c r="GQZ114" s="150"/>
      <c r="GRA114" s="150"/>
      <c r="GRB114" s="150"/>
      <c r="GRC114" s="150"/>
      <c r="GRD114" s="150"/>
      <c r="GRE114" s="150"/>
      <c r="GRF114" s="150"/>
      <c r="GRG114" s="150"/>
      <c r="GRH114" s="150"/>
      <c r="GRI114" s="150"/>
      <c r="GRJ114" s="150"/>
      <c r="GRK114" s="150"/>
      <c r="GRL114" s="150"/>
      <c r="GRM114" s="150"/>
      <c r="GRN114" s="150"/>
      <c r="GRO114" s="150"/>
      <c r="GRP114" s="150"/>
      <c r="GRQ114" s="150"/>
      <c r="GRR114" s="150"/>
      <c r="GRS114" s="150"/>
      <c r="GRT114" s="150"/>
      <c r="GRU114" s="150"/>
      <c r="GRV114" s="150"/>
      <c r="GRW114" s="150"/>
      <c r="GRX114" s="150"/>
      <c r="GRY114" s="150"/>
      <c r="GRZ114" s="150"/>
      <c r="GSA114" s="150"/>
      <c r="GSB114" s="150"/>
      <c r="GSC114" s="150"/>
      <c r="GSD114" s="150"/>
      <c r="GSE114" s="150"/>
      <c r="GSF114" s="150"/>
      <c r="GSG114" s="150"/>
      <c r="GSH114" s="150"/>
      <c r="GSI114" s="150"/>
      <c r="GSJ114" s="150"/>
      <c r="GSK114" s="150"/>
      <c r="GSL114" s="150"/>
      <c r="GSM114" s="150"/>
      <c r="GSN114" s="150"/>
      <c r="GSO114" s="150"/>
      <c r="GSP114" s="150"/>
      <c r="GSQ114" s="150"/>
      <c r="GSR114" s="150"/>
      <c r="GSS114" s="150"/>
      <c r="GST114" s="150"/>
      <c r="GSU114" s="150"/>
      <c r="GSV114" s="150"/>
      <c r="GSW114" s="150"/>
      <c r="GSX114" s="150"/>
      <c r="GSY114" s="150"/>
      <c r="GSZ114" s="150"/>
      <c r="GTA114" s="150"/>
      <c r="GTB114" s="150"/>
      <c r="GTC114" s="150"/>
      <c r="GTD114" s="150"/>
      <c r="GTE114" s="150"/>
      <c r="GTF114" s="150"/>
      <c r="GTG114" s="150"/>
      <c r="GTH114" s="150"/>
      <c r="GTI114" s="150"/>
      <c r="GTJ114" s="150"/>
      <c r="GTK114" s="150"/>
      <c r="GTL114" s="150"/>
      <c r="GTM114" s="150"/>
      <c r="GTN114" s="150"/>
      <c r="GTO114" s="150"/>
      <c r="GTP114" s="150"/>
      <c r="GTQ114" s="150"/>
      <c r="GTR114" s="150"/>
      <c r="GTS114" s="150"/>
      <c r="GTT114" s="150"/>
      <c r="GTU114" s="150"/>
      <c r="GTV114" s="150"/>
      <c r="GTW114" s="150"/>
      <c r="GTX114" s="150"/>
      <c r="GTY114" s="150"/>
      <c r="GTZ114" s="150"/>
      <c r="GUA114" s="150"/>
      <c r="GUB114" s="150"/>
      <c r="GUC114" s="150"/>
      <c r="GUD114" s="150"/>
      <c r="GUE114" s="150"/>
      <c r="GUF114" s="150"/>
      <c r="GUG114" s="150"/>
      <c r="GUH114" s="150"/>
      <c r="GUI114" s="150"/>
      <c r="GUJ114" s="150"/>
      <c r="GUK114" s="150"/>
      <c r="GUL114" s="150"/>
      <c r="GUM114" s="150"/>
      <c r="GUN114" s="150"/>
      <c r="GUO114" s="150"/>
      <c r="GUP114" s="150"/>
      <c r="GUQ114" s="150"/>
      <c r="GUR114" s="150"/>
      <c r="GUS114" s="150"/>
      <c r="GUT114" s="150"/>
      <c r="GUU114" s="150"/>
      <c r="GUV114" s="150"/>
      <c r="GUW114" s="150"/>
      <c r="GUX114" s="150"/>
      <c r="GUY114" s="150"/>
      <c r="GUZ114" s="150"/>
      <c r="GVA114" s="150"/>
      <c r="GVB114" s="150"/>
      <c r="GVC114" s="150"/>
      <c r="GVD114" s="150"/>
      <c r="GVE114" s="150"/>
      <c r="GVF114" s="150"/>
      <c r="GVG114" s="150"/>
      <c r="GVH114" s="150"/>
      <c r="GVI114" s="150"/>
      <c r="GVJ114" s="150"/>
      <c r="GVK114" s="150"/>
      <c r="GVL114" s="150"/>
      <c r="GVM114" s="150"/>
      <c r="GVN114" s="150"/>
      <c r="GVO114" s="150"/>
      <c r="GVP114" s="150"/>
      <c r="GVQ114" s="150"/>
      <c r="GVR114" s="150"/>
      <c r="GVS114" s="150"/>
      <c r="GVT114" s="150"/>
      <c r="GVU114" s="150"/>
      <c r="GVV114" s="150"/>
      <c r="GVW114" s="150"/>
      <c r="GVX114" s="150"/>
      <c r="GVY114" s="150"/>
      <c r="GVZ114" s="150"/>
      <c r="GWA114" s="150"/>
      <c r="GWB114" s="150"/>
      <c r="GWC114" s="150"/>
      <c r="GWD114" s="150"/>
      <c r="GWE114" s="150"/>
      <c r="GWF114" s="150"/>
      <c r="GWG114" s="150"/>
      <c r="GWH114" s="150"/>
      <c r="GWI114" s="150"/>
      <c r="GWJ114" s="150"/>
      <c r="GWK114" s="150"/>
      <c r="GWL114" s="150"/>
      <c r="GWM114" s="150"/>
      <c r="GWN114" s="150"/>
      <c r="GWO114" s="150"/>
      <c r="GWP114" s="150"/>
      <c r="GWQ114" s="150"/>
      <c r="GWR114" s="150"/>
      <c r="GWS114" s="150"/>
      <c r="GWT114" s="150"/>
      <c r="GWU114" s="150"/>
      <c r="GWV114" s="150"/>
      <c r="GWW114" s="150"/>
      <c r="GWX114" s="150"/>
      <c r="GWY114" s="150"/>
      <c r="GWZ114" s="150"/>
      <c r="GXA114" s="150"/>
      <c r="GXB114" s="150"/>
      <c r="GXC114" s="150"/>
      <c r="GXD114" s="150"/>
      <c r="GXE114" s="150"/>
      <c r="GXF114" s="150"/>
      <c r="GXG114" s="150"/>
      <c r="GXH114" s="150"/>
      <c r="GXI114" s="150"/>
      <c r="GXJ114" s="150"/>
      <c r="GXK114" s="150"/>
      <c r="GXL114" s="150"/>
      <c r="GXM114" s="150"/>
      <c r="GXN114" s="150"/>
      <c r="GXO114" s="150"/>
      <c r="GXP114" s="150"/>
      <c r="GXQ114" s="150"/>
      <c r="GXR114" s="150"/>
      <c r="GXS114" s="150"/>
      <c r="GXT114" s="150"/>
      <c r="GXU114" s="150"/>
      <c r="GXV114" s="150"/>
      <c r="GXW114" s="150"/>
      <c r="GXX114" s="150"/>
      <c r="GXY114" s="150"/>
      <c r="GXZ114" s="150"/>
      <c r="GYA114" s="150"/>
      <c r="GYB114" s="150"/>
      <c r="GYC114" s="150"/>
      <c r="GYD114" s="150"/>
      <c r="GYE114" s="150"/>
      <c r="GYF114" s="150"/>
      <c r="GYG114" s="150"/>
      <c r="GYH114" s="150"/>
      <c r="GYI114" s="150"/>
      <c r="GYJ114" s="150"/>
      <c r="GYK114" s="150"/>
      <c r="GYL114" s="150"/>
      <c r="GYM114" s="150"/>
      <c r="GYN114" s="150"/>
      <c r="GYO114" s="150"/>
      <c r="GYP114" s="150"/>
      <c r="GYQ114" s="150"/>
      <c r="GYR114" s="150"/>
      <c r="GYS114" s="150"/>
      <c r="GYT114" s="150"/>
      <c r="GYU114" s="150"/>
      <c r="GYV114" s="150"/>
      <c r="GYW114" s="150"/>
      <c r="GYX114" s="150"/>
      <c r="GYY114" s="150"/>
      <c r="GYZ114" s="150"/>
      <c r="GZA114" s="150"/>
      <c r="GZB114" s="150"/>
      <c r="GZC114" s="150"/>
      <c r="GZD114" s="150"/>
      <c r="GZE114" s="150"/>
      <c r="GZF114" s="150"/>
      <c r="GZG114" s="150"/>
      <c r="GZH114" s="150"/>
      <c r="GZI114" s="150"/>
      <c r="GZJ114" s="150"/>
      <c r="GZK114" s="150"/>
      <c r="GZL114" s="150"/>
      <c r="GZM114" s="150"/>
      <c r="GZN114" s="150"/>
      <c r="GZO114" s="150"/>
      <c r="GZP114" s="150"/>
      <c r="GZQ114" s="150"/>
      <c r="GZR114" s="150"/>
      <c r="GZS114" s="150"/>
      <c r="GZT114" s="150"/>
      <c r="GZU114" s="150"/>
      <c r="GZV114" s="150"/>
      <c r="GZW114" s="150"/>
      <c r="GZX114" s="150"/>
      <c r="GZY114" s="150"/>
      <c r="GZZ114" s="150"/>
      <c r="HAA114" s="150"/>
      <c r="HAB114" s="150"/>
      <c r="HAC114" s="150"/>
      <c r="HAD114" s="150"/>
      <c r="HAE114" s="150"/>
      <c r="HAF114" s="150"/>
      <c r="HAG114" s="150"/>
      <c r="HAH114" s="150"/>
      <c r="HAI114" s="150"/>
      <c r="HAJ114" s="150"/>
      <c r="HAK114" s="150"/>
      <c r="HAL114" s="150"/>
      <c r="HAM114" s="150"/>
      <c r="HAN114" s="150"/>
      <c r="HAO114" s="150"/>
      <c r="HAP114" s="150"/>
      <c r="HAQ114" s="150"/>
      <c r="HAR114" s="150"/>
      <c r="HAS114" s="150"/>
      <c r="HAT114" s="150"/>
      <c r="HAU114" s="150"/>
      <c r="HAV114" s="150"/>
      <c r="HAW114" s="150"/>
      <c r="HAX114" s="150"/>
      <c r="HAY114" s="150"/>
      <c r="HAZ114" s="150"/>
      <c r="HBA114" s="150"/>
      <c r="HBB114" s="150"/>
      <c r="HBC114" s="150"/>
      <c r="HBD114" s="150"/>
      <c r="HBE114" s="150"/>
      <c r="HBF114" s="150"/>
      <c r="HBG114" s="150"/>
      <c r="HBH114" s="150"/>
      <c r="HBI114" s="150"/>
      <c r="HBJ114" s="150"/>
      <c r="HBK114" s="150"/>
      <c r="HBL114" s="150"/>
      <c r="HBM114" s="150"/>
      <c r="HBN114" s="150"/>
      <c r="HBO114" s="150"/>
      <c r="HBP114" s="150"/>
      <c r="HBQ114" s="150"/>
      <c r="HBR114" s="150"/>
      <c r="HBS114" s="150"/>
      <c r="HBT114" s="150"/>
      <c r="HBU114" s="150"/>
      <c r="HBV114" s="150"/>
      <c r="HBW114" s="150"/>
      <c r="HBX114" s="150"/>
      <c r="HBY114" s="150"/>
      <c r="HBZ114" s="150"/>
      <c r="HCA114" s="150"/>
      <c r="HCB114" s="150"/>
      <c r="HCC114" s="150"/>
      <c r="HCD114" s="150"/>
      <c r="HCE114" s="150"/>
      <c r="HCF114" s="150"/>
      <c r="HCG114" s="150"/>
      <c r="HCH114" s="150"/>
      <c r="HCI114" s="150"/>
      <c r="HCJ114" s="150"/>
      <c r="HCK114" s="150"/>
      <c r="HCL114" s="150"/>
      <c r="HCM114" s="150"/>
      <c r="HCN114" s="150"/>
      <c r="HCO114" s="150"/>
      <c r="HCP114" s="150"/>
      <c r="HCQ114" s="150"/>
      <c r="HCR114" s="150"/>
      <c r="HCS114" s="150"/>
      <c r="HCT114" s="150"/>
      <c r="HCU114" s="150"/>
      <c r="HCV114" s="150"/>
      <c r="HCW114" s="150"/>
      <c r="HCX114" s="150"/>
      <c r="HCY114" s="150"/>
      <c r="HCZ114" s="150"/>
      <c r="HDA114" s="150"/>
      <c r="HDB114" s="150"/>
      <c r="HDC114" s="150"/>
      <c r="HDD114" s="150"/>
      <c r="HDE114" s="150"/>
      <c r="HDF114" s="150"/>
      <c r="HDG114" s="150"/>
      <c r="HDH114" s="150"/>
      <c r="HDI114" s="150"/>
      <c r="HDJ114" s="150"/>
      <c r="HDK114" s="150"/>
      <c r="HDL114" s="150"/>
      <c r="HDM114" s="150"/>
      <c r="HDN114" s="150"/>
      <c r="HDO114" s="150"/>
      <c r="HDP114" s="150"/>
      <c r="HDQ114" s="150"/>
      <c r="HDR114" s="150"/>
      <c r="HDS114" s="150"/>
      <c r="HDT114" s="150"/>
      <c r="HDU114" s="150"/>
      <c r="HDV114" s="150"/>
      <c r="HDW114" s="150"/>
      <c r="HDX114" s="150"/>
      <c r="HDY114" s="150"/>
      <c r="HDZ114" s="150"/>
      <c r="HEA114" s="150"/>
      <c r="HEB114" s="150"/>
      <c r="HEC114" s="150"/>
      <c r="HED114" s="150"/>
      <c r="HEE114" s="150"/>
      <c r="HEF114" s="150"/>
      <c r="HEG114" s="150"/>
      <c r="HEH114" s="150"/>
      <c r="HEI114" s="150"/>
      <c r="HEJ114" s="150"/>
      <c r="HEK114" s="150"/>
      <c r="HEL114" s="150"/>
      <c r="HEM114" s="150"/>
      <c r="HEN114" s="150"/>
      <c r="HEO114" s="150"/>
      <c r="HEP114" s="150"/>
      <c r="HEQ114" s="150"/>
      <c r="HER114" s="150"/>
      <c r="HES114" s="150"/>
      <c r="HET114" s="150"/>
      <c r="HEU114" s="150"/>
      <c r="HEV114" s="150"/>
      <c r="HEW114" s="150"/>
      <c r="HEX114" s="150"/>
      <c r="HEY114" s="150"/>
      <c r="HEZ114" s="150"/>
      <c r="HFA114" s="150"/>
      <c r="HFB114" s="150"/>
      <c r="HFC114" s="150"/>
      <c r="HFD114" s="150"/>
      <c r="HFE114" s="150"/>
      <c r="HFF114" s="150"/>
      <c r="HFG114" s="150"/>
      <c r="HFH114" s="150"/>
      <c r="HFI114" s="150"/>
      <c r="HFJ114" s="150"/>
      <c r="HFK114" s="150"/>
      <c r="HFL114" s="150"/>
      <c r="HFM114" s="150"/>
      <c r="HFN114" s="150"/>
      <c r="HFO114" s="150"/>
      <c r="HFP114" s="150"/>
      <c r="HFQ114" s="150"/>
      <c r="HFR114" s="150"/>
      <c r="HFS114" s="150"/>
      <c r="HFT114" s="150"/>
      <c r="HFU114" s="150"/>
      <c r="HFV114" s="150"/>
      <c r="HFW114" s="150"/>
      <c r="HFX114" s="150"/>
      <c r="HFY114" s="150"/>
      <c r="HFZ114" s="150"/>
      <c r="HGA114" s="150"/>
      <c r="HGB114" s="150"/>
      <c r="HGC114" s="150"/>
      <c r="HGD114" s="150"/>
      <c r="HGE114" s="150"/>
      <c r="HGF114" s="150"/>
      <c r="HGG114" s="150"/>
      <c r="HGH114" s="150"/>
      <c r="HGI114" s="150"/>
      <c r="HGJ114" s="150"/>
      <c r="HGK114" s="150"/>
      <c r="HGL114" s="150"/>
      <c r="HGM114" s="150"/>
      <c r="HGN114" s="150"/>
      <c r="HGO114" s="150"/>
      <c r="HGP114" s="150"/>
      <c r="HGQ114" s="150"/>
      <c r="HGR114" s="150"/>
      <c r="HGS114" s="150"/>
      <c r="HGT114" s="150"/>
      <c r="HGU114" s="150"/>
      <c r="HGV114" s="150"/>
      <c r="HGW114" s="150"/>
      <c r="HGX114" s="150"/>
      <c r="HGY114" s="150"/>
      <c r="HGZ114" s="150"/>
      <c r="HHA114" s="150"/>
      <c r="HHB114" s="150"/>
      <c r="HHC114" s="150"/>
      <c r="HHD114" s="150"/>
      <c r="HHE114" s="150"/>
      <c r="HHF114" s="150"/>
      <c r="HHG114" s="150"/>
      <c r="HHH114" s="150"/>
      <c r="HHI114" s="150"/>
      <c r="HHJ114" s="150"/>
      <c r="HHK114" s="150"/>
      <c r="HHL114" s="150"/>
      <c r="HHM114" s="150"/>
      <c r="HHN114" s="150"/>
      <c r="HHO114" s="150"/>
      <c r="HHP114" s="150"/>
      <c r="HHQ114" s="150"/>
      <c r="HHR114" s="150"/>
      <c r="HHS114" s="150"/>
      <c r="HHT114" s="150"/>
      <c r="HHU114" s="150"/>
      <c r="HHV114" s="150"/>
      <c r="HHW114" s="150"/>
      <c r="HHX114" s="150"/>
      <c r="HHY114" s="150"/>
      <c r="HHZ114" s="150"/>
      <c r="HIA114" s="150"/>
      <c r="HIB114" s="150"/>
      <c r="HIC114" s="150"/>
      <c r="HID114" s="150"/>
      <c r="HIE114" s="150"/>
      <c r="HIF114" s="150"/>
      <c r="HIG114" s="150"/>
      <c r="HIH114" s="150"/>
      <c r="HII114" s="150"/>
      <c r="HIJ114" s="150"/>
      <c r="HIK114" s="150"/>
      <c r="HIL114" s="150"/>
      <c r="HIM114" s="150"/>
      <c r="HIN114" s="150"/>
      <c r="HIO114" s="150"/>
      <c r="HIP114" s="150"/>
      <c r="HIQ114" s="150"/>
      <c r="HIR114" s="150"/>
      <c r="HIS114" s="150"/>
      <c r="HIT114" s="150"/>
      <c r="HIU114" s="150"/>
      <c r="HIV114" s="150"/>
      <c r="HIW114" s="150"/>
      <c r="HIX114" s="150"/>
      <c r="HIY114" s="150"/>
      <c r="HIZ114" s="150"/>
      <c r="HJA114" s="150"/>
      <c r="HJB114" s="150"/>
      <c r="HJC114" s="150"/>
      <c r="HJD114" s="150"/>
      <c r="HJE114" s="150"/>
      <c r="HJF114" s="150"/>
      <c r="HJG114" s="150"/>
      <c r="HJH114" s="150"/>
      <c r="HJI114" s="150"/>
      <c r="HJJ114" s="150"/>
      <c r="HJK114" s="150"/>
      <c r="HJL114" s="150"/>
      <c r="HJM114" s="150"/>
      <c r="HJN114" s="150"/>
      <c r="HJO114" s="150"/>
      <c r="HJP114" s="150"/>
      <c r="HJQ114" s="150"/>
      <c r="HJR114" s="150"/>
      <c r="HJS114" s="150"/>
      <c r="HJT114" s="150"/>
      <c r="HJU114" s="150"/>
      <c r="HJV114" s="150"/>
      <c r="HJW114" s="150"/>
      <c r="HJX114" s="150"/>
      <c r="HJY114" s="150"/>
      <c r="HJZ114" s="150"/>
      <c r="HKA114" s="150"/>
      <c r="HKB114" s="150"/>
      <c r="HKC114" s="150"/>
      <c r="HKD114" s="150"/>
      <c r="HKE114" s="150"/>
      <c r="HKF114" s="150"/>
      <c r="HKG114" s="150"/>
      <c r="HKH114" s="150"/>
      <c r="HKI114" s="150"/>
      <c r="HKJ114" s="150"/>
      <c r="HKK114" s="150"/>
      <c r="HKL114" s="150"/>
      <c r="HKM114" s="150"/>
      <c r="HKN114" s="150"/>
      <c r="HKO114" s="150"/>
      <c r="HKP114" s="150"/>
      <c r="HKQ114" s="150"/>
      <c r="HKR114" s="150"/>
      <c r="HKS114" s="150"/>
      <c r="HKT114" s="150"/>
      <c r="HKU114" s="150"/>
      <c r="HKV114" s="150"/>
      <c r="HKW114" s="150"/>
      <c r="HKX114" s="150"/>
      <c r="HKY114" s="150"/>
      <c r="HKZ114" s="150"/>
      <c r="HLA114" s="150"/>
      <c r="HLB114" s="150"/>
      <c r="HLC114" s="150"/>
      <c r="HLD114" s="150"/>
      <c r="HLE114" s="150"/>
      <c r="HLF114" s="150"/>
      <c r="HLG114" s="150"/>
      <c r="HLH114" s="150"/>
      <c r="HLI114" s="150"/>
      <c r="HLJ114" s="150"/>
      <c r="HLK114" s="150"/>
      <c r="HLL114" s="150"/>
      <c r="HLM114" s="150"/>
      <c r="HLN114" s="150"/>
      <c r="HLO114" s="150"/>
      <c r="HLP114" s="150"/>
      <c r="HLQ114" s="150"/>
      <c r="HLR114" s="150"/>
      <c r="HLS114" s="150"/>
      <c r="HLT114" s="150"/>
      <c r="HLU114" s="150"/>
      <c r="HLV114" s="150"/>
      <c r="HLW114" s="150"/>
      <c r="HLX114" s="150"/>
      <c r="HLY114" s="150"/>
      <c r="HLZ114" s="150"/>
      <c r="HMA114" s="150"/>
      <c r="HMB114" s="150"/>
      <c r="HMC114" s="150"/>
      <c r="HMD114" s="150"/>
      <c r="HME114" s="150"/>
      <c r="HMF114" s="150"/>
      <c r="HMG114" s="150"/>
      <c r="HMH114" s="150"/>
      <c r="HMI114" s="150"/>
      <c r="HMJ114" s="150"/>
      <c r="HMK114" s="150"/>
      <c r="HML114" s="150"/>
      <c r="HMM114" s="150"/>
      <c r="HMN114" s="150"/>
      <c r="HMO114" s="150"/>
      <c r="HMP114" s="150"/>
      <c r="HMQ114" s="150"/>
      <c r="HMR114" s="150"/>
      <c r="HMS114" s="150"/>
      <c r="HMT114" s="150"/>
      <c r="HMU114" s="150"/>
      <c r="HMV114" s="150"/>
      <c r="HMW114" s="150"/>
      <c r="HMX114" s="150"/>
      <c r="HMY114" s="150"/>
      <c r="HMZ114" s="150"/>
      <c r="HNA114" s="150"/>
      <c r="HNB114" s="150"/>
      <c r="HNC114" s="150"/>
      <c r="HND114" s="150"/>
      <c r="HNE114" s="150"/>
      <c r="HNF114" s="150"/>
      <c r="HNG114" s="150"/>
      <c r="HNH114" s="150"/>
      <c r="HNI114" s="150"/>
      <c r="HNJ114" s="150"/>
      <c r="HNK114" s="150"/>
      <c r="HNL114" s="150"/>
      <c r="HNM114" s="150"/>
      <c r="HNN114" s="150"/>
      <c r="HNO114" s="150"/>
      <c r="HNP114" s="150"/>
      <c r="HNQ114" s="150"/>
      <c r="HNR114" s="150"/>
      <c r="HNS114" s="150"/>
      <c r="HNT114" s="150"/>
      <c r="HNU114" s="150"/>
      <c r="HNV114" s="150"/>
      <c r="HNW114" s="150"/>
      <c r="HNX114" s="150"/>
      <c r="HNY114" s="150"/>
      <c r="HNZ114" s="150"/>
      <c r="HOA114" s="150"/>
      <c r="HOB114" s="150"/>
      <c r="HOC114" s="150"/>
      <c r="HOD114" s="150"/>
      <c r="HOE114" s="150"/>
      <c r="HOF114" s="150"/>
      <c r="HOG114" s="150"/>
      <c r="HOH114" s="150"/>
      <c r="HOI114" s="150"/>
      <c r="HOJ114" s="150"/>
      <c r="HOK114" s="150"/>
      <c r="HOL114" s="150"/>
      <c r="HOM114" s="150"/>
      <c r="HON114" s="150"/>
      <c r="HOO114" s="150"/>
      <c r="HOP114" s="150"/>
      <c r="HOQ114" s="150"/>
      <c r="HOR114" s="150"/>
      <c r="HOS114" s="150"/>
      <c r="HOT114" s="150"/>
      <c r="HOU114" s="150"/>
      <c r="HOV114" s="150"/>
      <c r="HOW114" s="150"/>
      <c r="HOX114" s="150"/>
      <c r="HOY114" s="150"/>
      <c r="HOZ114" s="150"/>
      <c r="HPA114" s="150"/>
      <c r="HPB114" s="150"/>
      <c r="HPC114" s="150"/>
      <c r="HPD114" s="150"/>
      <c r="HPE114" s="150"/>
      <c r="HPF114" s="150"/>
      <c r="HPG114" s="150"/>
      <c r="HPH114" s="150"/>
      <c r="HPI114" s="150"/>
      <c r="HPJ114" s="150"/>
      <c r="HPK114" s="150"/>
      <c r="HPL114" s="150"/>
      <c r="HPM114" s="150"/>
      <c r="HPN114" s="150"/>
      <c r="HPO114" s="150"/>
      <c r="HPP114" s="150"/>
      <c r="HPQ114" s="150"/>
      <c r="HPR114" s="150"/>
      <c r="HPS114" s="150"/>
      <c r="HPT114" s="150"/>
      <c r="HPU114" s="150"/>
      <c r="HPV114" s="150"/>
      <c r="HPW114" s="150"/>
      <c r="HPX114" s="150"/>
      <c r="HPY114" s="150"/>
      <c r="HPZ114" s="150"/>
      <c r="HQA114" s="150"/>
      <c r="HQB114" s="150"/>
      <c r="HQC114" s="150"/>
      <c r="HQD114" s="150"/>
      <c r="HQE114" s="150"/>
      <c r="HQF114" s="150"/>
      <c r="HQG114" s="150"/>
      <c r="HQH114" s="150"/>
      <c r="HQI114" s="150"/>
      <c r="HQJ114" s="150"/>
      <c r="HQK114" s="150"/>
      <c r="HQL114" s="150"/>
      <c r="HQM114" s="150"/>
      <c r="HQN114" s="150"/>
      <c r="HQO114" s="150"/>
      <c r="HQP114" s="150"/>
      <c r="HQQ114" s="150"/>
      <c r="HQR114" s="150"/>
      <c r="HQS114" s="150"/>
      <c r="HQT114" s="150"/>
      <c r="HQU114" s="150"/>
      <c r="HQV114" s="150"/>
      <c r="HQW114" s="150"/>
      <c r="HQX114" s="150"/>
      <c r="HQY114" s="150"/>
      <c r="HQZ114" s="150"/>
      <c r="HRA114" s="150"/>
      <c r="HRB114" s="150"/>
      <c r="HRC114" s="150"/>
      <c r="HRD114" s="150"/>
      <c r="HRE114" s="150"/>
      <c r="HRF114" s="150"/>
      <c r="HRG114" s="150"/>
      <c r="HRH114" s="150"/>
      <c r="HRI114" s="150"/>
      <c r="HRJ114" s="150"/>
      <c r="HRK114" s="150"/>
      <c r="HRL114" s="150"/>
      <c r="HRM114" s="150"/>
      <c r="HRN114" s="150"/>
      <c r="HRO114" s="150"/>
      <c r="HRP114" s="150"/>
      <c r="HRQ114" s="150"/>
      <c r="HRR114" s="150"/>
      <c r="HRS114" s="150"/>
      <c r="HRT114" s="150"/>
      <c r="HRU114" s="150"/>
      <c r="HRV114" s="150"/>
      <c r="HRW114" s="150"/>
      <c r="HRX114" s="150"/>
      <c r="HRY114" s="150"/>
      <c r="HRZ114" s="150"/>
      <c r="HSA114" s="150"/>
      <c r="HSB114" s="150"/>
      <c r="HSC114" s="150"/>
      <c r="HSD114" s="150"/>
      <c r="HSE114" s="150"/>
      <c r="HSF114" s="150"/>
      <c r="HSG114" s="150"/>
      <c r="HSH114" s="150"/>
      <c r="HSI114" s="150"/>
      <c r="HSJ114" s="150"/>
      <c r="HSK114" s="150"/>
      <c r="HSL114" s="150"/>
      <c r="HSM114" s="150"/>
      <c r="HSN114" s="150"/>
      <c r="HSO114" s="150"/>
      <c r="HSP114" s="150"/>
      <c r="HSQ114" s="150"/>
      <c r="HSR114" s="150"/>
      <c r="HSS114" s="150"/>
      <c r="HST114" s="150"/>
      <c r="HSU114" s="150"/>
      <c r="HSV114" s="150"/>
      <c r="HSW114" s="150"/>
      <c r="HSX114" s="150"/>
      <c r="HSY114" s="150"/>
      <c r="HSZ114" s="150"/>
      <c r="HTA114" s="150"/>
      <c r="HTB114" s="150"/>
      <c r="HTC114" s="150"/>
      <c r="HTD114" s="150"/>
      <c r="HTE114" s="150"/>
      <c r="HTF114" s="150"/>
      <c r="HTG114" s="150"/>
      <c r="HTH114" s="150"/>
      <c r="HTI114" s="150"/>
      <c r="HTJ114" s="150"/>
      <c r="HTK114" s="150"/>
      <c r="HTL114" s="150"/>
      <c r="HTM114" s="150"/>
      <c r="HTN114" s="150"/>
      <c r="HTO114" s="150"/>
      <c r="HTP114" s="150"/>
      <c r="HTQ114" s="150"/>
      <c r="HTR114" s="150"/>
      <c r="HTS114" s="150"/>
      <c r="HTT114" s="150"/>
      <c r="HTU114" s="150"/>
      <c r="HTV114" s="150"/>
      <c r="HTW114" s="150"/>
      <c r="HTX114" s="150"/>
      <c r="HTY114" s="150"/>
      <c r="HTZ114" s="150"/>
      <c r="HUA114" s="150"/>
      <c r="HUB114" s="150"/>
      <c r="HUC114" s="150"/>
      <c r="HUD114" s="150"/>
      <c r="HUE114" s="150"/>
      <c r="HUF114" s="150"/>
      <c r="HUG114" s="150"/>
      <c r="HUH114" s="150"/>
      <c r="HUI114" s="150"/>
      <c r="HUJ114" s="150"/>
      <c r="HUK114" s="150"/>
      <c r="HUL114" s="150"/>
      <c r="HUM114" s="150"/>
      <c r="HUN114" s="150"/>
      <c r="HUO114" s="150"/>
      <c r="HUP114" s="150"/>
      <c r="HUQ114" s="150"/>
      <c r="HUR114" s="150"/>
      <c r="HUS114" s="150"/>
      <c r="HUT114" s="150"/>
      <c r="HUU114" s="150"/>
      <c r="HUV114" s="150"/>
      <c r="HUW114" s="150"/>
      <c r="HUX114" s="150"/>
      <c r="HUY114" s="150"/>
      <c r="HUZ114" s="150"/>
      <c r="HVA114" s="150"/>
      <c r="HVB114" s="150"/>
      <c r="HVC114" s="150"/>
      <c r="HVD114" s="150"/>
      <c r="HVE114" s="150"/>
      <c r="HVF114" s="150"/>
      <c r="HVG114" s="150"/>
      <c r="HVH114" s="150"/>
      <c r="HVI114" s="150"/>
      <c r="HVJ114" s="150"/>
      <c r="HVK114" s="150"/>
      <c r="HVL114" s="150"/>
      <c r="HVM114" s="150"/>
      <c r="HVN114" s="150"/>
      <c r="HVO114" s="150"/>
      <c r="HVP114" s="150"/>
      <c r="HVQ114" s="150"/>
      <c r="HVR114" s="150"/>
      <c r="HVS114" s="150"/>
      <c r="HVT114" s="150"/>
      <c r="HVU114" s="150"/>
      <c r="HVV114" s="150"/>
      <c r="HVW114" s="150"/>
      <c r="HVX114" s="150"/>
      <c r="HVY114" s="150"/>
      <c r="HVZ114" s="150"/>
      <c r="HWA114" s="150"/>
      <c r="HWB114" s="150"/>
      <c r="HWC114" s="150"/>
      <c r="HWD114" s="150"/>
      <c r="HWE114" s="150"/>
      <c r="HWF114" s="150"/>
      <c r="HWG114" s="150"/>
      <c r="HWH114" s="150"/>
      <c r="HWI114" s="150"/>
      <c r="HWJ114" s="150"/>
      <c r="HWK114" s="150"/>
      <c r="HWL114" s="150"/>
      <c r="HWM114" s="150"/>
      <c r="HWN114" s="150"/>
      <c r="HWO114" s="150"/>
      <c r="HWP114" s="150"/>
      <c r="HWQ114" s="150"/>
      <c r="HWR114" s="150"/>
      <c r="HWS114" s="150"/>
      <c r="HWT114" s="150"/>
      <c r="HWU114" s="150"/>
      <c r="HWV114" s="150"/>
      <c r="HWW114" s="150"/>
      <c r="HWX114" s="150"/>
      <c r="HWY114" s="150"/>
      <c r="HWZ114" s="150"/>
      <c r="HXA114" s="150"/>
      <c r="HXB114" s="150"/>
      <c r="HXC114" s="150"/>
      <c r="HXD114" s="150"/>
      <c r="HXE114" s="150"/>
      <c r="HXF114" s="150"/>
      <c r="HXG114" s="150"/>
      <c r="HXH114" s="150"/>
      <c r="HXI114" s="150"/>
      <c r="HXJ114" s="150"/>
      <c r="HXK114" s="150"/>
      <c r="HXL114" s="150"/>
      <c r="HXM114" s="150"/>
      <c r="HXN114" s="150"/>
      <c r="HXO114" s="150"/>
      <c r="HXP114" s="150"/>
      <c r="HXQ114" s="150"/>
      <c r="HXR114" s="150"/>
      <c r="HXS114" s="150"/>
      <c r="HXT114" s="150"/>
      <c r="HXU114" s="150"/>
      <c r="HXV114" s="150"/>
      <c r="HXW114" s="150"/>
      <c r="HXX114" s="150"/>
      <c r="HXY114" s="150"/>
      <c r="HXZ114" s="150"/>
      <c r="HYA114" s="150"/>
      <c r="HYB114" s="150"/>
      <c r="HYC114" s="150"/>
      <c r="HYD114" s="150"/>
      <c r="HYE114" s="150"/>
      <c r="HYF114" s="150"/>
      <c r="HYG114" s="150"/>
      <c r="HYH114" s="150"/>
      <c r="HYI114" s="150"/>
      <c r="HYJ114" s="150"/>
      <c r="HYK114" s="150"/>
      <c r="HYL114" s="150"/>
      <c r="HYM114" s="150"/>
      <c r="HYN114" s="150"/>
      <c r="HYO114" s="150"/>
      <c r="HYP114" s="150"/>
      <c r="HYQ114" s="150"/>
      <c r="HYR114" s="150"/>
      <c r="HYS114" s="150"/>
      <c r="HYT114" s="150"/>
      <c r="HYU114" s="150"/>
      <c r="HYV114" s="150"/>
      <c r="HYW114" s="150"/>
      <c r="HYX114" s="150"/>
      <c r="HYY114" s="150"/>
      <c r="HYZ114" s="150"/>
      <c r="HZA114" s="150"/>
      <c r="HZB114" s="150"/>
      <c r="HZC114" s="150"/>
      <c r="HZD114" s="150"/>
      <c r="HZE114" s="150"/>
      <c r="HZF114" s="150"/>
      <c r="HZG114" s="150"/>
      <c r="HZH114" s="150"/>
      <c r="HZI114" s="150"/>
      <c r="HZJ114" s="150"/>
      <c r="HZK114" s="150"/>
      <c r="HZL114" s="150"/>
      <c r="HZM114" s="150"/>
      <c r="HZN114" s="150"/>
      <c r="HZO114" s="150"/>
      <c r="HZP114" s="150"/>
      <c r="HZQ114" s="150"/>
      <c r="HZR114" s="150"/>
      <c r="HZS114" s="150"/>
      <c r="HZT114" s="150"/>
      <c r="HZU114" s="150"/>
      <c r="HZV114" s="150"/>
      <c r="HZW114" s="150"/>
      <c r="HZX114" s="150"/>
      <c r="HZY114" s="150"/>
      <c r="HZZ114" s="150"/>
      <c r="IAA114" s="150"/>
      <c r="IAB114" s="150"/>
      <c r="IAC114" s="150"/>
      <c r="IAD114" s="150"/>
      <c r="IAE114" s="150"/>
      <c r="IAF114" s="150"/>
      <c r="IAG114" s="150"/>
      <c r="IAH114" s="150"/>
      <c r="IAI114" s="150"/>
      <c r="IAJ114" s="150"/>
      <c r="IAK114" s="150"/>
      <c r="IAL114" s="150"/>
      <c r="IAM114" s="150"/>
      <c r="IAN114" s="150"/>
      <c r="IAO114" s="150"/>
      <c r="IAP114" s="150"/>
      <c r="IAQ114" s="150"/>
      <c r="IAR114" s="150"/>
      <c r="IAS114" s="150"/>
      <c r="IAT114" s="150"/>
      <c r="IAU114" s="150"/>
      <c r="IAV114" s="150"/>
      <c r="IAW114" s="150"/>
      <c r="IAX114" s="150"/>
      <c r="IAY114" s="150"/>
      <c r="IAZ114" s="150"/>
      <c r="IBA114" s="150"/>
      <c r="IBB114" s="150"/>
      <c r="IBC114" s="150"/>
      <c r="IBD114" s="150"/>
      <c r="IBE114" s="150"/>
      <c r="IBF114" s="150"/>
      <c r="IBG114" s="150"/>
      <c r="IBH114" s="150"/>
      <c r="IBI114" s="150"/>
      <c r="IBJ114" s="150"/>
      <c r="IBK114" s="150"/>
      <c r="IBL114" s="150"/>
      <c r="IBM114" s="150"/>
      <c r="IBN114" s="150"/>
      <c r="IBO114" s="150"/>
      <c r="IBP114" s="150"/>
      <c r="IBQ114" s="150"/>
      <c r="IBR114" s="150"/>
      <c r="IBS114" s="150"/>
      <c r="IBT114" s="150"/>
      <c r="IBU114" s="150"/>
      <c r="IBV114" s="150"/>
      <c r="IBW114" s="150"/>
      <c r="IBX114" s="150"/>
      <c r="IBY114" s="150"/>
      <c r="IBZ114" s="150"/>
      <c r="ICA114" s="150"/>
      <c r="ICB114" s="150"/>
      <c r="ICC114" s="150"/>
      <c r="ICD114" s="150"/>
      <c r="ICE114" s="150"/>
      <c r="ICF114" s="150"/>
      <c r="ICG114" s="150"/>
      <c r="ICH114" s="150"/>
      <c r="ICI114" s="150"/>
      <c r="ICJ114" s="150"/>
      <c r="ICK114" s="150"/>
      <c r="ICL114" s="150"/>
      <c r="ICM114" s="150"/>
      <c r="ICN114" s="150"/>
      <c r="ICO114" s="150"/>
      <c r="ICP114" s="150"/>
      <c r="ICQ114" s="150"/>
      <c r="ICR114" s="150"/>
      <c r="ICS114" s="150"/>
      <c r="ICT114" s="150"/>
      <c r="ICU114" s="150"/>
      <c r="ICV114" s="150"/>
      <c r="ICW114" s="150"/>
      <c r="ICX114" s="150"/>
      <c r="ICY114" s="150"/>
      <c r="ICZ114" s="150"/>
      <c r="IDA114" s="150"/>
      <c r="IDB114" s="150"/>
      <c r="IDC114" s="150"/>
      <c r="IDD114" s="150"/>
      <c r="IDE114" s="150"/>
      <c r="IDF114" s="150"/>
      <c r="IDG114" s="150"/>
      <c r="IDH114" s="150"/>
      <c r="IDI114" s="150"/>
      <c r="IDJ114" s="150"/>
      <c r="IDK114" s="150"/>
      <c r="IDL114" s="150"/>
      <c r="IDM114" s="150"/>
      <c r="IDN114" s="150"/>
      <c r="IDO114" s="150"/>
      <c r="IDP114" s="150"/>
      <c r="IDQ114" s="150"/>
      <c r="IDR114" s="150"/>
      <c r="IDS114" s="150"/>
      <c r="IDT114" s="150"/>
      <c r="IDU114" s="150"/>
      <c r="IDV114" s="150"/>
      <c r="IDW114" s="150"/>
      <c r="IDX114" s="150"/>
      <c r="IDY114" s="150"/>
      <c r="IDZ114" s="150"/>
      <c r="IEA114" s="150"/>
      <c r="IEB114" s="150"/>
      <c r="IEC114" s="150"/>
      <c r="IED114" s="150"/>
      <c r="IEE114" s="150"/>
      <c r="IEF114" s="150"/>
      <c r="IEG114" s="150"/>
      <c r="IEH114" s="150"/>
      <c r="IEI114" s="150"/>
      <c r="IEJ114" s="150"/>
      <c r="IEK114" s="150"/>
      <c r="IEL114" s="150"/>
      <c r="IEM114" s="150"/>
      <c r="IEN114" s="150"/>
      <c r="IEO114" s="150"/>
      <c r="IEP114" s="150"/>
      <c r="IEQ114" s="150"/>
      <c r="IER114" s="150"/>
      <c r="IES114" s="150"/>
      <c r="IET114" s="150"/>
      <c r="IEU114" s="150"/>
      <c r="IEV114" s="150"/>
      <c r="IEW114" s="150"/>
      <c r="IEX114" s="150"/>
      <c r="IEY114" s="150"/>
      <c r="IEZ114" s="150"/>
      <c r="IFA114" s="150"/>
      <c r="IFB114" s="150"/>
      <c r="IFC114" s="150"/>
      <c r="IFD114" s="150"/>
      <c r="IFE114" s="150"/>
      <c r="IFF114" s="150"/>
      <c r="IFG114" s="150"/>
      <c r="IFH114" s="150"/>
      <c r="IFI114" s="150"/>
      <c r="IFJ114" s="150"/>
      <c r="IFK114" s="150"/>
      <c r="IFL114" s="150"/>
      <c r="IFM114" s="150"/>
      <c r="IFN114" s="150"/>
      <c r="IFO114" s="150"/>
      <c r="IFP114" s="150"/>
      <c r="IFQ114" s="150"/>
      <c r="IFR114" s="150"/>
      <c r="IFS114" s="150"/>
      <c r="IFT114" s="150"/>
      <c r="IFU114" s="150"/>
      <c r="IFV114" s="150"/>
      <c r="IFW114" s="150"/>
      <c r="IFX114" s="150"/>
      <c r="IFY114" s="150"/>
      <c r="IFZ114" s="150"/>
      <c r="IGA114" s="150"/>
      <c r="IGB114" s="150"/>
      <c r="IGC114" s="150"/>
      <c r="IGD114" s="150"/>
      <c r="IGE114" s="150"/>
      <c r="IGF114" s="150"/>
      <c r="IGG114" s="150"/>
      <c r="IGH114" s="150"/>
      <c r="IGI114" s="150"/>
      <c r="IGJ114" s="150"/>
      <c r="IGK114" s="150"/>
      <c r="IGL114" s="150"/>
      <c r="IGM114" s="150"/>
      <c r="IGN114" s="150"/>
      <c r="IGO114" s="150"/>
      <c r="IGP114" s="150"/>
      <c r="IGQ114" s="150"/>
      <c r="IGR114" s="150"/>
      <c r="IGS114" s="150"/>
      <c r="IGT114" s="150"/>
      <c r="IGU114" s="150"/>
      <c r="IGV114" s="150"/>
      <c r="IGW114" s="150"/>
      <c r="IGX114" s="150"/>
      <c r="IGY114" s="150"/>
      <c r="IGZ114" s="150"/>
      <c r="IHA114" s="150"/>
      <c r="IHB114" s="150"/>
      <c r="IHC114" s="150"/>
      <c r="IHD114" s="150"/>
      <c r="IHE114" s="150"/>
      <c r="IHF114" s="150"/>
      <c r="IHG114" s="150"/>
      <c r="IHH114" s="150"/>
      <c r="IHI114" s="150"/>
      <c r="IHJ114" s="150"/>
      <c r="IHK114" s="150"/>
      <c r="IHL114" s="150"/>
      <c r="IHM114" s="150"/>
      <c r="IHN114" s="150"/>
      <c r="IHO114" s="150"/>
      <c r="IHP114" s="150"/>
      <c r="IHQ114" s="150"/>
      <c r="IHR114" s="150"/>
      <c r="IHS114" s="150"/>
      <c r="IHT114" s="150"/>
      <c r="IHU114" s="150"/>
      <c r="IHV114" s="150"/>
      <c r="IHW114" s="150"/>
      <c r="IHX114" s="150"/>
      <c r="IHY114" s="150"/>
      <c r="IHZ114" s="150"/>
      <c r="IIA114" s="150"/>
      <c r="IIB114" s="150"/>
      <c r="IIC114" s="150"/>
      <c r="IID114" s="150"/>
      <c r="IIE114" s="150"/>
      <c r="IIF114" s="150"/>
      <c r="IIG114" s="150"/>
      <c r="IIH114" s="150"/>
      <c r="III114" s="150"/>
      <c r="IIJ114" s="150"/>
      <c r="IIK114" s="150"/>
      <c r="IIL114" s="150"/>
      <c r="IIM114" s="150"/>
      <c r="IIN114" s="150"/>
      <c r="IIO114" s="150"/>
      <c r="IIP114" s="150"/>
      <c r="IIQ114" s="150"/>
      <c r="IIR114" s="150"/>
      <c r="IIS114" s="150"/>
      <c r="IIT114" s="150"/>
      <c r="IIU114" s="150"/>
      <c r="IIV114" s="150"/>
      <c r="IIW114" s="150"/>
      <c r="IIX114" s="150"/>
      <c r="IIY114" s="150"/>
      <c r="IIZ114" s="150"/>
      <c r="IJA114" s="150"/>
      <c r="IJB114" s="150"/>
      <c r="IJC114" s="150"/>
      <c r="IJD114" s="150"/>
      <c r="IJE114" s="150"/>
      <c r="IJF114" s="150"/>
      <c r="IJG114" s="150"/>
      <c r="IJH114" s="150"/>
      <c r="IJI114" s="150"/>
      <c r="IJJ114" s="150"/>
      <c r="IJK114" s="150"/>
      <c r="IJL114" s="150"/>
      <c r="IJM114" s="150"/>
      <c r="IJN114" s="150"/>
      <c r="IJO114" s="150"/>
      <c r="IJP114" s="150"/>
      <c r="IJQ114" s="150"/>
      <c r="IJR114" s="150"/>
      <c r="IJS114" s="150"/>
      <c r="IJT114" s="150"/>
      <c r="IJU114" s="150"/>
      <c r="IJV114" s="150"/>
      <c r="IJW114" s="150"/>
      <c r="IJX114" s="150"/>
      <c r="IJY114" s="150"/>
      <c r="IJZ114" s="150"/>
      <c r="IKA114" s="150"/>
      <c r="IKB114" s="150"/>
      <c r="IKC114" s="150"/>
      <c r="IKD114" s="150"/>
      <c r="IKE114" s="150"/>
      <c r="IKF114" s="150"/>
      <c r="IKG114" s="150"/>
      <c r="IKH114" s="150"/>
      <c r="IKI114" s="150"/>
      <c r="IKJ114" s="150"/>
      <c r="IKK114" s="150"/>
      <c r="IKL114" s="150"/>
      <c r="IKM114" s="150"/>
      <c r="IKN114" s="150"/>
      <c r="IKO114" s="150"/>
      <c r="IKP114" s="150"/>
      <c r="IKQ114" s="150"/>
      <c r="IKR114" s="150"/>
      <c r="IKS114" s="150"/>
      <c r="IKT114" s="150"/>
      <c r="IKU114" s="150"/>
      <c r="IKV114" s="150"/>
      <c r="IKW114" s="150"/>
      <c r="IKX114" s="150"/>
      <c r="IKY114" s="150"/>
      <c r="IKZ114" s="150"/>
      <c r="ILA114" s="150"/>
      <c r="ILB114" s="150"/>
      <c r="ILC114" s="150"/>
      <c r="ILD114" s="150"/>
      <c r="ILE114" s="150"/>
      <c r="ILF114" s="150"/>
      <c r="ILG114" s="150"/>
      <c r="ILH114" s="150"/>
      <c r="ILI114" s="150"/>
      <c r="ILJ114" s="150"/>
      <c r="ILK114" s="150"/>
      <c r="ILL114" s="150"/>
      <c r="ILM114" s="150"/>
      <c r="ILN114" s="150"/>
      <c r="ILO114" s="150"/>
      <c r="ILP114" s="150"/>
      <c r="ILQ114" s="150"/>
      <c r="ILR114" s="150"/>
      <c r="ILS114" s="150"/>
      <c r="ILT114" s="150"/>
      <c r="ILU114" s="150"/>
      <c r="ILV114" s="150"/>
      <c r="ILW114" s="150"/>
      <c r="ILX114" s="150"/>
      <c r="ILY114" s="150"/>
      <c r="ILZ114" s="150"/>
      <c r="IMA114" s="150"/>
      <c r="IMB114" s="150"/>
      <c r="IMC114" s="150"/>
      <c r="IMD114" s="150"/>
      <c r="IME114" s="150"/>
      <c r="IMF114" s="150"/>
      <c r="IMG114" s="150"/>
      <c r="IMH114" s="150"/>
      <c r="IMI114" s="150"/>
      <c r="IMJ114" s="150"/>
      <c r="IMK114" s="150"/>
      <c r="IML114" s="150"/>
      <c r="IMM114" s="150"/>
      <c r="IMN114" s="150"/>
      <c r="IMO114" s="150"/>
      <c r="IMP114" s="150"/>
      <c r="IMQ114" s="150"/>
      <c r="IMR114" s="150"/>
      <c r="IMS114" s="150"/>
      <c r="IMT114" s="150"/>
      <c r="IMU114" s="150"/>
      <c r="IMV114" s="150"/>
      <c r="IMW114" s="150"/>
      <c r="IMX114" s="150"/>
      <c r="IMY114" s="150"/>
      <c r="IMZ114" s="150"/>
      <c r="INA114" s="150"/>
      <c r="INB114" s="150"/>
      <c r="INC114" s="150"/>
      <c r="IND114" s="150"/>
      <c r="INE114" s="150"/>
      <c r="INF114" s="150"/>
      <c r="ING114" s="150"/>
      <c r="INH114" s="150"/>
      <c r="INI114" s="150"/>
      <c r="INJ114" s="150"/>
      <c r="INK114" s="150"/>
      <c r="INL114" s="150"/>
      <c r="INM114" s="150"/>
      <c r="INN114" s="150"/>
      <c r="INO114" s="150"/>
      <c r="INP114" s="150"/>
      <c r="INQ114" s="150"/>
      <c r="INR114" s="150"/>
      <c r="INS114" s="150"/>
      <c r="INT114" s="150"/>
      <c r="INU114" s="150"/>
      <c r="INV114" s="150"/>
      <c r="INW114" s="150"/>
      <c r="INX114" s="150"/>
      <c r="INY114" s="150"/>
      <c r="INZ114" s="150"/>
      <c r="IOA114" s="150"/>
      <c r="IOB114" s="150"/>
      <c r="IOC114" s="150"/>
      <c r="IOD114" s="150"/>
      <c r="IOE114" s="150"/>
      <c r="IOF114" s="150"/>
      <c r="IOG114" s="150"/>
      <c r="IOH114" s="150"/>
      <c r="IOI114" s="150"/>
      <c r="IOJ114" s="150"/>
      <c r="IOK114" s="150"/>
      <c r="IOL114" s="150"/>
      <c r="IOM114" s="150"/>
      <c r="ION114" s="150"/>
      <c r="IOO114" s="150"/>
      <c r="IOP114" s="150"/>
      <c r="IOQ114" s="150"/>
      <c r="IOR114" s="150"/>
      <c r="IOS114" s="150"/>
      <c r="IOT114" s="150"/>
      <c r="IOU114" s="150"/>
      <c r="IOV114" s="150"/>
      <c r="IOW114" s="150"/>
      <c r="IOX114" s="150"/>
      <c r="IOY114" s="150"/>
      <c r="IOZ114" s="150"/>
      <c r="IPA114" s="150"/>
      <c r="IPB114" s="150"/>
      <c r="IPC114" s="150"/>
      <c r="IPD114" s="150"/>
      <c r="IPE114" s="150"/>
      <c r="IPF114" s="150"/>
      <c r="IPG114" s="150"/>
      <c r="IPH114" s="150"/>
      <c r="IPI114" s="150"/>
      <c r="IPJ114" s="150"/>
      <c r="IPK114" s="150"/>
      <c r="IPL114" s="150"/>
      <c r="IPM114" s="150"/>
      <c r="IPN114" s="150"/>
      <c r="IPO114" s="150"/>
      <c r="IPP114" s="150"/>
      <c r="IPQ114" s="150"/>
      <c r="IPR114" s="150"/>
      <c r="IPS114" s="150"/>
      <c r="IPT114" s="150"/>
      <c r="IPU114" s="150"/>
      <c r="IPV114" s="150"/>
      <c r="IPW114" s="150"/>
      <c r="IPX114" s="150"/>
      <c r="IPY114" s="150"/>
      <c r="IPZ114" s="150"/>
      <c r="IQA114" s="150"/>
      <c r="IQB114" s="150"/>
      <c r="IQC114" s="150"/>
      <c r="IQD114" s="150"/>
      <c r="IQE114" s="150"/>
      <c r="IQF114" s="150"/>
      <c r="IQG114" s="150"/>
      <c r="IQH114" s="150"/>
      <c r="IQI114" s="150"/>
      <c r="IQJ114" s="150"/>
      <c r="IQK114" s="150"/>
      <c r="IQL114" s="150"/>
      <c r="IQM114" s="150"/>
      <c r="IQN114" s="150"/>
      <c r="IQO114" s="150"/>
      <c r="IQP114" s="150"/>
      <c r="IQQ114" s="150"/>
      <c r="IQR114" s="150"/>
      <c r="IQS114" s="150"/>
      <c r="IQT114" s="150"/>
      <c r="IQU114" s="150"/>
      <c r="IQV114" s="150"/>
      <c r="IQW114" s="150"/>
      <c r="IQX114" s="150"/>
      <c r="IQY114" s="150"/>
      <c r="IQZ114" s="150"/>
      <c r="IRA114" s="150"/>
      <c r="IRB114" s="150"/>
      <c r="IRC114" s="150"/>
      <c r="IRD114" s="150"/>
      <c r="IRE114" s="150"/>
      <c r="IRF114" s="150"/>
      <c r="IRG114" s="150"/>
      <c r="IRH114" s="150"/>
      <c r="IRI114" s="150"/>
      <c r="IRJ114" s="150"/>
      <c r="IRK114" s="150"/>
      <c r="IRL114" s="150"/>
      <c r="IRM114" s="150"/>
      <c r="IRN114" s="150"/>
      <c r="IRO114" s="150"/>
      <c r="IRP114" s="150"/>
      <c r="IRQ114" s="150"/>
      <c r="IRR114" s="150"/>
      <c r="IRS114" s="150"/>
      <c r="IRT114" s="150"/>
      <c r="IRU114" s="150"/>
      <c r="IRV114" s="150"/>
      <c r="IRW114" s="150"/>
      <c r="IRX114" s="150"/>
      <c r="IRY114" s="150"/>
      <c r="IRZ114" s="150"/>
      <c r="ISA114" s="150"/>
      <c r="ISB114" s="150"/>
      <c r="ISC114" s="150"/>
      <c r="ISD114" s="150"/>
      <c r="ISE114" s="150"/>
      <c r="ISF114" s="150"/>
      <c r="ISG114" s="150"/>
      <c r="ISH114" s="150"/>
      <c r="ISI114" s="150"/>
      <c r="ISJ114" s="150"/>
      <c r="ISK114" s="150"/>
      <c r="ISL114" s="150"/>
      <c r="ISM114" s="150"/>
      <c r="ISN114" s="150"/>
      <c r="ISO114" s="150"/>
      <c r="ISP114" s="150"/>
      <c r="ISQ114" s="150"/>
      <c r="ISR114" s="150"/>
      <c r="ISS114" s="150"/>
      <c r="IST114" s="150"/>
      <c r="ISU114" s="150"/>
      <c r="ISV114" s="150"/>
      <c r="ISW114" s="150"/>
      <c r="ISX114" s="150"/>
      <c r="ISY114" s="150"/>
      <c r="ISZ114" s="150"/>
      <c r="ITA114" s="150"/>
      <c r="ITB114" s="150"/>
      <c r="ITC114" s="150"/>
      <c r="ITD114" s="150"/>
      <c r="ITE114" s="150"/>
      <c r="ITF114" s="150"/>
      <c r="ITG114" s="150"/>
      <c r="ITH114" s="150"/>
      <c r="ITI114" s="150"/>
      <c r="ITJ114" s="150"/>
      <c r="ITK114" s="150"/>
      <c r="ITL114" s="150"/>
      <c r="ITM114" s="150"/>
      <c r="ITN114" s="150"/>
      <c r="ITO114" s="150"/>
      <c r="ITP114" s="150"/>
      <c r="ITQ114" s="150"/>
      <c r="ITR114" s="150"/>
      <c r="ITS114" s="150"/>
      <c r="ITT114" s="150"/>
      <c r="ITU114" s="150"/>
      <c r="ITV114" s="150"/>
      <c r="ITW114" s="150"/>
      <c r="ITX114" s="150"/>
      <c r="ITY114" s="150"/>
      <c r="ITZ114" s="150"/>
      <c r="IUA114" s="150"/>
      <c r="IUB114" s="150"/>
      <c r="IUC114" s="150"/>
      <c r="IUD114" s="150"/>
      <c r="IUE114" s="150"/>
      <c r="IUF114" s="150"/>
      <c r="IUG114" s="150"/>
      <c r="IUH114" s="150"/>
      <c r="IUI114" s="150"/>
      <c r="IUJ114" s="150"/>
      <c r="IUK114" s="150"/>
      <c r="IUL114" s="150"/>
      <c r="IUM114" s="150"/>
      <c r="IUN114" s="150"/>
      <c r="IUO114" s="150"/>
      <c r="IUP114" s="150"/>
      <c r="IUQ114" s="150"/>
      <c r="IUR114" s="150"/>
      <c r="IUS114" s="150"/>
      <c r="IUT114" s="150"/>
      <c r="IUU114" s="150"/>
      <c r="IUV114" s="150"/>
      <c r="IUW114" s="150"/>
      <c r="IUX114" s="150"/>
      <c r="IUY114" s="150"/>
      <c r="IUZ114" s="150"/>
      <c r="IVA114" s="150"/>
      <c r="IVB114" s="150"/>
      <c r="IVC114" s="150"/>
      <c r="IVD114" s="150"/>
      <c r="IVE114" s="150"/>
      <c r="IVF114" s="150"/>
      <c r="IVG114" s="150"/>
      <c r="IVH114" s="150"/>
      <c r="IVI114" s="150"/>
      <c r="IVJ114" s="150"/>
      <c r="IVK114" s="150"/>
      <c r="IVL114" s="150"/>
      <c r="IVM114" s="150"/>
      <c r="IVN114" s="150"/>
      <c r="IVO114" s="150"/>
      <c r="IVP114" s="150"/>
      <c r="IVQ114" s="150"/>
      <c r="IVR114" s="150"/>
      <c r="IVS114" s="150"/>
      <c r="IVT114" s="150"/>
      <c r="IVU114" s="150"/>
      <c r="IVV114" s="150"/>
      <c r="IVW114" s="150"/>
      <c r="IVX114" s="150"/>
      <c r="IVY114" s="150"/>
      <c r="IVZ114" s="150"/>
      <c r="IWA114" s="150"/>
      <c r="IWB114" s="150"/>
      <c r="IWC114" s="150"/>
      <c r="IWD114" s="150"/>
      <c r="IWE114" s="150"/>
      <c r="IWF114" s="150"/>
      <c r="IWG114" s="150"/>
      <c r="IWH114" s="150"/>
      <c r="IWI114" s="150"/>
      <c r="IWJ114" s="150"/>
      <c r="IWK114" s="150"/>
      <c r="IWL114" s="150"/>
      <c r="IWM114" s="150"/>
      <c r="IWN114" s="150"/>
      <c r="IWO114" s="150"/>
      <c r="IWP114" s="150"/>
      <c r="IWQ114" s="150"/>
      <c r="IWR114" s="150"/>
      <c r="IWS114" s="150"/>
      <c r="IWT114" s="150"/>
      <c r="IWU114" s="150"/>
      <c r="IWV114" s="150"/>
      <c r="IWW114" s="150"/>
      <c r="IWX114" s="150"/>
      <c r="IWY114" s="150"/>
      <c r="IWZ114" s="150"/>
      <c r="IXA114" s="150"/>
      <c r="IXB114" s="150"/>
      <c r="IXC114" s="150"/>
      <c r="IXD114" s="150"/>
      <c r="IXE114" s="150"/>
      <c r="IXF114" s="150"/>
      <c r="IXG114" s="150"/>
      <c r="IXH114" s="150"/>
      <c r="IXI114" s="150"/>
      <c r="IXJ114" s="150"/>
      <c r="IXK114" s="150"/>
      <c r="IXL114" s="150"/>
      <c r="IXM114" s="150"/>
      <c r="IXN114" s="150"/>
      <c r="IXO114" s="150"/>
      <c r="IXP114" s="150"/>
      <c r="IXQ114" s="150"/>
      <c r="IXR114" s="150"/>
      <c r="IXS114" s="150"/>
      <c r="IXT114" s="150"/>
      <c r="IXU114" s="150"/>
      <c r="IXV114" s="150"/>
      <c r="IXW114" s="150"/>
      <c r="IXX114" s="150"/>
      <c r="IXY114" s="150"/>
      <c r="IXZ114" s="150"/>
      <c r="IYA114" s="150"/>
      <c r="IYB114" s="150"/>
      <c r="IYC114" s="150"/>
      <c r="IYD114" s="150"/>
      <c r="IYE114" s="150"/>
      <c r="IYF114" s="150"/>
      <c r="IYG114" s="150"/>
      <c r="IYH114" s="150"/>
      <c r="IYI114" s="150"/>
      <c r="IYJ114" s="150"/>
      <c r="IYK114" s="150"/>
      <c r="IYL114" s="150"/>
      <c r="IYM114" s="150"/>
      <c r="IYN114" s="150"/>
      <c r="IYO114" s="150"/>
      <c r="IYP114" s="150"/>
      <c r="IYQ114" s="150"/>
      <c r="IYR114" s="150"/>
      <c r="IYS114" s="150"/>
      <c r="IYT114" s="150"/>
      <c r="IYU114" s="150"/>
      <c r="IYV114" s="150"/>
      <c r="IYW114" s="150"/>
      <c r="IYX114" s="150"/>
      <c r="IYY114" s="150"/>
      <c r="IYZ114" s="150"/>
      <c r="IZA114" s="150"/>
      <c r="IZB114" s="150"/>
      <c r="IZC114" s="150"/>
      <c r="IZD114" s="150"/>
      <c r="IZE114" s="150"/>
      <c r="IZF114" s="150"/>
      <c r="IZG114" s="150"/>
      <c r="IZH114" s="150"/>
      <c r="IZI114" s="150"/>
      <c r="IZJ114" s="150"/>
      <c r="IZK114" s="150"/>
      <c r="IZL114" s="150"/>
      <c r="IZM114" s="150"/>
      <c r="IZN114" s="150"/>
      <c r="IZO114" s="150"/>
      <c r="IZP114" s="150"/>
      <c r="IZQ114" s="150"/>
      <c r="IZR114" s="150"/>
      <c r="IZS114" s="150"/>
      <c r="IZT114" s="150"/>
      <c r="IZU114" s="150"/>
      <c r="IZV114" s="150"/>
      <c r="IZW114" s="150"/>
      <c r="IZX114" s="150"/>
      <c r="IZY114" s="150"/>
      <c r="IZZ114" s="150"/>
      <c r="JAA114" s="150"/>
      <c r="JAB114" s="150"/>
      <c r="JAC114" s="150"/>
      <c r="JAD114" s="150"/>
      <c r="JAE114" s="150"/>
      <c r="JAF114" s="150"/>
      <c r="JAG114" s="150"/>
      <c r="JAH114" s="150"/>
      <c r="JAI114" s="150"/>
      <c r="JAJ114" s="150"/>
      <c r="JAK114" s="150"/>
      <c r="JAL114" s="150"/>
      <c r="JAM114" s="150"/>
      <c r="JAN114" s="150"/>
      <c r="JAO114" s="150"/>
      <c r="JAP114" s="150"/>
      <c r="JAQ114" s="150"/>
      <c r="JAR114" s="150"/>
      <c r="JAS114" s="150"/>
      <c r="JAT114" s="150"/>
      <c r="JAU114" s="150"/>
      <c r="JAV114" s="150"/>
      <c r="JAW114" s="150"/>
      <c r="JAX114" s="150"/>
      <c r="JAY114" s="150"/>
      <c r="JAZ114" s="150"/>
      <c r="JBA114" s="150"/>
      <c r="JBB114" s="150"/>
      <c r="JBC114" s="150"/>
      <c r="JBD114" s="150"/>
      <c r="JBE114" s="150"/>
      <c r="JBF114" s="150"/>
      <c r="JBG114" s="150"/>
      <c r="JBH114" s="150"/>
      <c r="JBI114" s="150"/>
      <c r="JBJ114" s="150"/>
      <c r="JBK114" s="150"/>
      <c r="JBL114" s="150"/>
      <c r="JBM114" s="150"/>
      <c r="JBN114" s="150"/>
      <c r="JBO114" s="150"/>
      <c r="JBP114" s="150"/>
      <c r="JBQ114" s="150"/>
      <c r="JBR114" s="150"/>
      <c r="JBS114" s="150"/>
      <c r="JBT114" s="150"/>
      <c r="JBU114" s="150"/>
      <c r="JBV114" s="150"/>
      <c r="JBW114" s="150"/>
      <c r="JBX114" s="150"/>
      <c r="JBY114" s="150"/>
      <c r="JBZ114" s="150"/>
      <c r="JCA114" s="150"/>
      <c r="JCB114" s="150"/>
      <c r="JCC114" s="150"/>
      <c r="JCD114" s="150"/>
      <c r="JCE114" s="150"/>
      <c r="JCF114" s="150"/>
      <c r="JCG114" s="150"/>
      <c r="JCH114" s="150"/>
      <c r="JCI114" s="150"/>
      <c r="JCJ114" s="150"/>
      <c r="JCK114" s="150"/>
      <c r="JCL114" s="150"/>
      <c r="JCM114" s="150"/>
      <c r="JCN114" s="150"/>
      <c r="JCO114" s="150"/>
      <c r="JCP114" s="150"/>
      <c r="JCQ114" s="150"/>
      <c r="JCR114" s="150"/>
      <c r="JCS114" s="150"/>
      <c r="JCT114" s="150"/>
      <c r="JCU114" s="150"/>
      <c r="JCV114" s="150"/>
      <c r="JCW114" s="150"/>
      <c r="JCX114" s="150"/>
      <c r="JCY114" s="150"/>
      <c r="JCZ114" s="150"/>
      <c r="JDA114" s="150"/>
      <c r="JDB114" s="150"/>
      <c r="JDC114" s="150"/>
      <c r="JDD114" s="150"/>
      <c r="JDE114" s="150"/>
      <c r="JDF114" s="150"/>
      <c r="JDG114" s="150"/>
      <c r="JDH114" s="150"/>
      <c r="JDI114" s="150"/>
      <c r="JDJ114" s="150"/>
      <c r="JDK114" s="150"/>
      <c r="JDL114" s="150"/>
      <c r="JDM114" s="150"/>
      <c r="JDN114" s="150"/>
      <c r="JDO114" s="150"/>
      <c r="JDP114" s="150"/>
      <c r="JDQ114" s="150"/>
      <c r="JDR114" s="150"/>
      <c r="JDS114" s="150"/>
      <c r="JDT114" s="150"/>
      <c r="JDU114" s="150"/>
      <c r="JDV114" s="150"/>
      <c r="JDW114" s="150"/>
      <c r="JDX114" s="150"/>
      <c r="JDY114" s="150"/>
      <c r="JDZ114" s="150"/>
      <c r="JEA114" s="150"/>
      <c r="JEB114" s="150"/>
      <c r="JEC114" s="150"/>
      <c r="JED114" s="150"/>
      <c r="JEE114" s="150"/>
      <c r="JEF114" s="150"/>
      <c r="JEG114" s="150"/>
      <c r="JEH114" s="150"/>
      <c r="JEI114" s="150"/>
      <c r="JEJ114" s="150"/>
      <c r="JEK114" s="150"/>
      <c r="JEL114" s="150"/>
      <c r="JEM114" s="150"/>
      <c r="JEN114" s="150"/>
      <c r="JEO114" s="150"/>
      <c r="JEP114" s="150"/>
      <c r="JEQ114" s="150"/>
      <c r="JER114" s="150"/>
      <c r="JES114" s="150"/>
      <c r="JET114" s="150"/>
      <c r="JEU114" s="150"/>
      <c r="JEV114" s="150"/>
      <c r="JEW114" s="150"/>
      <c r="JEX114" s="150"/>
      <c r="JEY114" s="150"/>
      <c r="JEZ114" s="150"/>
      <c r="JFA114" s="150"/>
      <c r="JFB114" s="150"/>
      <c r="JFC114" s="150"/>
      <c r="JFD114" s="150"/>
      <c r="JFE114" s="150"/>
      <c r="JFF114" s="150"/>
      <c r="JFG114" s="150"/>
      <c r="JFH114" s="150"/>
      <c r="JFI114" s="150"/>
      <c r="JFJ114" s="150"/>
      <c r="JFK114" s="150"/>
      <c r="JFL114" s="150"/>
      <c r="JFM114" s="150"/>
      <c r="JFN114" s="150"/>
      <c r="JFO114" s="150"/>
      <c r="JFP114" s="150"/>
      <c r="JFQ114" s="150"/>
      <c r="JFR114" s="150"/>
      <c r="JFS114" s="150"/>
      <c r="JFT114" s="150"/>
      <c r="JFU114" s="150"/>
      <c r="JFV114" s="150"/>
      <c r="JFW114" s="150"/>
      <c r="JFX114" s="150"/>
      <c r="JFY114" s="150"/>
      <c r="JFZ114" s="150"/>
      <c r="JGA114" s="150"/>
      <c r="JGB114" s="150"/>
      <c r="JGC114" s="150"/>
      <c r="JGD114" s="150"/>
      <c r="JGE114" s="150"/>
      <c r="JGF114" s="150"/>
      <c r="JGG114" s="150"/>
      <c r="JGH114" s="150"/>
      <c r="JGI114" s="150"/>
      <c r="JGJ114" s="150"/>
      <c r="JGK114" s="150"/>
      <c r="JGL114" s="150"/>
      <c r="JGM114" s="150"/>
      <c r="JGN114" s="150"/>
      <c r="JGO114" s="150"/>
      <c r="JGP114" s="150"/>
      <c r="JGQ114" s="150"/>
      <c r="JGR114" s="150"/>
      <c r="JGS114" s="150"/>
      <c r="JGT114" s="150"/>
      <c r="JGU114" s="150"/>
      <c r="JGV114" s="150"/>
      <c r="JGW114" s="150"/>
      <c r="JGX114" s="150"/>
      <c r="JGY114" s="150"/>
      <c r="JGZ114" s="150"/>
      <c r="JHA114" s="150"/>
      <c r="JHB114" s="150"/>
      <c r="JHC114" s="150"/>
      <c r="JHD114" s="150"/>
      <c r="JHE114" s="150"/>
      <c r="JHF114" s="150"/>
      <c r="JHG114" s="150"/>
      <c r="JHH114" s="150"/>
      <c r="JHI114" s="150"/>
      <c r="JHJ114" s="150"/>
      <c r="JHK114" s="150"/>
      <c r="JHL114" s="150"/>
      <c r="JHM114" s="150"/>
      <c r="JHN114" s="150"/>
      <c r="JHO114" s="150"/>
      <c r="JHP114" s="150"/>
      <c r="JHQ114" s="150"/>
      <c r="JHR114" s="150"/>
      <c r="JHS114" s="150"/>
      <c r="JHT114" s="150"/>
      <c r="JHU114" s="150"/>
      <c r="JHV114" s="150"/>
      <c r="JHW114" s="150"/>
      <c r="JHX114" s="150"/>
      <c r="JHY114" s="150"/>
      <c r="JHZ114" s="150"/>
      <c r="JIA114" s="150"/>
      <c r="JIB114" s="150"/>
      <c r="JIC114" s="150"/>
      <c r="JID114" s="150"/>
      <c r="JIE114" s="150"/>
      <c r="JIF114" s="150"/>
      <c r="JIG114" s="150"/>
      <c r="JIH114" s="150"/>
      <c r="JII114" s="150"/>
      <c r="JIJ114" s="150"/>
      <c r="JIK114" s="150"/>
      <c r="JIL114" s="150"/>
      <c r="JIM114" s="150"/>
      <c r="JIN114" s="150"/>
      <c r="JIO114" s="150"/>
      <c r="JIP114" s="150"/>
      <c r="JIQ114" s="150"/>
      <c r="JIR114" s="150"/>
      <c r="JIS114" s="150"/>
      <c r="JIT114" s="150"/>
      <c r="JIU114" s="150"/>
      <c r="JIV114" s="150"/>
      <c r="JIW114" s="150"/>
      <c r="JIX114" s="150"/>
      <c r="JIY114" s="150"/>
      <c r="JIZ114" s="150"/>
      <c r="JJA114" s="150"/>
      <c r="JJB114" s="150"/>
      <c r="JJC114" s="150"/>
      <c r="JJD114" s="150"/>
      <c r="JJE114" s="150"/>
      <c r="JJF114" s="150"/>
      <c r="JJG114" s="150"/>
      <c r="JJH114" s="150"/>
      <c r="JJI114" s="150"/>
      <c r="JJJ114" s="150"/>
      <c r="JJK114" s="150"/>
      <c r="JJL114" s="150"/>
      <c r="JJM114" s="150"/>
      <c r="JJN114" s="150"/>
      <c r="JJO114" s="150"/>
      <c r="JJP114" s="150"/>
      <c r="JJQ114" s="150"/>
      <c r="JJR114" s="150"/>
      <c r="JJS114" s="150"/>
      <c r="JJT114" s="150"/>
      <c r="JJU114" s="150"/>
      <c r="JJV114" s="150"/>
      <c r="JJW114" s="150"/>
      <c r="JJX114" s="150"/>
      <c r="JJY114" s="150"/>
      <c r="JJZ114" s="150"/>
      <c r="JKA114" s="150"/>
      <c r="JKB114" s="150"/>
      <c r="JKC114" s="150"/>
      <c r="JKD114" s="150"/>
      <c r="JKE114" s="150"/>
      <c r="JKF114" s="150"/>
      <c r="JKG114" s="150"/>
      <c r="JKH114" s="150"/>
      <c r="JKI114" s="150"/>
      <c r="JKJ114" s="150"/>
      <c r="JKK114" s="150"/>
      <c r="JKL114" s="150"/>
      <c r="JKM114" s="150"/>
      <c r="JKN114" s="150"/>
      <c r="JKO114" s="150"/>
      <c r="JKP114" s="150"/>
      <c r="JKQ114" s="150"/>
      <c r="JKR114" s="150"/>
      <c r="JKS114" s="150"/>
      <c r="JKT114" s="150"/>
      <c r="JKU114" s="150"/>
      <c r="JKV114" s="150"/>
      <c r="JKW114" s="150"/>
      <c r="JKX114" s="150"/>
      <c r="JKY114" s="150"/>
      <c r="JKZ114" s="150"/>
      <c r="JLA114" s="150"/>
      <c r="JLB114" s="150"/>
      <c r="JLC114" s="150"/>
      <c r="JLD114" s="150"/>
      <c r="JLE114" s="150"/>
      <c r="JLF114" s="150"/>
      <c r="JLG114" s="150"/>
      <c r="JLH114" s="150"/>
      <c r="JLI114" s="150"/>
      <c r="JLJ114" s="150"/>
      <c r="JLK114" s="150"/>
      <c r="JLL114" s="150"/>
      <c r="JLM114" s="150"/>
      <c r="JLN114" s="150"/>
      <c r="JLO114" s="150"/>
      <c r="JLP114" s="150"/>
      <c r="JLQ114" s="150"/>
      <c r="JLR114" s="150"/>
      <c r="JLS114" s="150"/>
      <c r="JLT114" s="150"/>
      <c r="JLU114" s="150"/>
      <c r="JLV114" s="150"/>
      <c r="JLW114" s="150"/>
      <c r="JLX114" s="150"/>
      <c r="JLY114" s="150"/>
      <c r="JLZ114" s="150"/>
      <c r="JMA114" s="150"/>
      <c r="JMB114" s="150"/>
      <c r="JMC114" s="150"/>
      <c r="JMD114" s="150"/>
      <c r="JME114" s="150"/>
      <c r="JMF114" s="150"/>
      <c r="JMG114" s="150"/>
      <c r="JMH114" s="150"/>
      <c r="JMI114" s="150"/>
      <c r="JMJ114" s="150"/>
      <c r="JMK114" s="150"/>
      <c r="JML114" s="150"/>
      <c r="JMM114" s="150"/>
      <c r="JMN114" s="150"/>
      <c r="JMO114" s="150"/>
      <c r="JMP114" s="150"/>
      <c r="JMQ114" s="150"/>
      <c r="JMR114" s="150"/>
      <c r="JMS114" s="150"/>
      <c r="JMT114" s="150"/>
      <c r="JMU114" s="150"/>
      <c r="JMV114" s="150"/>
      <c r="JMW114" s="150"/>
      <c r="JMX114" s="150"/>
      <c r="JMY114" s="150"/>
      <c r="JMZ114" s="150"/>
      <c r="JNA114" s="150"/>
      <c r="JNB114" s="150"/>
      <c r="JNC114" s="150"/>
      <c r="JND114" s="150"/>
      <c r="JNE114" s="150"/>
      <c r="JNF114" s="150"/>
      <c r="JNG114" s="150"/>
      <c r="JNH114" s="150"/>
      <c r="JNI114" s="150"/>
      <c r="JNJ114" s="150"/>
      <c r="JNK114" s="150"/>
      <c r="JNL114" s="150"/>
      <c r="JNM114" s="150"/>
      <c r="JNN114" s="150"/>
      <c r="JNO114" s="150"/>
      <c r="JNP114" s="150"/>
      <c r="JNQ114" s="150"/>
      <c r="JNR114" s="150"/>
      <c r="JNS114" s="150"/>
      <c r="JNT114" s="150"/>
      <c r="JNU114" s="150"/>
      <c r="JNV114" s="150"/>
      <c r="JNW114" s="150"/>
      <c r="JNX114" s="150"/>
      <c r="JNY114" s="150"/>
      <c r="JNZ114" s="150"/>
      <c r="JOA114" s="150"/>
      <c r="JOB114" s="150"/>
      <c r="JOC114" s="150"/>
      <c r="JOD114" s="150"/>
      <c r="JOE114" s="150"/>
      <c r="JOF114" s="150"/>
      <c r="JOG114" s="150"/>
      <c r="JOH114" s="150"/>
      <c r="JOI114" s="150"/>
      <c r="JOJ114" s="150"/>
      <c r="JOK114" s="150"/>
      <c r="JOL114" s="150"/>
      <c r="JOM114" s="150"/>
      <c r="JON114" s="150"/>
      <c r="JOO114" s="150"/>
      <c r="JOP114" s="150"/>
      <c r="JOQ114" s="150"/>
      <c r="JOR114" s="150"/>
      <c r="JOS114" s="150"/>
      <c r="JOT114" s="150"/>
      <c r="JOU114" s="150"/>
      <c r="JOV114" s="150"/>
      <c r="JOW114" s="150"/>
      <c r="JOX114" s="150"/>
      <c r="JOY114" s="150"/>
      <c r="JOZ114" s="150"/>
      <c r="JPA114" s="150"/>
      <c r="JPB114" s="150"/>
      <c r="JPC114" s="150"/>
      <c r="JPD114" s="150"/>
      <c r="JPE114" s="150"/>
      <c r="JPF114" s="150"/>
      <c r="JPG114" s="150"/>
      <c r="JPH114" s="150"/>
      <c r="JPI114" s="150"/>
      <c r="JPJ114" s="150"/>
      <c r="JPK114" s="150"/>
      <c r="JPL114" s="150"/>
      <c r="JPM114" s="150"/>
      <c r="JPN114" s="150"/>
      <c r="JPO114" s="150"/>
      <c r="JPP114" s="150"/>
      <c r="JPQ114" s="150"/>
      <c r="JPR114" s="150"/>
      <c r="JPS114" s="150"/>
      <c r="JPT114" s="150"/>
      <c r="JPU114" s="150"/>
      <c r="JPV114" s="150"/>
      <c r="JPW114" s="150"/>
      <c r="JPX114" s="150"/>
      <c r="JPY114" s="150"/>
      <c r="JPZ114" s="150"/>
      <c r="JQA114" s="150"/>
      <c r="JQB114" s="150"/>
      <c r="JQC114" s="150"/>
      <c r="JQD114" s="150"/>
      <c r="JQE114" s="150"/>
      <c r="JQF114" s="150"/>
      <c r="JQG114" s="150"/>
      <c r="JQH114" s="150"/>
      <c r="JQI114" s="150"/>
      <c r="JQJ114" s="150"/>
      <c r="JQK114" s="150"/>
      <c r="JQL114" s="150"/>
      <c r="JQM114" s="150"/>
      <c r="JQN114" s="150"/>
      <c r="JQO114" s="150"/>
      <c r="JQP114" s="150"/>
      <c r="JQQ114" s="150"/>
      <c r="JQR114" s="150"/>
      <c r="JQS114" s="150"/>
      <c r="JQT114" s="150"/>
      <c r="JQU114" s="150"/>
      <c r="JQV114" s="150"/>
      <c r="JQW114" s="150"/>
      <c r="JQX114" s="150"/>
      <c r="JQY114" s="150"/>
      <c r="JQZ114" s="150"/>
      <c r="JRA114" s="150"/>
      <c r="JRB114" s="150"/>
      <c r="JRC114" s="150"/>
      <c r="JRD114" s="150"/>
      <c r="JRE114" s="150"/>
      <c r="JRF114" s="150"/>
      <c r="JRG114" s="150"/>
      <c r="JRH114" s="150"/>
      <c r="JRI114" s="150"/>
      <c r="JRJ114" s="150"/>
      <c r="JRK114" s="150"/>
      <c r="JRL114" s="150"/>
      <c r="JRM114" s="150"/>
      <c r="JRN114" s="150"/>
      <c r="JRO114" s="150"/>
      <c r="JRP114" s="150"/>
      <c r="JRQ114" s="150"/>
      <c r="JRR114" s="150"/>
      <c r="JRS114" s="150"/>
      <c r="JRT114" s="150"/>
      <c r="JRU114" s="150"/>
      <c r="JRV114" s="150"/>
      <c r="JRW114" s="150"/>
      <c r="JRX114" s="150"/>
      <c r="JRY114" s="150"/>
      <c r="JRZ114" s="150"/>
      <c r="JSA114" s="150"/>
      <c r="JSB114" s="150"/>
      <c r="JSC114" s="150"/>
      <c r="JSD114" s="150"/>
      <c r="JSE114" s="150"/>
      <c r="JSF114" s="150"/>
      <c r="JSG114" s="150"/>
      <c r="JSH114" s="150"/>
      <c r="JSI114" s="150"/>
      <c r="JSJ114" s="150"/>
      <c r="JSK114" s="150"/>
      <c r="JSL114" s="150"/>
      <c r="JSM114" s="150"/>
      <c r="JSN114" s="150"/>
      <c r="JSO114" s="150"/>
      <c r="JSP114" s="150"/>
      <c r="JSQ114" s="150"/>
      <c r="JSR114" s="150"/>
      <c r="JSS114" s="150"/>
      <c r="JST114" s="150"/>
      <c r="JSU114" s="150"/>
      <c r="JSV114" s="150"/>
      <c r="JSW114" s="150"/>
      <c r="JSX114" s="150"/>
      <c r="JSY114" s="150"/>
      <c r="JSZ114" s="150"/>
      <c r="JTA114" s="150"/>
      <c r="JTB114" s="150"/>
      <c r="JTC114" s="150"/>
      <c r="JTD114" s="150"/>
      <c r="JTE114" s="150"/>
      <c r="JTF114" s="150"/>
      <c r="JTG114" s="150"/>
      <c r="JTH114" s="150"/>
      <c r="JTI114" s="150"/>
      <c r="JTJ114" s="150"/>
      <c r="JTK114" s="150"/>
      <c r="JTL114" s="150"/>
      <c r="JTM114" s="150"/>
      <c r="JTN114" s="150"/>
      <c r="JTO114" s="150"/>
      <c r="JTP114" s="150"/>
      <c r="JTQ114" s="150"/>
      <c r="JTR114" s="150"/>
      <c r="JTS114" s="150"/>
      <c r="JTT114" s="150"/>
      <c r="JTU114" s="150"/>
      <c r="JTV114" s="150"/>
      <c r="JTW114" s="150"/>
      <c r="JTX114" s="150"/>
      <c r="JTY114" s="150"/>
      <c r="JTZ114" s="150"/>
      <c r="JUA114" s="150"/>
      <c r="JUB114" s="150"/>
      <c r="JUC114" s="150"/>
      <c r="JUD114" s="150"/>
      <c r="JUE114" s="150"/>
      <c r="JUF114" s="150"/>
      <c r="JUG114" s="150"/>
      <c r="JUH114" s="150"/>
      <c r="JUI114" s="150"/>
      <c r="JUJ114" s="150"/>
      <c r="JUK114" s="150"/>
      <c r="JUL114" s="150"/>
      <c r="JUM114" s="150"/>
      <c r="JUN114" s="150"/>
      <c r="JUO114" s="150"/>
      <c r="JUP114" s="150"/>
      <c r="JUQ114" s="150"/>
      <c r="JUR114" s="150"/>
      <c r="JUS114" s="150"/>
      <c r="JUT114" s="150"/>
      <c r="JUU114" s="150"/>
      <c r="JUV114" s="150"/>
      <c r="JUW114" s="150"/>
      <c r="JUX114" s="150"/>
      <c r="JUY114" s="150"/>
      <c r="JUZ114" s="150"/>
      <c r="JVA114" s="150"/>
      <c r="JVB114" s="150"/>
      <c r="JVC114" s="150"/>
      <c r="JVD114" s="150"/>
      <c r="JVE114" s="150"/>
      <c r="JVF114" s="150"/>
      <c r="JVG114" s="150"/>
      <c r="JVH114" s="150"/>
      <c r="JVI114" s="150"/>
      <c r="JVJ114" s="150"/>
      <c r="JVK114" s="150"/>
      <c r="JVL114" s="150"/>
      <c r="JVM114" s="150"/>
      <c r="JVN114" s="150"/>
      <c r="JVO114" s="150"/>
      <c r="JVP114" s="150"/>
      <c r="JVQ114" s="150"/>
      <c r="JVR114" s="150"/>
      <c r="JVS114" s="150"/>
      <c r="JVT114" s="150"/>
      <c r="JVU114" s="150"/>
      <c r="JVV114" s="150"/>
      <c r="JVW114" s="150"/>
      <c r="JVX114" s="150"/>
      <c r="JVY114" s="150"/>
      <c r="JVZ114" s="150"/>
      <c r="JWA114" s="150"/>
      <c r="JWB114" s="150"/>
      <c r="JWC114" s="150"/>
      <c r="JWD114" s="150"/>
      <c r="JWE114" s="150"/>
      <c r="JWF114" s="150"/>
      <c r="JWG114" s="150"/>
      <c r="JWH114" s="150"/>
      <c r="JWI114" s="150"/>
      <c r="JWJ114" s="150"/>
      <c r="JWK114" s="150"/>
      <c r="JWL114" s="150"/>
      <c r="JWM114" s="150"/>
      <c r="JWN114" s="150"/>
      <c r="JWO114" s="150"/>
      <c r="JWP114" s="150"/>
      <c r="JWQ114" s="150"/>
      <c r="JWR114" s="150"/>
      <c r="JWS114" s="150"/>
      <c r="JWT114" s="150"/>
      <c r="JWU114" s="150"/>
      <c r="JWV114" s="150"/>
      <c r="JWW114" s="150"/>
      <c r="JWX114" s="150"/>
      <c r="JWY114" s="150"/>
      <c r="JWZ114" s="150"/>
      <c r="JXA114" s="150"/>
      <c r="JXB114" s="150"/>
      <c r="JXC114" s="150"/>
      <c r="JXD114" s="150"/>
      <c r="JXE114" s="150"/>
      <c r="JXF114" s="150"/>
      <c r="JXG114" s="150"/>
      <c r="JXH114" s="150"/>
      <c r="JXI114" s="150"/>
      <c r="JXJ114" s="150"/>
      <c r="JXK114" s="150"/>
      <c r="JXL114" s="150"/>
      <c r="JXM114" s="150"/>
      <c r="JXN114" s="150"/>
      <c r="JXO114" s="150"/>
      <c r="JXP114" s="150"/>
      <c r="JXQ114" s="150"/>
      <c r="JXR114" s="150"/>
      <c r="JXS114" s="150"/>
      <c r="JXT114" s="150"/>
      <c r="JXU114" s="150"/>
      <c r="JXV114" s="150"/>
      <c r="JXW114" s="150"/>
      <c r="JXX114" s="150"/>
      <c r="JXY114" s="150"/>
      <c r="JXZ114" s="150"/>
      <c r="JYA114" s="150"/>
      <c r="JYB114" s="150"/>
      <c r="JYC114" s="150"/>
      <c r="JYD114" s="150"/>
      <c r="JYE114" s="150"/>
      <c r="JYF114" s="150"/>
      <c r="JYG114" s="150"/>
      <c r="JYH114" s="150"/>
      <c r="JYI114" s="150"/>
      <c r="JYJ114" s="150"/>
      <c r="JYK114" s="150"/>
      <c r="JYL114" s="150"/>
      <c r="JYM114" s="150"/>
      <c r="JYN114" s="150"/>
      <c r="JYO114" s="150"/>
      <c r="JYP114" s="150"/>
      <c r="JYQ114" s="150"/>
      <c r="JYR114" s="150"/>
      <c r="JYS114" s="150"/>
      <c r="JYT114" s="150"/>
      <c r="JYU114" s="150"/>
      <c r="JYV114" s="150"/>
      <c r="JYW114" s="150"/>
      <c r="JYX114" s="150"/>
      <c r="JYY114" s="150"/>
      <c r="JYZ114" s="150"/>
      <c r="JZA114" s="150"/>
      <c r="JZB114" s="150"/>
      <c r="JZC114" s="150"/>
      <c r="JZD114" s="150"/>
      <c r="JZE114" s="150"/>
      <c r="JZF114" s="150"/>
      <c r="JZG114" s="150"/>
      <c r="JZH114" s="150"/>
      <c r="JZI114" s="150"/>
      <c r="JZJ114" s="150"/>
      <c r="JZK114" s="150"/>
      <c r="JZL114" s="150"/>
      <c r="JZM114" s="150"/>
      <c r="JZN114" s="150"/>
      <c r="JZO114" s="150"/>
      <c r="JZP114" s="150"/>
      <c r="JZQ114" s="150"/>
      <c r="JZR114" s="150"/>
      <c r="JZS114" s="150"/>
      <c r="JZT114" s="150"/>
      <c r="JZU114" s="150"/>
      <c r="JZV114" s="150"/>
      <c r="JZW114" s="150"/>
      <c r="JZX114" s="150"/>
      <c r="JZY114" s="150"/>
      <c r="JZZ114" s="150"/>
      <c r="KAA114" s="150"/>
      <c r="KAB114" s="150"/>
      <c r="KAC114" s="150"/>
      <c r="KAD114" s="150"/>
      <c r="KAE114" s="150"/>
      <c r="KAF114" s="150"/>
      <c r="KAG114" s="150"/>
      <c r="KAH114" s="150"/>
      <c r="KAI114" s="150"/>
      <c r="KAJ114" s="150"/>
      <c r="KAK114" s="150"/>
      <c r="KAL114" s="150"/>
      <c r="KAM114" s="150"/>
      <c r="KAN114" s="150"/>
      <c r="KAO114" s="150"/>
      <c r="KAP114" s="150"/>
      <c r="KAQ114" s="150"/>
      <c r="KAR114" s="150"/>
      <c r="KAS114" s="150"/>
      <c r="KAT114" s="150"/>
      <c r="KAU114" s="150"/>
      <c r="KAV114" s="150"/>
      <c r="KAW114" s="150"/>
      <c r="KAX114" s="150"/>
      <c r="KAY114" s="150"/>
      <c r="KAZ114" s="150"/>
      <c r="KBA114" s="150"/>
      <c r="KBB114" s="150"/>
      <c r="KBC114" s="150"/>
      <c r="KBD114" s="150"/>
      <c r="KBE114" s="150"/>
      <c r="KBF114" s="150"/>
      <c r="KBG114" s="150"/>
      <c r="KBH114" s="150"/>
      <c r="KBI114" s="150"/>
      <c r="KBJ114" s="150"/>
      <c r="KBK114" s="150"/>
      <c r="KBL114" s="150"/>
      <c r="KBM114" s="150"/>
      <c r="KBN114" s="150"/>
      <c r="KBO114" s="150"/>
      <c r="KBP114" s="150"/>
      <c r="KBQ114" s="150"/>
      <c r="KBR114" s="150"/>
      <c r="KBS114" s="150"/>
      <c r="KBT114" s="150"/>
      <c r="KBU114" s="150"/>
      <c r="KBV114" s="150"/>
      <c r="KBW114" s="150"/>
      <c r="KBX114" s="150"/>
      <c r="KBY114" s="150"/>
      <c r="KBZ114" s="150"/>
      <c r="KCA114" s="150"/>
      <c r="KCB114" s="150"/>
      <c r="KCC114" s="150"/>
      <c r="KCD114" s="150"/>
      <c r="KCE114" s="150"/>
      <c r="KCF114" s="150"/>
      <c r="KCG114" s="150"/>
      <c r="KCH114" s="150"/>
      <c r="KCI114" s="150"/>
      <c r="KCJ114" s="150"/>
      <c r="KCK114" s="150"/>
      <c r="KCL114" s="150"/>
      <c r="KCM114" s="150"/>
      <c r="KCN114" s="150"/>
      <c r="KCO114" s="150"/>
      <c r="KCP114" s="150"/>
      <c r="KCQ114" s="150"/>
      <c r="KCR114" s="150"/>
      <c r="KCS114" s="150"/>
      <c r="KCT114" s="150"/>
      <c r="KCU114" s="150"/>
      <c r="KCV114" s="150"/>
      <c r="KCW114" s="150"/>
      <c r="KCX114" s="150"/>
      <c r="KCY114" s="150"/>
      <c r="KCZ114" s="150"/>
      <c r="KDA114" s="150"/>
      <c r="KDB114" s="150"/>
      <c r="KDC114" s="150"/>
      <c r="KDD114" s="150"/>
      <c r="KDE114" s="150"/>
      <c r="KDF114" s="150"/>
      <c r="KDG114" s="150"/>
      <c r="KDH114" s="150"/>
      <c r="KDI114" s="150"/>
      <c r="KDJ114" s="150"/>
      <c r="KDK114" s="150"/>
      <c r="KDL114" s="150"/>
      <c r="KDM114" s="150"/>
      <c r="KDN114" s="150"/>
      <c r="KDO114" s="150"/>
      <c r="KDP114" s="150"/>
      <c r="KDQ114" s="150"/>
      <c r="KDR114" s="150"/>
      <c r="KDS114" s="150"/>
      <c r="KDT114" s="150"/>
      <c r="KDU114" s="150"/>
      <c r="KDV114" s="150"/>
      <c r="KDW114" s="150"/>
      <c r="KDX114" s="150"/>
      <c r="KDY114" s="150"/>
      <c r="KDZ114" s="150"/>
      <c r="KEA114" s="150"/>
      <c r="KEB114" s="150"/>
      <c r="KEC114" s="150"/>
      <c r="KED114" s="150"/>
      <c r="KEE114" s="150"/>
      <c r="KEF114" s="150"/>
      <c r="KEG114" s="150"/>
      <c r="KEH114" s="150"/>
      <c r="KEI114" s="150"/>
      <c r="KEJ114" s="150"/>
      <c r="KEK114" s="150"/>
      <c r="KEL114" s="150"/>
      <c r="KEM114" s="150"/>
      <c r="KEN114" s="150"/>
      <c r="KEO114" s="150"/>
      <c r="KEP114" s="150"/>
      <c r="KEQ114" s="150"/>
      <c r="KER114" s="150"/>
      <c r="KES114" s="150"/>
      <c r="KET114" s="150"/>
      <c r="KEU114" s="150"/>
      <c r="KEV114" s="150"/>
      <c r="KEW114" s="150"/>
      <c r="KEX114" s="150"/>
      <c r="KEY114" s="150"/>
      <c r="KEZ114" s="150"/>
      <c r="KFA114" s="150"/>
      <c r="KFB114" s="150"/>
      <c r="KFC114" s="150"/>
      <c r="KFD114" s="150"/>
      <c r="KFE114" s="150"/>
      <c r="KFF114" s="150"/>
      <c r="KFG114" s="150"/>
      <c r="KFH114" s="150"/>
      <c r="KFI114" s="150"/>
      <c r="KFJ114" s="150"/>
      <c r="KFK114" s="150"/>
      <c r="KFL114" s="150"/>
      <c r="KFM114" s="150"/>
      <c r="KFN114" s="150"/>
      <c r="KFO114" s="150"/>
      <c r="KFP114" s="150"/>
      <c r="KFQ114" s="150"/>
      <c r="KFR114" s="150"/>
      <c r="KFS114" s="150"/>
      <c r="KFT114" s="150"/>
      <c r="KFU114" s="150"/>
      <c r="KFV114" s="150"/>
      <c r="KFW114" s="150"/>
      <c r="KFX114" s="150"/>
      <c r="KFY114" s="150"/>
      <c r="KFZ114" s="150"/>
      <c r="KGA114" s="150"/>
      <c r="KGB114" s="150"/>
      <c r="KGC114" s="150"/>
      <c r="KGD114" s="150"/>
      <c r="KGE114" s="150"/>
      <c r="KGF114" s="150"/>
      <c r="KGG114" s="150"/>
      <c r="KGH114" s="150"/>
      <c r="KGI114" s="150"/>
      <c r="KGJ114" s="150"/>
      <c r="KGK114" s="150"/>
      <c r="KGL114" s="150"/>
      <c r="KGM114" s="150"/>
      <c r="KGN114" s="150"/>
      <c r="KGO114" s="150"/>
      <c r="KGP114" s="150"/>
      <c r="KGQ114" s="150"/>
      <c r="KGR114" s="150"/>
      <c r="KGS114" s="150"/>
      <c r="KGT114" s="150"/>
      <c r="KGU114" s="150"/>
      <c r="KGV114" s="150"/>
      <c r="KGW114" s="150"/>
      <c r="KGX114" s="150"/>
      <c r="KGY114" s="150"/>
      <c r="KGZ114" s="150"/>
      <c r="KHA114" s="150"/>
      <c r="KHB114" s="150"/>
      <c r="KHC114" s="150"/>
      <c r="KHD114" s="150"/>
      <c r="KHE114" s="150"/>
      <c r="KHF114" s="150"/>
      <c r="KHG114" s="150"/>
      <c r="KHH114" s="150"/>
      <c r="KHI114" s="150"/>
      <c r="KHJ114" s="150"/>
      <c r="KHK114" s="150"/>
      <c r="KHL114" s="150"/>
      <c r="KHM114" s="150"/>
      <c r="KHN114" s="150"/>
      <c r="KHO114" s="150"/>
      <c r="KHP114" s="150"/>
      <c r="KHQ114" s="150"/>
      <c r="KHR114" s="150"/>
      <c r="KHS114" s="150"/>
      <c r="KHT114" s="150"/>
      <c r="KHU114" s="150"/>
      <c r="KHV114" s="150"/>
      <c r="KHW114" s="150"/>
      <c r="KHX114" s="150"/>
      <c r="KHY114" s="150"/>
      <c r="KHZ114" s="150"/>
      <c r="KIA114" s="150"/>
      <c r="KIB114" s="150"/>
      <c r="KIC114" s="150"/>
      <c r="KID114" s="150"/>
      <c r="KIE114" s="150"/>
      <c r="KIF114" s="150"/>
      <c r="KIG114" s="150"/>
      <c r="KIH114" s="150"/>
      <c r="KII114" s="150"/>
      <c r="KIJ114" s="150"/>
      <c r="KIK114" s="150"/>
      <c r="KIL114" s="150"/>
      <c r="KIM114" s="150"/>
      <c r="KIN114" s="150"/>
      <c r="KIO114" s="150"/>
      <c r="KIP114" s="150"/>
      <c r="KIQ114" s="150"/>
      <c r="KIR114" s="150"/>
      <c r="KIS114" s="150"/>
      <c r="KIT114" s="150"/>
      <c r="KIU114" s="150"/>
      <c r="KIV114" s="150"/>
      <c r="KIW114" s="150"/>
      <c r="KIX114" s="150"/>
      <c r="KIY114" s="150"/>
      <c r="KIZ114" s="150"/>
      <c r="KJA114" s="150"/>
      <c r="KJB114" s="150"/>
      <c r="KJC114" s="150"/>
      <c r="KJD114" s="150"/>
      <c r="KJE114" s="150"/>
      <c r="KJF114" s="150"/>
      <c r="KJG114" s="150"/>
      <c r="KJH114" s="150"/>
      <c r="KJI114" s="150"/>
      <c r="KJJ114" s="150"/>
      <c r="KJK114" s="150"/>
      <c r="KJL114" s="150"/>
      <c r="KJM114" s="150"/>
      <c r="KJN114" s="150"/>
      <c r="KJO114" s="150"/>
      <c r="KJP114" s="150"/>
      <c r="KJQ114" s="150"/>
      <c r="KJR114" s="150"/>
      <c r="KJS114" s="150"/>
      <c r="KJT114" s="150"/>
      <c r="KJU114" s="150"/>
      <c r="KJV114" s="150"/>
      <c r="KJW114" s="150"/>
      <c r="KJX114" s="150"/>
      <c r="KJY114" s="150"/>
      <c r="KJZ114" s="150"/>
      <c r="KKA114" s="150"/>
      <c r="KKB114" s="150"/>
      <c r="KKC114" s="150"/>
      <c r="KKD114" s="150"/>
      <c r="KKE114" s="150"/>
      <c r="KKF114" s="150"/>
      <c r="KKG114" s="150"/>
      <c r="KKH114" s="150"/>
      <c r="KKI114" s="150"/>
      <c r="KKJ114" s="150"/>
      <c r="KKK114" s="150"/>
      <c r="KKL114" s="150"/>
      <c r="KKM114" s="150"/>
      <c r="KKN114" s="150"/>
      <c r="KKO114" s="150"/>
      <c r="KKP114" s="150"/>
      <c r="KKQ114" s="150"/>
      <c r="KKR114" s="150"/>
      <c r="KKS114" s="150"/>
      <c r="KKT114" s="150"/>
      <c r="KKU114" s="150"/>
      <c r="KKV114" s="150"/>
      <c r="KKW114" s="150"/>
      <c r="KKX114" s="150"/>
      <c r="KKY114" s="150"/>
      <c r="KKZ114" s="150"/>
      <c r="KLA114" s="150"/>
      <c r="KLB114" s="150"/>
      <c r="KLC114" s="150"/>
      <c r="KLD114" s="150"/>
      <c r="KLE114" s="150"/>
      <c r="KLF114" s="150"/>
      <c r="KLG114" s="150"/>
      <c r="KLH114" s="150"/>
      <c r="KLI114" s="150"/>
      <c r="KLJ114" s="150"/>
      <c r="KLK114" s="150"/>
      <c r="KLL114" s="150"/>
      <c r="KLM114" s="150"/>
      <c r="KLN114" s="150"/>
      <c r="KLO114" s="150"/>
      <c r="KLP114" s="150"/>
      <c r="KLQ114" s="150"/>
      <c r="KLR114" s="150"/>
      <c r="KLS114" s="150"/>
      <c r="KLT114" s="150"/>
      <c r="KLU114" s="150"/>
      <c r="KLV114" s="150"/>
      <c r="KLW114" s="150"/>
      <c r="KLX114" s="150"/>
      <c r="KLY114" s="150"/>
      <c r="KLZ114" s="150"/>
      <c r="KMA114" s="150"/>
      <c r="KMB114" s="150"/>
      <c r="KMC114" s="150"/>
      <c r="KMD114" s="150"/>
      <c r="KME114" s="150"/>
      <c r="KMF114" s="150"/>
      <c r="KMG114" s="150"/>
      <c r="KMH114" s="150"/>
      <c r="KMI114" s="150"/>
      <c r="KMJ114" s="150"/>
      <c r="KMK114" s="150"/>
      <c r="KML114" s="150"/>
      <c r="KMM114" s="150"/>
      <c r="KMN114" s="150"/>
      <c r="KMO114" s="150"/>
      <c r="KMP114" s="150"/>
      <c r="KMQ114" s="150"/>
      <c r="KMR114" s="150"/>
      <c r="KMS114" s="150"/>
      <c r="KMT114" s="150"/>
      <c r="KMU114" s="150"/>
      <c r="KMV114" s="150"/>
      <c r="KMW114" s="150"/>
      <c r="KMX114" s="150"/>
      <c r="KMY114" s="150"/>
      <c r="KMZ114" s="150"/>
      <c r="KNA114" s="150"/>
      <c r="KNB114" s="150"/>
      <c r="KNC114" s="150"/>
      <c r="KND114" s="150"/>
      <c r="KNE114" s="150"/>
      <c r="KNF114" s="150"/>
      <c r="KNG114" s="150"/>
      <c r="KNH114" s="150"/>
      <c r="KNI114" s="150"/>
      <c r="KNJ114" s="150"/>
      <c r="KNK114" s="150"/>
      <c r="KNL114" s="150"/>
      <c r="KNM114" s="150"/>
      <c r="KNN114" s="150"/>
      <c r="KNO114" s="150"/>
      <c r="KNP114" s="150"/>
      <c r="KNQ114" s="150"/>
      <c r="KNR114" s="150"/>
      <c r="KNS114" s="150"/>
      <c r="KNT114" s="150"/>
      <c r="KNU114" s="150"/>
      <c r="KNV114" s="150"/>
      <c r="KNW114" s="150"/>
      <c r="KNX114" s="150"/>
      <c r="KNY114" s="150"/>
      <c r="KNZ114" s="150"/>
      <c r="KOA114" s="150"/>
      <c r="KOB114" s="150"/>
      <c r="KOC114" s="150"/>
      <c r="KOD114" s="150"/>
      <c r="KOE114" s="150"/>
      <c r="KOF114" s="150"/>
      <c r="KOG114" s="150"/>
      <c r="KOH114" s="150"/>
      <c r="KOI114" s="150"/>
      <c r="KOJ114" s="150"/>
      <c r="KOK114" s="150"/>
      <c r="KOL114" s="150"/>
      <c r="KOM114" s="150"/>
      <c r="KON114" s="150"/>
      <c r="KOO114" s="150"/>
      <c r="KOP114" s="150"/>
      <c r="KOQ114" s="150"/>
      <c r="KOR114" s="150"/>
      <c r="KOS114" s="150"/>
      <c r="KOT114" s="150"/>
      <c r="KOU114" s="150"/>
      <c r="KOV114" s="150"/>
      <c r="KOW114" s="150"/>
      <c r="KOX114" s="150"/>
      <c r="KOY114" s="150"/>
      <c r="KOZ114" s="150"/>
      <c r="KPA114" s="150"/>
      <c r="KPB114" s="150"/>
      <c r="KPC114" s="150"/>
      <c r="KPD114" s="150"/>
      <c r="KPE114" s="150"/>
      <c r="KPF114" s="150"/>
      <c r="KPG114" s="150"/>
      <c r="KPH114" s="150"/>
      <c r="KPI114" s="150"/>
      <c r="KPJ114" s="150"/>
      <c r="KPK114" s="150"/>
      <c r="KPL114" s="150"/>
      <c r="KPM114" s="150"/>
      <c r="KPN114" s="150"/>
      <c r="KPO114" s="150"/>
      <c r="KPP114" s="150"/>
      <c r="KPQ114" s="150"/>
      <c r="KPR114" s="150"/>
      <c r="KPS114" s="150"/>
      <c r="KPT114" s="150"/>
      <c r="KPU114" s="150"/>
      <c r="KPV114" s="150"/>
      <c r="KPW114" s="150"/>
      <c r="KPX114" s="150"/>
      <c r="KPY114" s="150"/>
      <c r="KPZ114" s="150"/>
      <c r="KQA114" s="150"/>
      <c r="KQB114" s="150"/>
      <c r="KQC114" s="150"/>
      <c r="KQD114" s="150"/>
      <c r="KQE114" s="150"/>
      <c r="KQF114" s="150"/>
      <c r="KQG114" s="150"/>
      <c r="KQH114" s="150"/>
      <c r="KQI114" s="150"/>
      <c r="KQJ114" s="150"/>
      <c r="KQK114" s="150"/>
      <c r="KQL114" s="150"/>
      <c r="KQM114" s="150"/>
      <c r="KQN114" s="150"/>
      <c r="KQO114" s="150"/>
      <c r="KQP114" s="150"/>
      <c r="KQQ114" s="150"/>
      <c r="KQR114" s="150"/>
      <c r="KQS114" s="150"/>
      <c r="KQT114" s="150"/>
      <c r="KQU114" s="150"/>
      <c r="KQV114" s="150"/>
      <c r="KQW114" s="150"/>
      <c r="KQX114" s="150"/>
      <c r="KQY114" s="150"/>
      <c r="KQZ114" s="150"/>
      <c r="KRA114" s="150"/>
      <c r="KRB114" s="150"/>
      <c r="KRC114" s="150"/>
      <c r="KRD114" s="150"/>
      <c r="KRE114" s="150"/>
      <c r="KRF114" s="150"/>
      <c r="KRG114" s="150"/>
      <c r="KRH114" s="150"/>
      <c r="KRI114" s="150"/>
      <c r="KRJ114" s="150"/>
      <c r="KRK114" s="150"/>
      <c r="KRL114" s="150"/>
      <c r="KRM114" s="150"/>
      <c r="KRN114" s="150"/>
      <c r="KRO114" s="150"/>
      <c r="KRP114" s="150"/>
      <c r="KRQ114" s="150"/>
      <c r="KRR114" s="150"/>
      <c r="KRS114" s="150"/>
      <c r="KRT114" s="150"/>
      <c r="KRU114" s="150"/>
      <c r="KRV114" s="150"/>
      <c r="KRW114" s="150"/>
      <c r="KRX114" s="150"/>
      <c r="KRY114" s="150"/>
      <c r="KRZ114" s="150"/>
      <c r="KSA114" s="150"/>
      <c r="KSB114" s="150"/>
      <c r="KSC114" s="150"/>
      <c r="KSD114" s="150"/>
      <c r="KSE114" s="150"/>
      <c r="KSF114" s="150"/>
      <c r="KSG114" s="150"/>
      <c r="KSH114" s="150"/>
      <c r="KSI114" s="150"/>
      <c r="KSJ114" s="150"/>
      <c r="KSK114" s="150"/>
      <c r="KSL114" s="150"/>
      <c r="KSM114" s="150"/>
      <c r="KSN114" s="150"/>
      <c r="KSO114" s="150"/>
      <c r="KSP114" s="150"/>
      <c r="KSQ114" s="150"/>
      <c r="KSR114" s="150"/>
      <c r="KSS114" s="150"/>
      <c r="KST114" s="150"/>
      <c r="KSU114" s="150"/>
      <c r="KSV114" s="150"/>
      <c r="KSW114" s="150"/>
      <c r="KSX114" s="150"/>
      <c r="KSY114" s="150"/>
      <c r="KSZ114" s="150"/>
      <c r="KTA114" s="150"/>
      <c r="KTB114" s="150"/>
      <c r="KTC114" s="150"/>
      <c r="KTD114" s="150"/>
      <c r="KTE114" s="150"/>
      <c r="KTF114" s="150"/>
      <c r="KTG114" s="150"/>
      <c r="KTH114" s="150"/>
      <c r="KTI114" s="150"/>
      <c r="KTJ114" s="150"/>
      <c r="KTK114" s="150"/>
      <c r="KTL114" s="150"/>
      <c r="KTM114" s="150"/>
      <c r="KTN114" s="150"/>
      <c r="KTO114" s="150"/>
      <c r="KTP114" s="150"/>
      <c r="KTQ114" s="150"/>
      <c r="KTR114" s="150"/>
      <c r="KTS114" s="150"/>
      <c r="KTT114" s="150"/>
      <c r="KTU114" s="150"/>
      <c r="KTV114" s="150"/>
      <c r="KTW114" s="150"/>
      <c r="KTX114" s="150"/>
      <c r="KTY114" s="150"/>
      <c r="KTZ114" s="150"/>
      <c r="KUA114" s="150"/>
      <c r="KUB114" s="150"/>
      <c r="KUC114" s="150"/>
      <c r="KUD114" s="150"/>
      <c r="KUE114" s="150"/>
      <c r="KUF114" s="150"/>
      <c r="KUG114" s="150"/>
      <c r="KUH114" s="150"/>
      <c r="KUI114" s="150"/>
      <c r="KUJ114" s="150"/>
      <c r="KUK114" s="150"/>
      <c r="KUL114" s="150"/>
      <c r="KUM114" s="150"/>
      <c r="KUN114" s="150"/>
      <c r="KUO114" s="150"/>
      <c r="KUP114" s="150"/>
      <c r="KUQ114" s="150"/>
      <c r="KUR114" s="150"/>
      <c r="KUS114" s="150"/>
      <c r="KUT114" s="150"/>
      <c r="KUU114" s="150"/>
      <c r="KUV114" s="150"/>
      <c r="KUW114" s="150"/>
      <c r="KUX114" s="150"/>
      <c r="KUY114" s="150"/>
      <c r="KUZ114" s="150"/>
      <c r="KVA114" s="150"/>
      <c r="KVB114" s="150"/>
      <c r="KVC114" s="150"/>
      <c r="KVD114" s="150"/>
      <c r="KVE114" s="150"/>
      <c r="KVF114" s="150"/>
      <c r="KVG114" s="150"/>
      <c r="KVH114" s="150"/>
      <c r="KVI114" s="150"/>
      <c r="KVJ114" s="150"/>
      <c r="KVK114" s="150"/>
      <c r="KVL114" s="150"/>
      <c r="KVM114" s="150"/>
      <c r="KVN114" s="150"/>
      <c r="KVO114" s="150"/>
      <c r="KVP114" s="150"/>
      <c r="KVQ114" s="150"/>
      <c r="KVR114" s="150"/>
      <c r="KVS114" s="150"/>
      <c r="KVT114" s="150"/>
      <c r="KVU114" s="150"/>
      <c r="KVV114" s="150"/>
      <c r="KVW114" s="150"/>
      <c r="KVX114" s="150"/>
      <c r="KVY114" s="150"/>
      <c r="KVZ114" s="150"/>
      <c r="KWA114" s="150"/>
      <c r="KWB114" s="150"/>
      <c r="KWC114" s="150"/>
      <c r="KWD114" s="150"/>
      <c r="KWE114" s="150"/>
      <c r="KWF114" s="150"/>
      <c r="KWG114" s="150"/>
      <c r="KWH114" s="150"/>
      <c r="KWI114" s="150"/>
      <c r="KWJ114" s="150"/>
      <c r="KWK114" s="150"/>
      <c r="KWL114" s="150"/>
      <c r="KWM114" s="150"/>
      <c r="KWN114" s="150"/>
      <c r="KWO114" s="150"/>
      <c r="KWP114" s="150"/>
      <c r="KWQ114" s="150"/>
      <c r="KWR114" s="150"/>
      <c r="KWS114" s="150"/>
      <c r="KWT114" s="150"/>
      <c r="KWU114" s="150"/>
      <c r="KWV114" s="150"/>
      <c r="KWW114" s="150"/>
      <c r="KWX114" s="150"/>
      <c r="KWY114" s="150"/>
      <c r="KWZ114" s="150"/>
      <c r="KXA114" s="150"/>
      <c r="KXB114" s="150"/>
      <c r="KXC114" s="150"/>
      <c r="KXD114" s="150"/>
      <c r="KXE114" s="150"/>
      <c r="KXF114" s="150"/>
      <c r="KXG114" s="150"/>
      <c r="KXH114" s="150"/>
      <c r="KXI114" s="150"/>
      <c r="KXJ114" s="150"/>
      <c r="KXK114" s="150"/>
      <c r="KXL114" s="150"/>
      <c r="KXM114" s="150"/>
      <c r="KXN114" s="150"/>
      <c r="KXO114" s="150"/>
      <c r="KXP114" s="150"/>
      <c r="KXQ114" s="150"/>
      <c r="KXR114" s="150"/>
      <c r="KXS114" s="150"/>
      <c r="KXT114" s="150"/>
      <c r="KXU114" s="150"/>
      <c r="KXV114" s="150"/>
      <c r="KXW114" s="150"/>
      <c r="KXX114" s="150"/>
      <c r="KXY114" s="150"/>
      <c r="KXZ114" s="150"/>
      <c r="KYA114" s="150"/>
      <c r="KYB114" s="150"/>
      <c r="KYC114" s="150"/>
      <c r="KYD114" s="150"/>
      <c r="KYE114" s="150"/>
      <c r="KYF114" s="150"/>
      <c r="KYG114" s="150"/>
      <c r="KYH114" s="150"/>
      <c r="KYI114" s="150"/>
      <c r="KYJ114" s="150"/>
      <c r="KYK114" s="150"/>
      <c r="KYL114" s="150"/>
      <c r="KYM114" s="150"/>
      <c r="KYN114" s="150"/>
      <c r="KYO114" s="150"/>
      <c r="KYP114" s="150"/>
      <c r="KYQ114" s="150"/>
      <c r="KYR114" s="150"/>
      <c r="KYS114" s="150"/>
      <c r="KYT114" s="150"/>
      <c r="KYU114" s="150"/>
      <c r="KYV114" s="150"/>
      <c r="KYW114" s="150"/>
      <c r="KYX114" s="150"/>
      <c r="KYY114" s="150"/>
      <c r="KYZ114" s="150"/>
      <c r="KZA114" s="150"/>
      <c r="KZB114" s="150"/>
      <c r="KZC114" s="150"/>
      <c r="KZD114" s="150"/>
      <c r="KZE114" s="150"/>
      <c r="KZF114" s="150"/>
      <c r="KZG114" s="150"/>
      <c r="KZH114" s="150"/>
      <c r="KZI114" s="150"/>
      <c r="KZJ114" s="150"/>
      <c r="KZK114" s="150"/>
      <c r="KZL114" s="150"/>
      <c r="KZM114" s="150"/>
      <c r="KZN114" s="150"/>
      <c r="KZO114" s="150"/>
      <c r="KZP114" s="150"/>
      <c r="KZQ114" s="150"/>
      <c r="KZR114" s="150"/>
      <c r="KZS114" s="150"/>
      <c r="KZT114" s="150"/>
      <c r="KZU114" s="150"/>
      <c r="KZV114" s="150"/>
      <c r="KZW114" s="150"/>
      <c r="KZX114" s="150"/>
      <c r="KZY114" s="150"/>
      <c r="KZZ114" s="150"/>
      <c r="LAA114" s="150"/>
      <c r="LAB114" s="150"/>
      <c r="LAC114" s="150"/>
      <c r="LAD114" s="150"/>
      <c r="LAE114" s="150"/>
      <c r="LAF114" s="150"/>
      <c r="LAG114" s="150"/>
      <c r="LAH114" s="150"/>
      <c r="LAI114" s="150"/>
      <c r="LAJ114" s="150"/>
      <c r="LAK114" s="150"/>
      <c r="LAL114" s="150"/>
      <c r="LAM114" s="150"/>
      <c r="LAN114" s="150"/>
      <c r="LAO114" s="150"/>
      <c r="LAP114" s="150"/>
      <c r="LAQ114" s="150"/>
      <c r="LAR114" s="150"/>
      <c r="LAS114" s="150"/>
      <c r="LAT114" s="150"/>
      <c r="LAU114" s="150"/>
      <c r="LAV114" s="150"/>
      <c r="LAW114" s="150"/>
      <c r="LAX114" s="150"/>
      <c r="LAY114" s="150"/>
      <c r="LAZ114" s="150"/>
      <c r="LBA114" s="150"/>
      <c r="LBB114" s="150"/>
      <c r="LBC114" s="150"/>
      <c r="LBD114" s="150"/>
      <c r="LBE114" s="150"/>
      <c r="LBF114" s="150"/>
      <c r="LBG114" s="150"/>
      <c r="LBH114" s="150"/>
      <c r="LBI114" s="150"/>
      <c r="LBJ114" s="150"/>
      <c r="LBK114" s="150"/>
      <c r="LBL114" s="150"/>
      <c r="LBM114" s="150"/>
      <c r="LBN114" s="150"/>
      <c r="LBO114" s="150"/>
      <c r="LBP114" s="150"/>
      <c r="LBQ114" s="150"/>
      <c r="LBR114" s="150"/>
      <c r="LBS114" s="150"/>
      <c r="LBT114" s="150"/>
      <c r="LBU114" s="150"/>
      <c r="LBV114" s="150"/>
      <c r="LBW114" s="150"/>
      <c r="LBX114" s="150"/>
      <c r="LBY114" s="150"/>
      <c r="LBZ114" s="150"/>
      <c r="LCA114" s="150"/>
      <c r="LCB114" s="150"/>
      <c r="LCC114" s="150"/>
      <c r="LCD114" s="150"/>
      <c r="LCE114" s="150"/>
      <c r="LCF114" s="150"/>
      <c r="LCG114" s="150"/>
      <c r="LCH114" s="150"/>
      <c r="LCI114" s="150"/>
      <c r="LCJ114" s="150"/>
      <c r="LCK114" s="150"/>
      <c r="LCL114" s="150"/>
      <c r="LCM114" s="150"/>
      <c r="LCN114" s="150"/>
      <c r="LCO114" s="150"/>
      <c r="LCP114" s="150"/>
      <c r="LCQ114" s="150"/>
      <c r="LCR114" s="150"/>
      <c r="LCS114" s="150"/>
      <c r="LCT114" s="150"/>
      <c r="LCU114" s="150"/>
      <c r="LCV114" s="150"/>
      <c r="LCW114" s="150"/>
      <c r="LCX114" s="150"/>
      <c r="LCY114" s="150"/>
      <c r="LCZ114" s="150"/>
      <c r="LDA114" s="150"/>
      <c r="LDB114" s="150"/>
      <c r="LDC114" s="150"/>
      <c r="LDD114" s="150"/>
      <c r="LDE114" s="150"/>
      <c r="LDF114" s="150"/>
      <c r="LDG114" s="150"/>
      <c r="LDH114" s="150"/>
      <c r="LDI114" s="150"/>
      <c r="LDJ114" s="150"/>
      <c r="LDK114" s="150"/>
      <c r="LDL114" s="150"/>
      <c r="LDM114" s="150"/>
      <c r="LDN114" s="150"/>
      <c r="LDO114" s="150"/>
      <c r="LDP114" s="150"/>
      <c r="LDQ114" s="150"/>
      <c r="LDR114" s="150"/>
      <c r="LDS114" s="150"/>
      <c r="LDT114" s="150"/>
      <c r="LDU114" s="150"/>
      <c r="LDV114" s="150"/>
      <c r="LDW114" s="150"/>
      <c r="LDX114" s="150"/>
      <c r="LDY114" s="150"/>
      <c r="LDZ114" s="150"/>
      <c r="LEA114" s="150"/>
      <c r="LEB114" s="150"/>
      <c r="LEC114" s="150"/>
      <c r="LED114" s="150"/>
      <c r="LEE114" s="150"/>
      <c r="LEF114" s="150"/>
      <c r="LEG114" s="150"/>
      <c r="LEH114" s="150"/>
      <c r="LEI114" s="150"/>
      <c r="LEJ114" s="150"/>
      <c r="LEK114" s="150"/>
      <c r="LEL114" s="150"/>
      <c r="LEM114" s="150"/>
      <c r="LEN114" s="150"/>
      <c r="LEO114" s="150"/>
      <c r="LEP114" s="150"/>
      <c r="LEQ114" s="150"/>
      <c r="LER114" s="150"/>
      <c r="LES114" s="150"/>
      <c r="LET114" s="150"/>
      <c r="LEU114" s="150"/>
      <c r="LEV114" s="150"/>
      <c r="LEW114" s="150"/>
      <c r="LEX114" s="150"/>
      <c r="LEY114" s="150"/>
      <c r="LEZ114" s="150"/>
      <c r="LFA114" s="150"/>
      <c r="LFB114" s="150"/>
      <c r="LFC114" s="150"/>
      <c r="LFD114" s="150"/>
      <c r="LFE114" s="150"/>
      <c r="LFF114" s="150"/>
      <c r="LFG114" s="150"/>
      <c r="LFH114" s="150"/>
      <c r="LFI114" s="150"/>
      <c r="LFJ114" s="150"/>
      <c r="LFK114" s="150"/>
      <c r="LFL114" s="150"/>
      <c r="LFM114" s="150"/>
      <c r="LFN114" s="150"/>
      <c r="LFO114" s="150"/>
      <c r="LFP114" s="150"/>
      <c r="LFQ114" s="150"/>
      <c r="LFR114" s="150"/>
      <c r="LFS114" s="150"/>
      <c r="LFT114" s="150"/>
      <c r="LFU114" s="150"/>
      <c r="LFV114" s="150"/>
      <c r="LFW114" s="150"/>
      <c r="LFX114" s="150"/>
      <c r="LFY114" s="150"/>
      <c r="LFZ114" s="150"/>
      <c r="LGA114" s="150"/>
      <c r="LGB114" s="150"/>
      <c r="LGC114" s="150"/>
      <c r="LGD114" s="150"/>
      <c r="LGE114" s="150"/>
      <c r="LGF114" s="150"/>
      <c r="LGG114" s="150"/>
      <c r="LGH114" s="150"/>
      <c r="LGI114" s="150"/>
      <c r="LGJ114" s="150"/>
      <c r="LGK114" s="150"/>
      <c r="LGL114" s="150"/>
      <c r="LGM114" s="150"/>
      <c r="LGN114" s="150"/>
      <c r="LGO114" s="150"/>
      <c r="LGP114" s="150"/>
      <c r="LGQ114" s="150"/>
      <c r="LGR114" s="150"/>
      <c r="LGS114" s="150"/>
      <c r="LGT114" s="150"/>
      <c r="LGU114" s="150"/>
      <c r="LGV114" s="150"/>
      <c r="LGW114" s="150"/>
      <c r="LGX114" s="150"/>
      <c r="LGY114" s="150"/>
      <c r="LGZ114" s="150"/>
      <c r="LHA114" s="150"/>
      <c r="LHB114" s="150"/>
      <c r="LHC114" s="150"/>
      <c r="LHD114" s="150"/>
      <c r="LHE114" s="150"/>
      <c r="LHF114" s="150"/>
      <c r="LHG114" s="150"/>
      <c r="LHH114" s="150"/>
      <c r="LHI114" s="150"/>
      <c r="LHJ114" s="150"/>
      <c r="LHK114" s="150"/>
      <c r="LHL114" s="150"/>
      <c r="LHM114" s="150"/>
      <c r="LHN114" s="150"/>
      <c r="LHO114" s="150"/>
      <c r="LHP114" s="150"/>
      <c r="LHQ114" s="150"/>
      <c r="LHR114" s="150"/>
      <c r="LHS114" s="150"/>
      <c r="LHT114" s="150"/>
      <c r="LHU114" s="150"/>
      <c r="LHV114" s="150"/>
      <c r="LHW114" s="150"/>
      <c r="LHX114" s="150"/>
      <c r="LHY114" s="150"/>
      <c r="LHZ114" s="150"/>
      <c r="LIA114" s="150"/>
      <c r="LIB114" s="150"/>
      <c r="LIC114" s="150"/>
      <c r="LID114" s="150"/>
      <c r="LIE114" s="150"/>
      <c r="LIF114" s="150"/>
      <c r="LIG114" s="150"/>
      <c r="LIH114" s="150"/>
      <c r="LII114" s="150"/>
      <c r="LIJ114" s="150"/>
      <c r="LIK114" s="150"/>
      <c r="LIL114" s="150"/>
      <c r="LIM114" s="150"/>
      <c r="LIN114" s="150"/>
      <c r="LIO114" s="150"/>
      <c r="LIP114" s="150"/>
      <c r="LIQ114" s="150"/>
      <c r="LIR114" s="150"/>
      <c r="LIS114" s="150"/>
      <c r="LIT114" s="150"/>
      <c r="LIU114" s="150"/>
      <c r="LIV114" s="150"/>
      <c r="LIW114" s="150"/>
      <c r="LIX114" s="150"/>
      <c r="LIY114" s="150"/>
      <c r="LIZ114" s="150"/>
      <c r="LJA114" s="150"/>
      <c r="LJB114" s="150"/>
      <c r="LJC114" s="150"/>
      <c r="LJD114" s="150"/>
      <c r="LJE114" s="150"/>
      <c r="LJF114" s="150"/>
      <c r="LJG114" s="150"/>
      <c r="LJH114" s="150"/>
      <c r="LJI114" s="150"/>
      <c r="LJJ114" s="150"/>
      <c r="LJK114" s="150"/>
      <c r="LJL114" s="150"/>
      <c r="LJM114" s="150"/>
      <c r="LJN114" s="150"/>
      <c r="LJO114" s="150"/>
      <c r="LJP114" s="150"/>
      <c r="LJQ114" s="150"/>
      <c r="LJR114" s="150"/>
      <c r="LJS114" s="150"/>
      <c r="LJT114" s="150"/>
      <c r="LJU114" s="150"/>
      <c r="LJV114" s="150"/>
      <c r="LJW114" s="150"/>
      <c r="LJX114" s="150"/>
      <c r="LJY114" s="150"/>
      <c r="LJZ114" s="150"/>
      <c r="LKA114" s="150"/>
      <c r="LKB114" s="150"/>
      <c r="LKC114" s="150"/>
      <c r="LKD114" s="150"/>
      <c r="LKE114" s="150"/>
      <c r="LKF114" s="150"/>
      <c r="LKG114" s="150"/>
      <c r="LKH114" s="150"/>
      <c r="LKI114" s="150"/>
      <c r="LKJ114" s="150"/>
      <c r="LKK114" s="150"/>
      <c r="LKL114" s="150"/>
      <c r="LKM114" s="150"/>
      <c r="LKN114" s="150"/>
      <c r="LKO114" s="150"/>
      <c r="LKP114" s="150"/>
      <c r="LKQ114" s="150"/>
      <c r="LKR114" s="150"/>
      <c r="LKS114" s="150"/>
      <c r="LKT114" s="150"/>
      <c r="LKU114" s="150"/>
      <c r="LKV114" s="150"/>
      <c r="LKW114" s="150"/>
      <c r="LKX114" s="150"/>
      <c r="LKY114" s="150"/>
      <c r="LKZ114" s="150"/>
      <c r="LLA114" s="150"/>
      <c r="LLB114" s="150"/>
      <c r="LLC114" s="150"/>
      <c r="LLD114" s="150"/>
      <c r="LLE114" s="150"/>
      <c r="LLF114" s="150"/>
      <c r="LLG114" s="150"/>
      <c r="LLH114" s="150"/>
      <c r="LLI114" s="150"/>
      <c r="LLJ114" s="150"/>
      <c r="LLK114" s="150"/>
      <c r="LLL114" s="150"/>
      <c r="LLM114" s="150"/>
      <c r="LLN114" s="150"/>
      <c r="LLO114" s="150"/>
      <c r="LLP114" s="150"/>
      <c r="LLQ114" s="150"/>
      <c r="LLR114" s="150"/>
      <c r="LLS114" s="150"/>
      <c r="LLT114" s="150"/>
      <c r="LLU114" s="150"/>
      <c r="LLV114" s="150"/>
      <c r="LLW114" s="150"/>
      <c r="LLX114" s="150"/>
      <c r="LLY114" s="150"/>
      <c r="LLZ114" s="150"/>
      <c r="LMA114" s="150"/>
      <c r="LMB114" s="150"/>
      <c r="LMC114" s="150"/>
      <c r="LMD114" s="150"/>
      <c r="LME114" s="150"/>
      <c r="LMF114" s="150"/>
      <c r="LMG114" s="150"/>
      <c r="LMH114" s="150"/>
      <c r="LMI114" s="150"/>
      <c r="LMJ114" s="150"/>
      <c r="LMK114" s="150"/>
      <c r="LML114" s="150"/>
      <c r="LMM114" s="150"/>
      <c r="LMN114" s="150"/>
      <c r="LMO114" s="150"/>
      <c r="LMP114" s="150"/>
      <c r="LMQ114" s="150"/>
      <c r="LMR114" s="150"/>
      <c r="LMS114" s="150"/>
      <c r="LMT114" s="150"/>
      <c r="LMU114" s="150"/>
      <c r="LMV114" s="150"/>
      <c r="LMW114" s="150"/>
      <c r="LMX114" s="150"/>
      <c r="LMY114" s="150"/>
      <c r="LMZ114" s="150"/>
      <c r="LNA114" s="150"/>
      <c r="LNB114" s="150"/>
      <c r="LNC114" s="150"/>
      <c r="LND114" s="150"/>
      <c r="LNE114" s="150"/>
      <c r="LNF114" s="150"/>
      <c r="LNG114" s="150"/>
      <c r="LNH114" s="150"/>
      <c r="LNI114" s="150"/>
      <c r="LNJ114" s="150"/>
      <c r="LNK114" s="150"/>
      <c r="LNL114" s="150"/>
      <c r="LNM114" s="150"/>
      <c r="LNN114" s="150"/>
      <c r="LNO114" s="150"/>
      <c r="LNP114" s="150"/>
      <c r="LNQ114" s="150"/>
      <c r="LNR114" s="150"/>
      <c r="LNS114" s="150"/>
      <c r="LNT114" s="150"/>
      <c r="LNU114" s="150"/>
      <c r="LNV114" s="150"/>
      <c r="LNW114" s="150"/>
      <c r="LNX114" s="150"/>
      <c r="LNY114" s="150"/>
      <c r="LNZ114" s="150"/>
      <c r="LOA114" s="150"/>
      <c r="LOB114" s="150"/>
      <c r="LOC114" s="150"/>
      <c r="LOD114" s="150"/>
      <c r="LOE114" s="150"/>
      <c r="LOF114" s="150"/>
      <c r="LOG114" s="150"/>
      <c r="LOH114" s="150"/>
      <c r="LOI114" s="150"/>
      <c r="LOJ114" s="150"/>
      <c r="LOK114" s="150"/>
      <c r="LOL114" s="150"/>
      <c r="LOM114" s="150"/>
      <c r="LON114" s="150"/>
      <c r="LOO114" s="150"/>
      <c r="LOP114" s="150"/>
      <c r="LOQ114" s="150"/>
      <c r="LOR114" s="150"/>
      <c r="LOS114" s="150"/>
      <c r="LOT114" s="150"/>
      <c r="LOU114" s="150"/>
      <c r="LOV114" s="150"/>
      <c r="LOW114" s="150"/>
      <c r="LOX114" s="150"/>
      <c r="LOY114" s="150"/>
      <c r="LOZ114" s="150"/>
      <c r="LPA114" s="150"/>
      <c r="LPB114" s="150"/>
      <c r="LPC114" s="150"/>
      <c r="LPD114" s="150"/>
      <c r="LPE114" s="150"/>
      <c r="LPF114" s="150"/>
      <c r="LPG114" s="150"/>
      <c r="LPH114" s="150"/>
      <c r="LPI114" s="150"/>
      <c r="LPJ114" s="150"/>
      <c r="LPK114" s="150"/>
      <c r="LPL114" s="150"/>
      <c r="LPM114" s="150"/>
      <c r="LPN114" s="150"/>
      <c r="LPO114" s="150"/>
      <c r="LPP114" s="150"/>
      <c r="LPQ114" s="150"/>
      <c r="LPR114" s="150"/>
      <c r="LPS114" s="150"/>
      <c r="LPT114" s="150"/>
      <c r="LPU114" s="150"/>
      <c r="LPV114" s="150"/>
      <c r="LPW114" s="150"/>
      <c r="LPX114" s="150"/>
      <c r="LPY114" s="150"/>
      <c r="LPZ114" s="150"/>
      <c r="LQA114" s="150"/>
      <c r="LQB114" s="150"/>
      <c r="LQC114" s="150"/>
      <c r="LQD114" s="150"/>
      <c r="LQE114" s="150"/>
      <c r="LQF114" s="150"/>
      <c r="LQG114" s="150"/>
      <c r="LQH114" s="150"/>
      <c r="LQI114" s="150"/>
      <c r="LQJ114" s="150"/>
      <c r="LQK114" s="150"/>
      <c r="LQL114" s="150"/>
      <c r="LQM114" s="150"/>
      <c r="LQN114" s="150"/>
      <c r="LQO114" s="150"/>
      <c r="LQP114" s="150"/>
      <c r="LQQ114" s="150"/>
      <c r="LQR114" s="150"/>
      <c r="LQS114" s="150"/>
      <c r="LQT114" s="150"/>
      <c r="LQU114" s="150"/>
      <c r="LQV114" s="150"/>
      <c r="LQW114" s="150"/>
      <c r="LQX114" s="150"/>
      <c r="LQY114" s="150"/>
      <c r="LQZ114" s="150"/>
      <c r="LRA114" s="150"/>
      <c r="LRB114" s="150"/>
      <c r="LRC114" s="150"/>
      <c r="LRD114" s="150"/>
      <c r="LRE114" s="150"/>
      <c r="LRF114" s="150"/>
      <c r="LRG114" s="150"/>
      <c r="LRH114" s="150"/>
      <c r="LRI114" s="150"/>
      <c r="LRJ114" s="150"/>
      <c r="LRK114" s="150"/>
      <c r="LRL114" s="150"/>
      <c r="LRM114" s="150"/>
      <c r="LRN114" s="150"/>
      <c r="LRO114" s="150"/>
      <c r="LRP114" s="150"/>
      <c r="LRQ114" s="150"/>
      <c r="LRR114" s="150"/>
      <c r="LRS114" s="150"/>
      <c r="LRT114" s="150"/>
      <c r="LRU114" s="150"/>
      <c r="LRV114" s="150"/>
      <c r="LRW114" s="150"/>
      <c r="LRX114" s="150"/>
      <c r="LRY114" s="150"/>
      <c r="LRZ114" s="150"/>
      <c r="LSA114" s="150"/>
      <c r="LSB114" s="150"/>
      <c r="LSC114" s="150"/>
      <c r="LSD114" s="150"/>
      <c r="LSE114" s="150"/>
      <c r="LSF114" s="150"/>
      <c r="LSG114" s="150"/>
      <c r="LSH114" s="150"/>
      <c r="LSI114" s="150"/>
      <c r="LSJ114" s="150"/>
      <c r="LSK114" s="150"/>
      <c r="LSL114" s="150"/>
      <c r="LSM114" s="150"/>
      <c r="LSN114" s="150"/>
      <c r="LSO114" s="150"/>
      <c r="LSP114" s="150"/>
      <c r="LSQ114" s="150"/>
      <c r="LSR114" s="150"/>
      <c r="LSS114" s="150"/>
      <c r="LST114" s="150"/>
      <c r="LSU114" s="150"/>
      <c r="LSV114" s="150"/>
      <c r="LSW114" s="150"/>
      <c r="LSX114" s="150"/>
      <c r="LSY114" s="150"/>
      <c r="LSZ114" s="150"/>
      <c r="LTA114" s="150"/>
      <c r="LTB114" s="150"/>
      <c r="LTC114" s="150"/>
      <c r="LTD114" s="150"/>
      <c r="LTE114" s="150"/>
      <c r="LTF114" s="150"/>
      <c r="LTG114" s="150"/>
      <c r="LTH114" s="150"/>
      <c r="LTI114" s="150"/>
      <c r="LTJ114" s="150"/>
      <c r="LTK114" s="150"/>
      <c r="LTL114" s="150"/>
      <c r="LTM114" s="150"/>
      <c r="LTN114" s="150"/>
      <c r="LTO114" s="150"/>
      <c r="LTP114" s="150"/>
      <c r="LTQ114" s="150"/>
      <c r="LTR114" s="150"/>
      <c r="LTS114" s="150"/>
      <c r="LTT114" s="150"/>
      <c r="LTU114" s="150"/>
      <c r="LTV114" s="150"/>
      <c r="LTW114" s="150"/>
      <c r="LTX114" s="150"/>
      <c r="LTY114" s="150"/>
      <c r="LTZ114" s="150"/>
      <c r="LUA114" s="150"/>
      <c r="LUB114" s="150"/>
      <c r="LUC114" s="150"/>
      <c r="LUD114" s="150"/>
      <c r="LUE114" s="150"/>
      <c r="LUF114" s="150"/>
      <c r="LUG114" s="150"/>
      <c r="LUH114" s="150"/>
      <c r="LUI114" s="150"/>
      <c r="LUJ114" s="150"/>
      <c r="LUK114" s="150"/>
      <c r="LUL114" s="150"/>
      <c r="LUM114" s="150"/>
      <c r="LUN114" s="150"/>
      <c r="LUO114" s="150"/>
      <c r="LUP114" s="150"/>
      <c r="LUQ114" s="150"/>
      <c r="LUR114" s="150"/>
      <c r="LUS114" s="150"/>
      <c r="LUT114" s="150"/>
      <c r="LUU114" s="150"/>
      <c r="LUV114" s="150"/>
      <c r="LUW114" s="150"/>
      <c r="LUX114" s="150"/>
      <c r="LUY114" s="150"/>
      <c r="LUZ114" s="150"/>
      <c r="LVA114" s="150"/>
      <c r="LVB114" s="150"/>
      <c r="LVC114" s="150"/>
      <c r="LVD114" s="150"/>
      <c r="LVE114" s="150"/>
      <c r="LVF114" s="150"/>
      <c r="LVG114" s="150"/>
      <c r="LVH114" s="150"/>
      <c r="LVI114" s="150"/>
      <c r="LVJ114" s="150"/>
      <c r="LVK114" s="150"/>
      <c r="LVL114" s="150"/>
      <c r="LVM114" s="150"/>
      <c r="LVN114" s="150"/>
      <c r="LVO114" s="150"/>
      <c r="LVP114" s="150"/>
      <c r="LVQ114" s="150"/>
      <c r="LVR114" s="150"/>
      <c r="LVS114" s="150"/>
      <c r="LVT114" s="150"/>
      <c r="LVU114" s="150"/>
      <c r="LVV114" s="150"/>
      <c r="LVW114" s="150"/>
      <c r="LVX114" s="150"/>
      <c r="LVY114" s="150"/>
      <c r="LVZ114" s="150"/>
      <c r="LWA114" s="150"/>
      <c r="LWB114" s="150"/>
      <c r="LWC114" s="150"/>
      <c r="LWD114" s="150"/>
      <c r="LWE114" s="150"/>
      <c r="LWF114" s="150"/>
      <c r="LWG114" s="150"/>
      <c r="LWH114" s="150"/>
      <c r="LWI114" s="150"/>
      <c r="LWJ114" s="150"/>
      <c r="LWK114" s="150"/>
      <c r="LWL114" s="150"/>
      <c r="LWM114" s="150"/>
      <c r="LWN114" s="150"/>
      <c r="LWO114" s="150"/>
      <c r="LWP114" s="150"/>
      <c r="LWQ114" s="150"/>
      <c r="LWR114" s="150"/>
      <c r="LWS114" s="150"/>
      <c r="LWT114" s="150"/>
      <c r="LWU114" s="150"/>
      <c r="LWV114" s="150"/>
      <c r="LWW114" s="150"/>
      <c r="LWX114" s="150"/>
      <c r="LWY114" s="150"/>
      <c r="LWZ114" s="150"/>
      <c r="LXA114" s="150"/>
      <c r="LXB114" s="150"/>
      <c r="LXC114" s="150"/>
      <c r="LXD114" s="150"/>
      <c r="LXE114" s="150"/>
      <c r="LXF114" s="150"/>
      <c r="LXG114" s="150"/>
      <c r="LXH114" s="150"/>
      <c r="LXI114" s="150"/>
      <c r="LXJ114" s="150"/>
      <c r="LXK114" s="150"/>
      <c r="LXL114" s="150"/>
      <c r="LXM114" s="150"/>
      <c r="LXN114" s="150"/>
      <c r="LXO114" s="150"/>
      <c r="LXP114" s="150"/>
      <c r="LXQ114" s="150"/>
      <c r="LXR114" s="150"/>
      <c r="LXS114" s="150"/>
      <c r="LXT114" s="150"/>
      <c r="LXU114" s="150"/>
      <c r="LXV114" s="150"/>
      <c r="LXW114" s="150"/>
      <c r="LXX114" s="150"/>
      <c r="LXY114" s="150"/>
      <c r="LXZ114" s="150"/>
      <c r="LYA114" s="150"/>
      <c r="LYB114" s="150"/>
      <c r="LYC114" s="150"/>
      <c r="LYD114" s="150"/>
      <c r="LYE114" s="150"/>
      <c r="LYF114" s="150"/>
      <c r="LYG114" s="150"/>
      <c r="LYH114" s="150"/>
      <c r="LYI114" s="150"/>
      <c r="LYJ114" s="150"/>
      <c r="LYK114" s="150"/>
      <c r="LYL114" s="150"/>
      <c r="LYM114" s="150"/>
      <c r="LYN114" s="150"/>
      <c r="LYO114" s="150"/>
      <c r="LYP114" s="150"/>
      <c r="LYQ114" s="150"/>
      <c r="LYR114" s="150"/>
      <c r="LYS114" s="150"/>
      <c r="LYT114" s="150"/>
      <c r="LYU114" s="150"/>
      <c r="LYV114" s="150"/>
      <c r="LYW114" s="150"/>
      <c r="LYX114" s="150"/>
      <c r="LYY114" s="150"/>
      <c r="LYZ114" s="150"/>
      <c r="LZA114" s="150"/>
      <c r="LZB114" s="150"/>
      <c r="LZC114" s="150"/>
      <c r="LZD114" s="150"/>
      <c r="LZE114" s="150"/>
      <c r="LZF114" s="150"/>
      <c r="LZG114" s="150"/>
      <c r="LZH114" s="150"/>
      <c r="LZI114" s="150"/>
      <c r="LZJ114" s="150"/>
      <c r="LZK114" s="150"/>
      <c r="LZL114" s="150"/>
      <c r="LZM114" s="150"/>
      <c r="LZN114" s="150"/>
      <c r="LZO114" s="150"/>
      <c r="LZP114" s="150"/>
      <c r="LZQ114" s="150"/>
      <c r="LZR114" s="150"/>
      <c r="LZS114" s="150"/>
      <c r="LZT114" s="150"/>
      <c r="LZU114" s="150"/>
      <c r="LZV114" s="150"/>
      <c r="LZW114" s="150"/>
      <c r="LZX114" s="150"/>
      <c r="LZY114" s="150"/>
      <c r="LZZ114" s="150"/>
      <c r="MAA114" s="150"/>
      <c r="MAB114" s="150"/>
      <c r="MAC114" s="150"/>
      <c r="MAD114" s="150"/>
      <c r="MAE114" s="150"/>
      <c r="MAF114" s="150"/>
      <c r="MAG114" s="150"/>
      <c r="MAH114" s="150"/>
      <c r="MAI114" s="150"/>
      <c r="MAJ114" s="150"/>
      <c r="MAK114" s="150"/>
      <c r="MAL114" s="150"/>
      <c r="MAM114" s="150"/>
      <c r="MAN114" s="150"/>
      <c r="MAO114" s="150"/>
      <c r="MAP114" s="150"/>
      <c r="MAQ114" s="150"/>
      <c r="MAR114" s="150"/>
      <c r="MAS114" s="150"/>
      <c r="MAT114" s="150"/>
      <c r="MAU114" s="150"/>
      <c r="MAV114" s="150"/>
      <c r="MAW114" s="150"/>
      <c r="MAX114" s="150"/>
      <c r="MAY114" s="150"/>
      <c r="MAZ114" s="150"/>
      <c r="MBA114" s="150"/>
      <c r="MBB114" s="150"/>
      <c r="MBC114" s="150"/>
      <c r="MBD114" s="150"/>
      <c r="MBE114" s="150"/>
      <c r="MBF114" s="150"/>
      <c r="MBG114" s="150"/>
      <c r="MBH114" s="150"/>
      <c r="MBI114" s="150"/>
      <c r="MBJ114" s="150"/>
      <c r="MBK114" s="150"/>
      <c r="MBL114" s="150"/>
      <c r="MBM114" s="150"/>
      <c r="MBN114" s="150"/>
      <c r="MBO114" s="150"/>
      <c r="MBP114" s="150"/>
      <c r="MBQ114" s="150"/>
      <c r="MBR114" s="150"/>
      <c r="MBS114" s="150"/>
      <c r="MBT114" s="150"/>
      <c r="MBU114" s="150"/>
      <c r="MBV114" s="150"/>
      <c r="MBW114" s="150"/>
      <c r="MBX114" s="150"/>
      <c r="MBY114" s="150"/>
      <c r="MBZ114" s="150"/>
      <c r="MCA114" s="150"/>
      <c r="MCB114" s="150"/>
      <c r="MCC114" s="150"/>
      <c r="MCD114" s="150"/>
      <c r="MCE114" s="150"/>
      <c r="MCF114" s="150"/>
      <c r="MCG114" s="150"/>
      <c r="MCH114" s="150"/>
      <c r="MCI114" s="150"/>
      <c r="MCJ114" s="150"/>
      <c r="MCK114" s="150"/>
      <c r="MCL114" s="150"/>
      <c r="MCM114" s="150"/>
      <c r="MCN114" s="150"/>
      <c r="MCO114" s="150"/>
      <c r="MCP114" s="150"/>
      <c r="MCQ114" s="150"/>
      <c r="MCR114" s="150"/>
      <c r="MCS114" s="150"/>
      <c r="MCT114" s="150"/>
      <c r="MCU114" s="150"/>
      <c r="MCV114" s="150"/>
      <c r="MCW114" s="150"/>
      <c r="MCX114" s="150"/>
      <c r="MCY114" s="150"/>
      <c r="MCZ114" s="150"/>
      <c r="MDA114" s="150"/>
      <c r="MDB114" s="150"/>
      <c r="MDC114" s="150"/>
      <c r="MDD114" s="150"/>
      <c r="MDE114" s="150"/>
      <c r="MDF114" s="150"/>
      <c r="MDG114" s="150"/>
      <c r="MDH114" s="150"/>
      <c r="MDI114" s="150"/>
      <c r="MDJ114" s="150"/>
      <c r="MDK114" s="150"/>
      <c r="MDL114" s="150"/>
      <c r="MDM114" s="150"/>
      <c r="MDN114" s="150"/>
      <c r="MDO114" s="150"/>
      <c r="MDP114" s="150"/>
      <c r="MDQ114" s="150"/>
      <c r="MDR114" s="150"/>
      <c r="MDS114" s="150"/>
      <c r="MDT114" s="150"/>
      <c r="MDU114" s="150"/>
      <c r="MDV114" s="150"/>
      <c r="MDW114" s="150"/>
      <c r="MDX114" s="150"/>
      <c r="MDY114" s="150"/>
      <c r="MDZ114" s="150"/>
      <c r="MEA114" s="150"/>
      <c r="MEB114" s="150"/>
      <c r="MEC114" s="150"/>
      <c r="MED114" s="150"/>
      <c r="MEE114" s="150"/>
      <c r="MEF114" s="150"/>
      <c r="MEG114" s="150"/>
      <c r="MEH114" s="150"/>
      <c r="MEI114" s="150"/>
      <c r="MEJ114" s="150"/>
      <c r="MEK114" s="150"/>
      <c r="MEL114" s="150"/>
      <c r="MEM114" s="150"/>
      <c r="MEN114" s="150"/>
      <c r="MEO114" s="150"/>
      <c r="MEP114" s="150"/>
      <c r="MEQ114" s="150"/>
      <c r="MER114" s="150"/>
      <c r="MES114" s="150"/>
      <c r="MET114" s="150"/>
      <c r="MEU114" s="150"/>
      <c r="MEV114" s="150"/>
      <c r="MEW114" s="150"/>
      <c r="MEX114" s="150"/>
      <c r="MEY114" s="150"/>
      <c r="MEZ114" s="150"/>
      <c r="MFA114" s="150"/>
      <c r="MFB114" s="150"/>
      <c r="MFC114" s="150"/>
      <c r="MFD114" s="150"/>
      <c r="MFE114" s="150"/>
      <c r="MFF114" s="150"/>
      <c r="MFG114" s="150"/>
      <c r="MFH114" s="150"/>
      <c r="MFI114" s="150"/>
      <c r="MFJ114" s="150"/>
      <c r="MFK114" s="150"/>
      <c r="MFL114" s="150"/>
      <c r="MFM114" s="150"/>
      <c r="MFN114" s="150"/>
      <c r="MFO114" s="150"/>
      <c r="MFP114" s="150"/>
      <c r="MFQ114" s="150"/>
      <c r="MFR114" s="150"/>
      <c r="MFS114" s="150"/>
      <c r="MFT114" s="150"/>
      <c r="MFU114" s="150"/>
      <c r="MFV114" s="150"/>
      <c r="MFW114" s="150"/>
      <c r="MFX114" s="150"/>
      <c r="MFY114" s="150"/>
      <c r="MFZ114" s="150"/>
      <c r="MGA114" s="150"/>
      <c r="MGB114" s="150"/>
      <c r="MGC114" s="150"/>
      <c r="MGD114" s="150"/>
      <c r="MGE114" s="150"/>
      <c r="MGF114" s="150"/>
      <c r="MGG114" s="150"/>
      <c r="MGH114" s="150"/>
      <c r="MGI114" s="150"/>
      <c r="MGJ114" s="150"/>
      <c r="MGK114" s="150"/>
      <c r="MGL114" s="150"/>
      <c r="MGM114" s="150"/>
      <c r="MGN114" s="150"/>
      <c r="MGO114" s="150"/>
      <c r="MGP114" s="150"/>
      <c r="MGQ114" s="150"/>
      <c r="MGR114" s="150"/>
      <c r="MGS114" s="150"/>
      <c r="MGT114" s="150"/>
      <c r="MGU114" s="150"/>
      <c r="MGV114" s="150"/>
      <c r="MGW114" s="150"/>
      <c r="MGX114" s="150"/>
      <c r="MGY114" s="150"/>
      <c r="MGZ114" s="150"/>
      <c r="MHA114" s="150"/>
      <c r="MHB114" s="150"/>
      <c r="MHC114" s="150"/>
      <c r="MHD114" s="150"/>
      <c r="MHE114" s="150"/>
      <c r="MHF114" s="150"/>
      <c r="MHG114" s="150"/>
      <c r="MHH114" s="150"/>
      <c r="MHI114" s="150"/>
      <c r="MHJ114" s="150"/>
      <c r="MHK114" s="150"/>
      <c r="MHL114" s="150"/>
      <c r="MHM114" s="150"/>
      <c r="MHN114" s="150"/>
      <c r="MHO114" s="150"/>
      <c r="MHP114" s="150"/>
      <c r="MHQ114" s="150"/>
      <c r="MHR114" s="150"/>
      <c r="MHS114" s="150"/>
      <c r="MHT114" s="150"/>
      <c r="MHU114" s="150"/>
      <c r="MHV114" s="150"/>
      <c r="MHW114" s="150"/>
      <c r="MHX114" s="150"/>
      <c r="MHY114" s="150"/>
      <c r="MHZ114" s="150"/>
      <c r="MIA114" s="150"/>
      <c r="MIB114" s="150"/>
      <c r="MIC114" s="150"/>
      <c r="MID114" s="150"/>
      <c r="MIE114" s="150"/>
      <c r="MIF114" s="150"/>
      <c r="MIG114" s="150"/>
      <c r="MIH114" s="150"/>
      <c r="MII114" s="150"/>
      <c r="MIJ114" s="150"/>
      <c r="MIK114" s="150"/>
      <c r="MIL114" s="150"/>
      <c r="MIM114" s="150"/>
      <c r="MIN114" s="150"/>
      <c r="MIO114" s="150"/>
      <c r="MIP114" s="150"/>
      <c r="MIQ114" s="150"/>
      <c r="MIR114" s="150"/>
      <c r="MIS114" s="150"/>
      <c r="MIT114" s="150"/>
      <c r="MIU114" s="150"/>
      <c r="MIV114" s="150"/>
      <c r="MIW114" s="150"/>
      <c r="MIX114" s="150"/>
      <c r="MIY114" s="150"/>
      <c r="MIZ114" s="150"/>
      <c r="MJA114" s="150"/>
      <c r="MJB114" s="150"/>
      <c r="MJC114" s="150"/>
      <c r="MJD114" s="150"/>
      <c r="MJE114" s="150"/>
      <c r="MJF114" s="150"/>
      <c r="MJG114" s="150"/>
      <c r="MJH114" s="150"/>
      <c r="MJI114" s="150"/>
      <c r="MJJ114" s="150"/>
      <c r="MJK114" s="150"/>
      <c r="MJL114" s="150"/>
      <c r="MJM114" s="150"/>
      <c r="MJN114" s="150"/>
      <c r="MJO114" s="150"/>
      <c r="MJP114" s="150"/>
      <c r="MJQ114" s="150"/>
      <c r="MJR114" s="150"/>
      <c r="MJS114" s="150"/>
      <c r="MJT114" s="150"/>
      <c r="MJU114" s="150"/>
      <c r="MJV114" s="150"/>
      <c r="MJW114" s="150"/>
      <c r="MJX114" s="150"/>
      <c r="MJY114" s="150"/>
      <c r="MJZ114" s="150"/>
      <c r="MKA114" s="150"/>
      <c r="MKB114" s="150"/>
      <c r="MKC114" s="150"/>
      <c r="MKD114" s="150"/>
      <c r="MKE114" s="150"/>
      <c r="MKF114" s="150"/>
      <c r="MKG114" s="150"/>
      <c r="MKH114" s="150"/>
      <c r="MKI114" s="150"/>
      <c r="MKJ114" s="150"/>
      <c r="MKK114" s="150"/>
      <c r="MKL114" s="150"/>
      <c r="MKM114" s="150"/>
      <c r="MKN114" s="150"/>
      <c r="MKO114" s="150"/>
      <c r="MKP114" s="150"/>
      <c r="MKQ114" s="150"/>
      <c r="MKR114" s="150"/>
      <c r="MKS114" s="150"/>
      <c r="MKT114" s="150"/>
      <c r="MKU114" s="150"/>
      <c r="MKV114" s="150"/>
      <c r="MKW114" s="150"/>
      <c r="MKX114" s="150"/>
      <c r="MKY114" s="150"/>
      <c r="MKZ114" s="150"/>
      <c r="MLA114" s="150"/>
      <c r="MLB114" s="150"/>
      <c r="MLC114" s="150"/>
      <c r="MLD114" s="150"/>
      <c r="MLE114" s="150"/>
      <c r="MLF114" s="150"/>
      <c r="MLG114" s="150"/>
      <c r="MLH114" s="150"/>
      <c r="MLI114" s="150"/>
      <c r="MLJ114" s="150"/>
      <c r="MLK114" s="150"/>
      <c r="MLL114" s="150"/>
      <c r="MLM114" s="150"/>
      <c r="MLN114" s="150"/>
      <c r="MLO114" s="150"/>
      <c r="MLP114" s="150"/>
      <c r="MLQ114" s="150"/>
      <c r="MLR114" s="150"/>
      <c r="MLS114" s="150"/>
      <c r="MLT114" s="150"/>
      <c r="MLU114" s="150"/>
      <c r="MLV114" s="150"/>
      <c r="MLW114" s="150"/>
      <c r="MLX114" s="150"/>
      <c r="MLY114" s="150"/>
      <c r="MLZ114" s="150"/>
      <c r="MMA114" s="150"/>
      <c r="MMB114" s="150"/>
      <c r="MMC114" s="150"/>
      <c r="MMD114" s="150"/>
      <c r="MME114" s="150"/>
      <c r="MMF114" s="150"/>
      <c r="MMG114" s="150"/>
      <c r="MMH114" s="150"/>
      <c r="MMI114" s="150"/>
      <c r="MMJ114" s="150"/>
      <c r="MMK114" s="150"/>
      <c r="MML114" s="150"/>
      <c r="MMM114" s="150"/>
      <c r="MMN114" s="150"/>
      <c r="MMO114" s="150"/>
      <c r="MMP114" s="150"/>
      <c r="MMQ114" s="150"/>
      <c r="MMR114" s="150"/>
      <c r="MMS114" s="150"/>
      <c r="MMT114" s="150"/>
      <c r="MMU114" s="150"/>
      <c r="MMV114" s="150"/>
      <c r="MMW114" s="150"/>
      <c r="MMX114" s="150"/>
      <c r="MMY114" s="150"/>
      <c r="MMZ114" s="150"/>
      <c r="MNA114" s="150"/>
      <c r="MNB114" s="150"/>
      <c r="MNC114" s="150"/>
      <c r="MND114" s="150"/>
      <c r="MNE114" s="150"/>
      <c r="MNF114" s="150"/>
      <c r="MNG114" s="150"/>
      <c r="MNH114" s="150"/>
      <c r="MNI114" s="150"/>
      <c r="MNJ114" s="150"/>
      <c r="MNK114" s="150"/>
      <c r="MNL114" s="150"/>
      <c r="MNM114" s="150"/>
      <c r="MNN114" s="150"/>
      <c r="MNO114" s="150"/>
      <c r="MNP114" s="150"/>
      <c r="MNQ114" s="150"/>
      <c r="MNR114" s="150"/>
      <c r="MNS114" s="150"/>
      <c r="MNT114" s="150"/>
      <c r="MNU114" s="150"/>
      <c r="MNV114" s="150"/>
      <c r="MNW114" s="150"/>
      <c r="MNX114" s="150"/>
      <c r="MNY114" s="150"/>
      <c r="MNZ114" s="150"/>
      <c r="MOA114" s="150"/>
      <c r="MOB114" s="150"/>
      <c r="MOC114" s="150"/>
      <c r="MOD114" s="150"/>
      <c r="MOE114" s="150"/>
      <c r="MOF114" s="150"/>
      <c r="MOG114" s="150"/>
      <c r="MOH114" s="150"/>
      <c r="MOI114" s="150"/>
      <c r="MOJ114" s="150"/>
      <c r="MOK114" s="150"/>
      <c r="MOL114" s="150"/>
      <c r="MOM114" s="150"/>
      <c r="MON114" s="150"/>
      <c r="MOO114" s="150"/>
      <c r="MOP114" s="150"/>
      <c r="MOQ114" s="150"/>
      <c r="MOR114" s="150"/>
      <c r="MOS114" s="150"/>
      <c r="MOT114" s="150"/>
      <c r="MOU114" s="150"/>
      <c r="MOV114" s="150"/>
      <c r="MOW114" s="150"/>
      <c r="MOX114" s="150"/>
      <c r="MOY114" s="150"/>
      <c r="MOZ114" s="150"/>
      <c r="MPA114" s="150"/>
      <c r="MPB114" s="150"/>
      <c r="MPC114" s="150"/>
      <c r="MPD114" s="150"/>
      <c r="MPE114" s="150"/>
      <c r="MPF114" s="150"/>
      <c r="MPG114" s="150"/>
      <c r="MPH114" s="150"/>
      <c r="MPI114" s="150"/>
      <c r="MPJ114" s="150"/>
      <c r="MPK114" s="150"/>
      <c r="MPL114" s="150"/>
      <c r="MPM114" s="150"/>
      <c r="MPN114" s="150"/>
      <c r="MPO114" s="150"/>
      <c r="MPP114" s="150"/>
      <c r="MPQ114" s="150"/>
      <c r="MPR114" s="150"/>
      <c r="MPS114" s="150"/>
      <c r="MPT114" s="150"/>
      <c r="MPU114" s="150"/>
      <c r="MPV114" s="150"/>
      <c r="MPW114" s="150"/>
      <c r="MPX114" s="150"/>
      <c r="MPY114" s="150"/>
      <c r="MPZ114" s="150"/>
      <c r="MQA114" s="150"/>
      <c r="MQB114" s="150"/>
      <c r="MQC114" s="150"/>
      <c r="MQD114" s="150"/>
      <c r="MQE114" s="150"/>
      <c r="MQF114" s="150"/>
      <c r="MQG114" s="150"/>
      <c r="MQH114" s="150"/>
      <c r="MQI114" s="150"/>
      <c r="MQJ114" s="150"/>
      <c r="MQK114" s="150"/>
      <c r="MQL114" s="150"/>
      <c r="MQM114" s="150"/>
      <c r="MQN114" s="150"/>
      <c r="MQO114" s="150"/>
      <c r="MQP114" s="150"/>
      <c r="MQQ114" s="150"/>
      <c r="MQR114" s="150"/>
      <c r="MQS114" s="150"/>
      <c r="MQT114" s="150"/>
      <c r="MQU114" s="150"/>
      <c r="MQV114" s="150"/>
      <c r="MQW114" s="150"/>
      <c r="MQX114" s="150"/>
      <c r="MQY114" s="150"/>
      <c r="MQZ114" s="150"/>
      <c r="MRA114" s="150"/>
      <c r="MRB114" s="150"/>
      <c r="MRC114" s="150"/>
      <c r="MRD114" s="150"/>
      <c r="MRE114" s="150"/>
      <c r="MRF114" s="150"/>
      <c r="MRG114" s="150"/>
      <c r="MRH114" s="150"/>
      <c r="MRI114" s="150"/>
      <c r="MRJ114" s="150"/>
      <c r="MRK114" s="150"/>
      <c r="MRL114" s="150"/>
      <c r="MRM114" s="150"/>
      <c r="MRN114" s="150"/>
      <c r="MRO114" s="150"/>
      <c r="MRP114" s="150"/>
      <c r="MRQ114" s="150"/>
      <c r="MRR114" s="150"/>
      <c r="MRS114" s="150"/>
      <c r="MRT114" s="150"/>
      <c r="MRU114" s="150"/>
      <c r="MRV114" s="150"/>
      <c r="MRW114" s="150"/>
      <c r="MRX114" s="150"/>
      <c r="MRY114" s="150"/>
      <c r="MRZ114" s="150"/>
      <c r="MSA114" s="150"/>
      <c r="MSB114" s="150"/>
      <c r="MSC114" s="150"/>
      <c r="MSD114" s="150"/>
      <c r="MSE114" s="150"/>
      <c r="MSF114" s="150"/>
      <c r="MSG114" s="150"/>
      <c r="MSH114" s="150"/>
      <c r="MSI114" s="150"/>
      <c r="MSJ114" s="150"/>
      <c r="MSK114" s="150"/>
      <c r="MSL114" s="150"/>
      <c r="MSM114" s="150"/>
      <c r="MSN114" s="150"/>
      <c r="MSO114" s="150"/>
      <c r="MSP114" s="150"/>
      <c r="MSQ114" s="150"/>
      <c r="MSR114" s="150"/>
      <c r="MSS114" s="150"/>
      <c r="MST114" s="150"/>
      <c r="MSU114" s="150"/>
      <c r="MSV114" s="150"/>
      <c r="MSW114" s="150"/>
      <c r="MSX114" s="150"/>
      <c r="MSY114" s="150"/>
      <c r="MSZ114" s="150"/>
      <c r="MTA114" s="150"/>
      <c r="MTB114" s="150"/>
      <c r="MTC114" s="150"/>
      <c r="MTD114" s="150"/>
      <c r="MTE114" s="150"/>
      <c r="MTF114" s="150"/>
      <c r="MTG114" s="150"/>
      <c r="MTH114" s="150"/>
      <c r="MTI114" s="150"/>
      <c r="MTJ114" s="150"/>
      <c r="MTK114" s="150"/>
      <c r="MTL114" s="150"/>
      <c r="MTM114" s="150"/>
      <c r="MTN114" s="150"/>
      <c r="MTO114" s="150"/>
      <c r="MTP114" s="150"/>
      <c r="MTQ114" s="150"/>
      <c r="MTR114" s="150"/>
      <c r="MTS114" s="150"/>
      <c r="MTT114" s="150"/>
      <c r="MTU114" s="150"/>
      <c r="MTV114" s="150"/>
      <c r="MTW114" s="150"/>
      <c r="MTX114" s="150"/>
      <c r="MTY114" s="150"/>
      <c r="MTZ114" s="150"/>
      <c r="MUA114" s="150"/>
      <c r="MUB114" s="150"/>
      <c r="MUC114" s="150"/>
      <c r="MUD114" s="150"/>
      <c r="MUE114" s="150"/>
      <c r="MUF114" s="150"/>
      <c r="MUG114" s="150"/>
      <c r="MUH114" s="150"/>
      <c r="MUI114" s="150"/>
      <c r="MUJ114" s="150"/>
      <c r="MUK114" s="150"/>
      <c r="MUL114" s="150"/>
      <c r="MUM114" s="150"/>
      <c r="MUN114" s="150"/>
      <c r="MUO114" s="150"/>
      <c r="MUP114" s="150"/>
      <c r="MUQ114" s="150"/>
      <c r="MUR114" s="150"/>
      <c r="MUS114" s="150"/>
      <c r="MUT114" s="150"/>
      <c r="MUU114" s="150"/>
      <c r="MUV114" s="150"/>
      <c r="MUW114" s="150"/>
      <c r="MUX114" s="150"/>
      <c r="MUY114" s="150"/>
      <c r="MUZ114" s="150"/>
      <c r="MVA114" s="150"/>
      <c r="MVB114" s="150"/>
      <c r="MVC114" s="150"/>
      <c r="MVD114" s="150"/>
      <c r="MVE114" s="150"/>
      <c r="MVF114" s="150"/>
      <c r="MVG114" s="150"/>
      <c r="MVH114" s="150"/>
      <c r="MVI114" s="150"/>
      <c r="MVJ114" s="150"/>
      <c r="MVK114" s="150"/>
      <c r="MVL114" s="150"/>
      <c r="MVM114" s="150"/>
      <c r="MVN114" s="150"/>
      <c r="MVO114" s="150"/>
      <c r="MVP114" s="150"/>
      <c r="MVQ114" s="150"/>
      <c r="MVR114" s="150"/>
      <c r="MVS114" s="150"/>
      <c r="MVT114" s="150"/>
      <c r="MVU114" s="150"/>
      <c r="MVV114" s="150"/>
      <c r="MVW114" s="150"/>
      <c r="MVX114" s="150"/>
      <c r="MVY114" s="150"/>
      <c r="MVZ114" s="150"/>
      <c r="MWA114" s="150"/>
      <c r="MWB114" s="150"/>
      <c r="MWC114" s="150"/>
      <c r="MWD114" s="150"/>
      <c r="MWE114" s="150"/>
      <c r="MWF114" s="150"/>
      <c r="MWG114" s="150"/>
      <c r="MWH114" s="150"/>
      <c r="MWI114" s="150"/>
      <c r="MWJ114" s="150"/>
      <c r="MWK114" s="150"/>
      <c r="MWL114" s="150"/>
      <c r="MWM114" s="150"/>
      <c r="MWN114" s="150"/>
      <c r="MWO114" s="150"/>
      <c r="MWP114" s="150"/>
      <c r="MWQ114" s="150"/>
      <c r="MWR114" s="150"/>
      <c r="MWS114" s="150"/>
      <c r="MWT114" s="150"/>
      <c r="MWU114" s="150"/>
      <c r="MWV114" s="150"/>
      <c r="MWW114" s="150"/>
      <c r="MWX114" s="150"/>
      <c r="MWY114" s="150"/>
      <c r="MWZ114" s="150"/>
      <c r="MXA114" s="150"/>
      <c r="MXB114" s="150"/>
      <c r="MXC114" s="150"/>
      <c r="MXD114" s="150"/>
      <c r="MXE114" s="150"/>
      <c r="MXF114" s="150"/>
      <c r="MXG114" s="150"/>
      <c r="MXH114" s="150"/>
      <c r="MXI114" s="150"/>
      <c r="MXJ114" s="150"/>
      <c r="MXK114" s="150"/>
      <c r="MXL114" s="150"/>
      <c r="MXM114" s="150"/>
      <c r="MXN114" s="150"/>
      <c r="MXO114" s="150"/>
      <c r="MXP114" s="150"/>
      <c r="MXQ114" s="150"/>
      <c r="MXR114" s="150"/>
      <c r="MXS114" s="150"/>
      <c r="MXT114" s="150"/>
      <c r="MXU114" s="150"/>
      <c r="MXV114" s="150"/>
      <c r="MXW114" s="150"/>
      <c r="MXX114" s="150"/>
      <c r="MXY114" s="150"/>
      <c r="MXZ114" s="150"/>
      <c r="MYA114" s="150"/>
      <c r="MYB114" s="150"/>
      <c r="MYC114" s="150"/>
      <c r="MYD114" s="150"/>
      <c r="MYE114" s="150"/>
      <c r="MYF114" s="150"/>
      <c r="MYG114" s="150"/>
      <c r="MYH114" s="150"/>
      <c r="MYI114" s="150"/>
      <c r="MYJ114" s="150"/>
      <c r="MYK114" s="150"/>
      <c r="MYL114" s="150"/>
      <c r="MYM114" s="150"/>
      <c r="MYN114" s="150"/>
      <c r="MYO114" s="150"/>
      <c r="MYP114" s="150"/>
      <c r="MYQ114" s="150"/>
      <c r="MYR114" s="150"/>
      <c r="MYS114" s="150"/>
      <c r="MYT114" s="150"/>
      <c r="MYU114" s="150"/>
      <c r="MYV114" s="150"/>
      <c r="MYW114" s="150"/>
      <c r="MYX114" s="150"/>
      <c r="MYY114" s="150"/>
      <c r="MYZ114" s="150"/>
      <c r="MZA114" s="150"/>
      <c r="MZB114" s="150"/>
      <c r="MZC114" s="150"/>
      <c r="MZD114" s="150"/>
      <c r="MZE114" s="150"/>
      <c r="MZF114" s="150"/>
      <c r="MZG114" s="150"/>
      <c r="MZH114" s="150"/>
      <c r="MZI114" s="150"/>
      <c r="MZJ114" s="150"/>
      <c r="MZK114" s="150"/>
      <c r="MZL114" s="150"/>
      <c r="MZM114" s="150"/>
      <c r="MZN114" s="150"/>
      <c r="MZO114" s="150"/>
      <c r="MZP114" s="150"/>
      <c r="MZQ114" s="150"/>
      <c r="MZR114" s="150"/>
      <c r="MZS114" s="150"/>
      <c r="MZT114" s="150"/>
      <c r="MZU114" s="150"/>
      <c r="MZV114" s="150"/>
      <c r="MZW114" s="150"/>
      <c r="MZX114" s="150"/>
      <c r="MZY114" s="150"/>
      <c r="MZZ114" s="150"/>
      <c r="NAA114" s="150"/>
      <c r="NAB114" s="150"/>
      <c r="NAC114" s="150"/>
      <c r="NAD114" s="150"/>
      <c r="NAE114" s="150"/>
      <c r="NAF114" s="150"/>
      <c r="NAG114" s="150"/>
      <c r="NAH114" s="150"/>
      <c r="NAI114" s="150"/>
      <c r="NAJ114" s="150"/>
      <c r="NAK114" s="150"/>
      <c r="NAL114" s="150"/>
      <c r="NAM114" s="150"/>
      <c r="NAN114" s="150"/>
      <c r="NAO114" s="150"/>
      <c r="NAP114" s="150"/>
      <c r="NAQ114" s="150"/>
      <c r="NAR114" s="150"/>
      <c r="NAS114" s="150"/>
      <c r="NAT114" s="150"/>
      <c r="NAU114" s="150"/>
      <c r="NAV114" s="150"/>
      <c r="NAW114" s="150"/>
      <c r="NAX114" s="150"/>
      <c r="NAY114" s="150"/>
      <c r="NAZ114" s="150"/>
      <c r="NBA114" s="150"/>
      <c r="NBB114" s="150"/>
      <c r="NBC114" s="150"/>
      <c r="NBD114" s="150"/>
      <c r="NBE114" s="150"/>
      <c r="NBF114" s="150"/>
      <c r="NBG114" s="150"/>
      <c r="NBH114" s="150"/>
      <c r="NBI114" s="150"/>
      <c r="NBJ114" s="150"/>
      <c r="NBK114" s="150"/>
      <c r="NBL114" s="150"/>
      <c r="NBM114" s="150"/>
      <c r="NBN114" s="150"/>
      <c r="NBO114" s="150"/>
      <c r="NBP114" s="150"/>
      <c r="NBQ114" s="150"/>
      <c r="NBR114" s="150"/>
      <c r="NBS114" s="150"/>
      <c r="NBT114" s="150"/>
      <c r="NBU114" s="150"/>
      <c r="NBV114" s="150"/>
      <c r="NBW114" s="150"/>
      <c r="NBX114" s="150"/>
      <c r="NBY114" s="150"/>
      <c r="NBZ114" s="150"/>
      <c r="NCA114" s="150"/>
      <c r="NCB114" s="150"/>
      <c r="NCC114" s="150"/>
      <c r="NCD114" s="150"/>
      <c r="NCE114" s="150"/>
      <c r="NCF114" s="150"/>
      <c r="NCG114" s="150"/>
      <c r="NCH114" s="150"/>
      <c r="NCI114" s="150"/>
      <c r="NCJ114" s="150"/>
      <c r="NCK114" s="150"/>
      <c r="NCL114" s="150"/>
      <c r="NCM114" s="150"/>
      <c r="NCN114" s="150"/>
      <c r="NCO114" s="150"/>
      <c r="NCP114" s="150"/>
      <c r="NCQ114" s="150"/>
      <c r="NCR114" s="150"/>
      <c r="NCS114" s="150"/>
      <c r="NCT114" s="150"/>
      <c r="NCU114" s="150"/>
      <c r="NCV114" s="150"/>
      <c r="NCW114" s="150"/>
      <c r="NCX114" s="150"/>
      <c r="NCY114" s="150"/>
      <c r="NCZ114" s="150"/>
      <c r="NDA114" s="150"/>
      <c r="NDB114" s="150"/>
      <c r="NDC114" s="150"/>
      <c r="NDD114" s="150"/>
      <c r="NDE114" s="150"/>
      <c r="NDF114" s="150"/>
      <c r="NDG114" s="150"/>
      <c r="NDH114" s="150"/>
      <c r="NDI114" s="150"/>
      <c r="NDJ114" s="150"/>
      <c r="NDK114" s="150"/>
      <c r="NDL114" s="150"/>
      <c r="NDM114" s="150"/>
      <c r="NDN114" s="150"/>
      <c r="NDO114" s="150"/>
      <c r="NDP114" s="150"/>
      <c r="NDQ114" s="150"/>
      <c r="NDR114" s="150"/>
      <c r="NDS114" s="150"/>
      <c r="NDT114" s="150"/>
      <c r="NDU114" s="150"/>
      <c r="NDV114" s="150"/>
      <c r="NDW114" s="150"/>
      <c r="NDX114" s="150"/>
      <c r="NDY114" s="150"/>
      <c r="NDZ114" s="150"/>
      <c r="NEA114" s="150"/>
      <c r="NEB114" s="150"/>
      <c r="NEC114" s="150"/>
      <c r="NED114" s="150"/>
      <c r="NEE114" s="150"/>
      <c r="NEF114" s="150"/>
      <c r="NEG114" s="150"/>
      <c r="NEH114" s="150"/>
      <c r="NEI114" s="150"/>
      <c r="NEJ114" s="150"/>
      <c r="NEK114" s="150"/>
      <c r="NEL114" s="150"/>
      <c r="NEM114" s="150"/>
      <c r="NEN114" s="150"/>
      <c r="NEO114" s="150"/>
      <c r="NEP114" s="150"/>
      <c r="NEQ114" s="150"/>
      <c r="NER114" s="150"/>
      <c r="NES114" s="150"/>
      <c r="NET114" s="150"/>
      <c r="NEU114" s="150"/>
      <c r="NEV114" s="150"/>
      <c r="NEW114" s="150"/>
      <c r="NEX114" s="150"/>
      <c r="NEY114" s="150"/>
      <c r="NEZ114" s="150"/>
      <c r="NFA114" s="150"/>
      <c r="NFB114" s="150"/>
      <c r="NFC114" s="150"/>
      <c r="NFD114" s="150"/>
      <c r="NFE114" s="150"/>
      <c r="NFF114" s="150"/>
      <c r="NFG114" s="150"/>
      <c r="NFH114" s="150"/>
      <c r="NFI114" s="150"/>
      <c r="NFJ114" s="150"/>
      <c r="NFK114" s="150"/>
      <c r="NFL114" s="150"/>
      <c r="NFM114" s="150"/>
      <c r="NFN114" s="150"/>
      <c r="NFO114" s="150"/>
      <c r="NFP114" s="150"/>
      <c r="NFQ114" s="150"/>
      <c r="NFR114" s="150"/>
      <c r="NFS114" s="150"/>
      <c r="NFT114" s="150"/>
      <c r="NFU114" s="150"/>
      <c r="NFV114" s="150"/>
      <c r="NFW114" s="150"/>
      <c r="NFX114" s="150"/>
      <c r="NFY114" s="150"/>
      <c r="NFZ114" s="150"/>
      <c r="NGA114" s="150"/>
      <c r="NGB114" s="150"/>
      <c r="NGC114" s="150"/>
      <c r="NGD114" s="150"/>
      <c r="NGE114" s="150"/>
      <c r="NGF114" s="150"/>
      <c r="NGG114" s="150"/>
      <c r="NGH114" s="150"/>
      <c r="NGI114" s="150"/>
      <c r="NGJ114" s="150"/>
      <c r="NGK114" s="150"/>
      <c r="NGL114" s="150"/>
      <c r="NGM114" s="150"/>
      <c r="NGN114" s="150"/>
      <c r="NGO114" s="150"/>
      <c r="NGP114" s="150"/>
      <c r="NGQ114" s="150"/>
      <c r="NGR114" s="150"/>
      <c r="NGS114" s="150"/>
      <c r="NGT114" s="150"/>
      <c r="NGU114" s="150"/>
      <c r="NGV114" s="150"/>
      <c r="NGW114" s="150"/>
      <c r="NGX114" s="150"/>
      <c r="NGY114" s="150"/>
      <c r="NGZ114" s="150"/>
      <c r="NHA114" s="150"/>
      <c r="NHB114" s="150"/>
      <c r="NHC114" s="150"/>
      <c r="NHD114" s="150"/>
      <c r="NHE114" s="150"/>
      <c r="NHF114" s="150"/>
      <c r="NHG114" s="150"/>
      <c r="NHH114" s="150"/>
      <c r="NHI114" s="150"/>
      <c r="NHJ114" s="150"/>
      <c r="NHK114" s="150"/>
      <c r="NHL114" s="150"/>
      <c r="NHM114" s="150"/>
      <c r="NHN114" s="150"/>
      <c r="NHO114" s="150"/>
      <c r="NHP114" s="150"/>
      <c r="NHQ114" s="150"/>
      <c r="NHR114" s="150"/>
      <c r="NHS114" s="150"/>
      <c r="NHT114" s="150"/>
      <c r="NHU114" s="150"/>
      <c r="NHV114" s="150"/>
      <c r="NHW114" s="150"/>
      <c r="NHX114" s="150"/>
      <c r="NHY114" s="150"/>
      <c r="NHZ114" s="150"/>
      <c r="NIA114" s="150"/>
      <c r="NIB114" s="150"/>
      <c r="NIC114" s="150"/>
      <c r="NID114" s="150"/>
      <c r="NIE114" s="150"/>
      <c r="NIF114" s="150"/>
      <c r="NIG114" s="150"/>
      <c r="NIH114" s="150"/>
      <c r="NII114" s="150"/>
      <c r="NIJ114" s="150"/>
      <c r="NIK114" s="150"/>
      <c r="NIL114" s="150"/>
      <c r="NIM114" s="150"/>
      <c r="NIN114" s="150"/>
      <c r="NIO114" s="150"/>
      <c r="NIP114" s="150"/>
      <c r="NIQ114" s="150"/>
      <c r="NIR114" s="150"/>
      <c r="NIS114" s="150"/>
      <c r="NIT114" s="150"/>
      <c r="NIU114" s="150"/>
      <c r="NIV114" s="150"/>
      <c r="NIW114" s="150"/>
      <c r="NIX114" s="150"/>
      <c r="NIY114" s="150"/>
      <c r="NIZ114" s="150"/>
      <c r="NJA114" s="150"/>
      <c r="NJB114" s="150"/>
      <c r="NJC114" s="150"/>
      <c r="NJD114" s="150"/>
      <c r="NJE114" s="150"/>
      <c r="NJF114" s="150"/>
      <c r="NJG114" s="150"/>
      <c r="NJH114" s="150"/>
      <c r="NJI114" s="150"/>
      <c r="NJJ114" s="150"/>
      <c r="NJK114" s="150"/>
      <c r="NJL114" s="150"/>
      <c r="NJM114" s="150"/>
      <c r="NJN114" s="150"/>
      <c r="NJO114" s="150"/>
      <c r="NJP114" s="150"/>
      <c r="NJQ114" s="150"/>
      <c r="NJR114" s="150"/>
      <c r="NJS114" s="150"/>
      <c r="NJT114" s="150"/>
      <c r="NJU114" s="150"/>
      <c r="NJV114" s="150"/>
      <c r="NJW114" s="150"/>
      <c r="NJX114" s="150"/>
      <c r="NJY114" s="150"/>
      <c r="NJZ114" s="150"/>
      <c r="NKA114" s="150"/>
      <c r="NKB114" s="150"/>
      <c r="NKC114" s="150"/>
      <c r="NKD114" s="150"/>
      <c r="NKE114" s="150"/>
      <c r="NKF114" s="150"/>
      <c r="NKG114" s="150"/>
      <c r="NKH114" s="150"/>
      <c r="NKI114" s="150"/>
      <c r="NKJ114" s="150"/>
      <c r="NKK114" s="150"/>
      <c r="NKL114" s="150"/>
      <c r="NKM114" s="150"/>
      <c r="NKN114" s="150"/>
      <c r="NKO114" s="150"/>
      <c r="NKP114" s="150"/>
      <c r="NKQ114" s="150"/>
      <c r="NKR114" s="150"/>
      <c r="NKS114" s="150"/>
      <c r="NKT114" s="150"/>
      <c r="NKU114" s="150"/>
      <c r="NKV114" s="150"/>
      <c r="NKW114" s="150"/>
      <c r="NKX114" s="150"/>
      <c r="NKY114" s="150"/>
      <c r="NKZ114" s="150"/>
      <c r="NLA114" s="150"/>
      <c r="NLB114" s="150"/>
      <c r="NLC114" s="150"/>
      <c r="NLD114" s="150"/>
      <c r="NLE114" s="150"/>
      <c r="NLF114" s="150"/>
      <c r="NLG114" s="150"/>
      <c r="NLH114" s="150"/>
      <c r="NLI114" s="150"/>
      <c r="NLJ114" s="150"/>
      <c r="NLK114" s="150"/>
      <c r="NLL114" s="150"/>
      <c r="NLM114" s="150"/>
      <c r="NLN114" s="150"/>
      <c r="NLO114" s="150"/>
      <c r="NLP114" s="150"/>
      <c r="NLQ114" s="150"/>
      <c r="NLR114" s="150"/>
      <c r="NLS114" s="150"/>
      <c r="NLT114" s="150"/>
      <c r="NLU114" s="150"/>
      <c r="NLV114" s="150"/>
      <c r="NLW114" s="150"/>
      <c r="NLX114" s="150"/>
      <c r="NLY114" s="150"/>
      <c r="NLZ114" s="150"/>
      <c r="NMA114" s="150"/>
      <c r="NMB114" s="150"/>
      <c r="NMC114" s="150"/>
      <c r="NMD114" s="150"/>
      <c r="NME114" s="150"/>
      <c r="NMF114" s="150"/>
      <c r="NMG114" s="150"/>
      <c r="NMH114" s="150"/>
      <c r="NMI114" s="150"/>
      <c r="NMJ114" s="150"/>
      <c r="NMK114" s="150"/>
      <c r="NML114" s="150"/>
      <c r="NMM114" s="150"/>
      <c r="NMN114" s="150"/>
      <c r="NMO114" s="150"/>
      <c r="NMP114" s="150"/>
      <c r="NMQ114" s="150"/>
      <c r="NMR114" s="150"/>
      <c r="NMS114" s="150"/>
      <c r="NMT114" s="150"/>
      <c r="NMU114" s="150"/>
      <c r="NMV114" s="150"/>
      <c r="NMW114" s="150"/>
      <c r="NMX114" s="150"/>
      <c r="NMY114" s="150"/>
      <c r="NMZ114" s="150"/>
      <c r="NNA114" s="150"/>
      <c r="NNB114" s="150"/>
      <c r="NNC114" s="150"/>
      <c r="NND114" s="150"/>
      <c r="NNE114" s="150"/>
      <c r="NNF114" s="150"/>
      <c r="NNG114" s="150"/>
      <c r="NNH114" s="150"/>
      <c r="NNI114" s="150"/>
      <c r="NNJ114" s="150"/>
      <c r="NNK114" s="150"/>
      <c r="NNL114" s="150"/>
      <c r="NNM114" s="150"/>
      <c r="NNN114" s="150"/>
      <c r="NNO114" s="150"/>
      <c r="NNP114" s="150"/>
      <c r="NNQ114" s="150"/>
      <c r="NNR114" s="150"/>
      <c r="NNS114" s="150"/>
      <c r="NNT114" s="150"/>
      <c r="NNU114" s="150"/>
      <c r="NNV114" s="150"/>
      <c r="NNW114" s="150"/>
      <c r="NNX114" s="150"/>
      <c r="NNY114" s="150"/>
      <c r="NNZ114" s="150"/>
      <c r="NOA114" s="150"/>
      <c r="NOB114" s="150"/>
      <c r="NOC114" s="150"/>
      <c r="NOD114" s="150"/>
      <c r="NOE114" s="150"/>
      <c r="NOF114" s="150"/>
      <c r="NOG114" s="150"/>
      <c r="NOH114" s="150"/>
      <c r="NOI114" s="150"/>
      <c r="NOJ114" s="150"/>
      <c r="NOK114" s="150"/>
      <c r="NOL114" s="150"/>
      <c r="NOM114" s="150"/>
      <c r="NON114" s="150"/>
      <c r="NOO114" s="150"/>
      <c r="NOP114" s="150"/>
      <c r="NOQ114" s="150"/>
      <c r="NOR114" s="150"/>
      <c r="NOS114" s="150"/>
      <c r="NOT114" s="150"/>
      <c r="NOU114" s="150"/>
      <c r="NOV114" s="150"/>
      <c r="NOW114" s="150"/>
      <c r="NOX114" s="150"/>
      <c r="NOY114" s="150"/>
      <c r="NOZ114" s="150"/>
      <c r="NPA114" s="150"/>
      <c r="NPB114" s="150"/>
      <c r="NPC114" s="150"/>
      <c r="NPD114" s="150"/>
      <c r="NPE114" s="150"/>
      <c r="NPF114" s="150"/>
      <c r="NPG114" s="150"/>
      <c r="NPH114" s="150"/>
      <c r="NPI114" s="150"/>
      <c r="NPJ114" s="150"/>
      <c r="NPK114" s="150"/>
      <c r="NPL114" s="150"/>
      <c r="NPM114" s="150"/>
      <c r="NPN114" s="150"/>
      <c r="NPO114" s="150"/>
      <c r="NPP114" s="150"/>
      <c r="NPQ114" s="150"/>
      <c r="NPR114" s="150"/>
      <c r="NPS114" s="150"/>
      <c r="NPT114" s="150"/>
      <c r="NPU114" s="150"/>
      <c r="NPV114" s="150"/>
      <c r="NPW114" s="150"/>
      <c r="NPX114" s="150"/>
      <c r="NPY114" s="150"/>
      <c r="NPZ114" s="150"/>
      <c r="NQA114" s="150"/>
      <c r="NQB114" s="150"/>
      <c r="NQC114" s="150"/>
      <c r="NQD114" s="150"/>
      <c r="NQE114" s="150"/>
      <c r="NQF114" s="150"/>
      <c r="NQG114" s="150"/>
      <c r="NQH114" s="150"/>
      <c r="NQI114" s="150"/>
      <c r="NQJ114" s="150"/>
      <c r="NQK114" s="150"/>
      <c r="NQL114" s="150"/>
      <c r="NQM114" s="150"/>
      <c r="NQN114" s="150"/>
      <c r="NQO114" s="150"/>
      <c r="NQP114" s="150"/>
      <c r="NQQ114" s="150"/>
      <c r="NQR114" s="150"/>
      <c r="NQS114" s="150"/>
      <c r="NQT114" s="150"/>
      <c r="NQU114" s="150"/>
      <c r="NQV114" s="150"/>
      <c r="NQW114" s="150"/>
      <c r="NQX114" s="150"/>
      <c r="NQY114" s="150"/>
      <c r="NQZ114" s="150"/>
      <c r="NRA114" s="150"/>
      <c r="NRB114" s="150"/>
      <c r="NRC114" s="150"/>
      <c r="NRD114" s="150"/>
      <c r="NRE114" s="150"/>
      <c r="NRF114" s="150"/>
      <c r="NRG114" s="150"/>
      <c r="NRH114" s="150"/>
      <c r="NRI114" s="150"/>
      <c r="NRJ114" s="150"/>
      <c r="NRK114" s="150"/>
      <c r="NRL114" s="150"/>
      <c r="NRM114" s="150"/>
      <c r="NRN114" s="150"/>
      <c r="NRO114" s="150"/>
      <c r="NRP114" s="150"/>
      <c r="NRQ114" s="150"/>
      <c r="NRR114" s="150"/>
      <c r="NRS114" s="150"/>
      <c r="NRT114" s="150"/>
      <c r="NRU114" s="150"/>
      <c r="NRV114" s="150"/>
      <c r="NRW114" s="150"/>
      <c r="NRX114" s="150"/>
      <c r="NRY114" s="150"/>
      <c r="NRZ114" s="150"/>
      <c r="NSA114" s="150"/>
      <c r="NSB114" s="150"/>
      <c r="NSC114" s="150"/>
      <c r="NSD114" s="150"/>
      <c r="NSE114" s="150"/>
      <c r="NSF114" s="150"/>
      <c r="NSG114" s="150"/>
      <c r="NSH114" s="150"/>
      <c r="NSI114" s="150"/>
      <c r="NSJ114" s="150"/>
      <c r="NSK114" s="150"/>
      <c r="NSL114" s="150"/>
      <c r="NSM114" s="150"/>
      <c r="NSN114" s="150"/>
      <c r="NSO114" s="150"/>
      <c r="NSP114" s="150"/>
      <c r="NSQ114" s="150"/>
      <c r="NSR114" s="150"/>
      <c r="NSS114" s="150"/>
      <c r="NST114" s="150"/>
      <c r="NSU114" s="150"/>
      <c r="NSV114" s="150"/>
      <c r="NSW114" s="150"/>
      <c r="NSX114" s="150"/>
      <c r="NSY114" s="150"/>
      <c r="NSZ114" s="150"/>
      <c r="NTA114" s="150"/>
      <c r="NTB114" s="150"/>
      <c r="NTC114" s="150"/>
      <c r="NTD114" s="150"/>
      <c r="NTE114" s="150"/>
      <c r="NTF114" s="150"/>
      <c r="NTG114" s="150"/>
      <c r="NTH114" s="150"/>
      <c r="NTI114" s="150"/>
      <c r="NTJ114" s="150"/>
      <c r="NTK114" s="150"/>
      <c r="NTL114" s="150"/>
      <c r="NTM114" s="150"/>
      <c r="NTN114" s="150"/>
      <c r="NTO114" s="150"/>
      <c r="NTP114" s="150"/>
      <c r="NTQ114" s="150"/>
      <c r="NTR114" s="150"/>
      <c r="NTS114" s="150"/>
      <c r="NTT114" s="150"/>
      <c r="NTU114" s="150"/>
      <c r="NTV114" s="150"/>
      <c r="NTW114" s="150"/>
      <c r="NTX114" s="150"/>
      <c r="NTY114" s="150"/>
      <c r="NTZ114" s="150"/>
      <c r="NUA114" s="150"/>
      <c r="NUB114" s="150"/>
      <c r="NUC114" s="150"/>
      <c r="NUD114" s="150"/>
      <c r="NUE114" s="150"/>
      <c r="NUF114" s="150"/>
      <c r="NUG114" s="150"/>
      <c r="NUH114" s="150"/>
      <c r="NUI114" s="150"/>
      <c r="NUJ114" s="150"/>
      <c r="NUK114" s="150"/>
      <c r="NUL114" s="150"/>
      <c r="NUM114" s="150"/>
      <c r="NUN114" s="150"/>
      <c r="NUO114" s="150"/>
      <c r="NUP114" s="150"/>
      <c r="NUQ114" s="150"/>
      <c r="NUR114" s="150"/>
      <c r="NUS114" s="150"/>
      <c r="NUT114" s="150"/>
      <c r="NUU114" s="150"/>
      <c r="NUV114" s="150"/>
      <c r="NUW114" s="150"/>
      <c r="NUX114" s="150"/>
      <c r="NUY114" s="150"/>
      <c r="NUZ114" s="150"/>
      <c r="NVA114" s="150"/>
      <c r="NVB114" s="150"/>
      <c r="NVC114" s="150"/>
      <c r="NVD114" s="150"/>
      <c r="NVE114" s="150"/>
      <c r="NVF114" s="150"/>
      <c r="NVG114" s="150"/>
      <c r="NVH114" s="150"/>
      <c r="NVI114" s="150"/>
      <c r="NVJ114" s="150"/>
      <c r="NVK114" s="150"/>
      <c r="NVL114" s="150"/>
      <c r="NVM114" s="150"/>
      <c r="NVN114" s="150"/>
      <c r="NVO114" s="150"/>
      <c r="NVP114" s="150"/>
      <c r="NVQ114" s="150"/>
      <c r="NVR114" s="150"/>
      <c r="NVS114" s="150"/>
      <c r="NVT114" s="150"/>
      <c r="NVU114" s="150"/>
      <c r="NVV114" s="150"/>
      <c r="NVW114" s="150"/>
      <c r="NVX114" s="150"/>
      <c r="NVY114" s="150"/>
      <c r="NVZ114" s="150"/>
      <c r="NWA114" s="150"/>
      <c r="NWB114" s="150"/>
      <c r="NWC114" s="150"/>
      <c r="NWD114" s="150"/>
      <c r="NWE114" s="150"/>
      <c r="NWF114" s="150"/>
      <c r="NWG114" s="150"/>
      <c r="NWH114" s="150"/>
      <c r="NWI114" s="150"/>
      <c r="NWJ114" s="150"/>
      <c r="NWK114" s="150"/>
      <c r="NWL114" s="150"/>
      <c r="NWM114" s="150"/>
      <c r="NWN114" s="150"/>
      <c r="NWO114" s="150"/>
      <c r="NWP114" s="150"/>
      <c r="NWQ114" s="150"/>
      <c r="NWR114" s="150"/>
      <c r="NWS114" s="150"/>
      <c r="NWT114" s="150"/>
      <c r="NWU114" s="150"/>
      <c r="NWV114" s="150"/>
      <c r="NWW114" s="150"/>
      <c r="NWX114" s="150"/>
      <c r="NWY114" s="150"/>
      <c r="NWZ114" s="150"/>
      <c r="NXA114" s="150"/>
      <c r="NXB114" s="150"/>
      <c r="NXC114" s="150"/>
      <c r="NXD114" s="150"/>
      <c r="NXE114" s="150"/>
      <c r="NXF114" s="150"/>
      <c r="NXG114" s="150"/>
      <c r="NXH114" s="150"/>
      <c r="NXI114" s="150"/>
      <c r="NXJ114" s="150"/>
      <c r="NXK114" s="150"/>
      <c r="NXL114" s="150"/>
      <c r="NXM114" s="150"/>
      <c r="NXN114" s="150"/>
      <c r="NXO114" s="150"/>
      <c r="NXP114" s="150"/>
      <c r="NXQ114" s="150"/>
      <c r="NXR114" s="150"/>
      <c r="NXS114" s="150"/>
      <c r="NXT114" s="150"/>
      <c r="NXU114" s="150"/>
      <c r="NXV114" s="150"/>
      <c r="NXW114" s="150"/>
      <c r="NXX114" s="150"/>
      <c r="NXY114" s="150"/>
      <c r="NXZ114" s="150"/>
      <c r="NYA114" s="150"/>
      <c r="NYB114" s="150"/>
      <c r="NYC114" s="150"/>
      <c r="NYD114" s="150"/>
      <c r="NYE114" s="150"/>
      <c r="NYF114" s="150"/>
      <c r="NYG114" s="150"/>
      <c r="NYH114" s="150"/>
      <c r="NYI114" s="150"/>
      <c r="NYJ114" s="150"/>
      <c r="NYK114" s="150"/>
      <c r="NYL114" s="150"/>
      <c r="NYM114" s="150"/>
      <c r="NYN114" s="150"/>
      <c r="NYO114" s="150"/>
      <c r="NYP114" s="150"/>
      <c r="NYQ114" s="150"/>
      <c r="NYR114" s="150"/>
      <c r="NYS114" s="150"/>
      <c r="NYT114" s="150"/>
      <c r="NYU114" s="150"/>
      <c r="NYV114" s="150"/>
      <c r="NYW114" s="150"/>
      <c r="NYX114" s="150"/>
      <c r="NYY114" s="150"/>
      <c r="NYZ114" s="150"/>
      <c r="NZA114" s="150"/>
      <c r="NZB114" s="150"/>
      <c r="NZC114" s="150"/>
      <c r="NZD114" s="150"/>
      <c r="NZE114" s="150"/>
      <c r="NZF114" s="150"/>
      <c r="NZG114" s="150"/>
      <c r="NZH114" s="150"/>
      <c r="NZI114" s="150"/>
      <c r="NZJ114" s="150"/>
      <c r="NZK114" s="150"/>
      <c r="NZL114" s="150"/>
      <c r="NZM114" s="150"/>
      <c r="NZN114" s="150"/>
      <c r="NZO114" s="150"/>
      <c r="NZP114" s="150"/>
      <c r="NZQ114" s="150"/>
      <c r="NZR114" s="150"/>
      <c r="NZS114" s="150"/>
      <c r="NZT114" s="150"/>
      <c r="NZU114" s="150"/>
      <c r="NZV114" s="150"/>
      <c r="NZW114" s="150"/>
      <c r="NZX114" s="150"/>
      <c r="NZY114" s="150"/>
      <c r="NZZ114" s="150"/>
      <c r="OAA114" s="150"/>
      <c r="OAB114" s="150"/>
      <c r="OAC114" s="150"/>
      <c r="OAD114" s="150"/>
      <c r="OAE114" s="150"/>
      <c r="OAF114" s="150"/>
      <c r="OAG114" s="150"/>
      <c r="OAH114" s="150"/>
      <c r="OAI114" s="150"/>
      <c r="OAJ114" s="150"/>
      <c r="OAK114" s="150"/>
      <c r="OAL114" s="150"/>
      <c r="OAM114" s="150"/>
      <c r="OAN114" s="150"/>
      <c r="OAO114" s="150"/>
      <c r="OAP114" s="150"/>
      <c r="OAQ114" s="150"/>
      <c r="OAR114" s="150"/>
      <c r="OAS114" s="150"/>
      <c r="OAT114" s="150"/>
      <c r="OAU114" s="150"/>
      <c r="OAV114" s="150"/>
      <c r="OAW114" s="150"/>
      <c r="OAX114" s="150"/>
      <c r="OAY114" s="150"/>
      <c r="OAZ114" s="150"/>
      <c r="OBA114" s="150"/>
      <c r="OBB114" s="150"/>
      <c r="OBC114" s="150"/>
      <c r="OBD114" s="150"/>
      <c r="OBE114" s="150"/>
      <c r="OBF114" s="150"/>
      <c r="OBG114" s="150"/>
      <c r="OBH114" s="150"/>
      <c r="OBI114" s="150"/>
      <c r="OBJ114" s="150"/>
      <c r="OBK114" s="150"/>
      <c r="OBL114" s="150"/>
      <c r="OBM114" s="150"/>
      <c r="OBN114" s="150"/>
      <c r="OBO114" s="150"/>
      <c r="OBP114" s="150"/>
      <c r="OBQ114" s="150"/>
      <c r="OBR114" s="150"/>
      <c r="OBS114" s="150"/>
      <c r="OBT114" s="150"/>
      <c r="OBU114" s="150"/>
      <c r="OBV114" s="150"/>
      <c r="OBW114" s="150"/>
      <c r="OBX114" s="150"/>
      <c r="OBY114" s="150"/>
      <c r="OBZ114" s="150"/>
      <c r="OCA114" s="150"/>
      <c r="OCB114" s="150"/>
      <c r="OCC114" s="150"/>
      <c r="OCD114" s="150"/>
      <c r="OCE114" s="150"/>
      <c r="OCF114" s="150"/>
      <c r="OCG114" s="150"/>
      <c r="OCH114" s="150"/>
      <c r="OCI114" s="150"/>
      <c r="OCJ114" s="150"/>
      <c r="OCK114" s="150"/>
      <c r="OCL114" s="150"/>
      <c r="OCM114" s="150"/>
      <c r="OCN114" s="150"/>
      <c r="OCO114" s="150"/>
      <c r="OCP114" s="150"/>
      <c r="OCQ114" s="150"/>
      <c r="OCR114" s="150"/>
      <c r="OCS114" s="150"/>
      <c r="OCT114" s="150"/>
      <c r="OCU114" s="150"/>
      <c r="OCV114" s="150"/>
      <c r="OCW114" s="150"/>
      <c r="OCX114" s="150"/>
      <c r="OCY114" s="150"/>
      <c r="OCZ114" s="150"/>
      <c r="ODA114" s="150"/>
      <c r="ODB114" s="150"/>
      <c r="ODC114" s="150"/>
      <c r="ODD114" s="150"/>
      <c r="ODE114" s="150"/>
      <c r="ODF114" s="150"/>
      <c r="ODG114" s="150"/>
      <c r="ODH114" s="150"/>
      <c r="ODI114" s="150"/>
      <c r="ODJ114" s="150"/>
      <c r="ODK114" s="150"/>
      <c r="ODL114" s="150"/>
      <c r="ODM114" s="150"/>
      <c r="ODN114" s="150"/>
      <c r="ODO114" s="150"/>
      <c r="ODP114" s="150"/>
      <c r="ODQ114" s="150"/>
      <c r="ODR114" s="150"/>
      <c r="ODS114" s="150"/>
      <c r="ODT114" s="150"/>
      <c r="ODU114" s="150"/>
      <c r="ODV114" s="150"/>
      <c r="ODW114" s="150"/>
      <c r="ODX114" s="150"/>
      <c r="ODY114" s="150"/>
      <c r="ODZ114" s="150"/>
      <c r="OEA114" s="150"/>
      <c r="OEB114" s="150"/>
      <c r="OEC114" s="150"/>
      <c r="OED114" s="150"/>
      <c r="OEE114" s="150"/>
      <c r="OEF114" s="150"/>
      <c r="OEG114" s="150"/>
      <c r="OEH114" s="150"/>
      <c r="OEI114" s="150"/>
      <c r="OEJ114" s="150"/>
      <c r="OEK114" s="150"/>
      <c r="OEL114" s="150"/>
      <c r="OEM114" s="150"/>
      <c r="OEN114" s="150"/>
      <c r="OEO114" s="150"/>
      <c r="OEP114" s="150"/>
      <c r="OEQ114" s="150"/>
      <c r="OER114" s="150"/>
      <c r="OES114" s="150"/>
      <c r="OET114" s="150"/>
      <c r="OEU114" s="150"/>
      <c r="OEV114" s="150"/>
      <c r="OEW114" s="150"/>
      <c r="OEX114" s="150"/>
      <c r="OEY114" s="150"/>
      <c r="OEZ114" s="150"/>
      <c r="OFA114" s="150"/>
      <c r="OFB114" s="150"/>
      <c r="OFC114" s="150"/>
      <c r="OFD114" s="150"/>
      <c r="OFE114" s="150"/>
      <c r="OFF114" s="150"/>
      <c r="OFG114" s="150"/>
      <c r="OFH114" s="150"/>
      <c r="OFI114" s="150"/>
      <c r="OFJ114" s="150"/>
      <c r="OFK114" s="150"/>
      <c r="OFL114" s="150"/>
      <c r="OFM114" s="150"/>
      <c r="OFN114" s="150"/>
      <c r="OFO114" s="150"/>
      <c r="OFP114" s="150"/>
      <c r="OFQ114" s="150"/>
      <c r="OFR114" s="150"/>
      <c r="OFS114" s="150"/>
      <c r="OFT114" s="150"/>
      <c r="OFU114" s="150"/>
      <c r="OFV114" s="150"/>
      <c r="OFW114" s="150"/>
      <c r="OFX114" s="150"/>
      <c r="OFY114" s="150"/>
      <c r="OFZ114" s="150"/>
      <c r="OGA114" s="150"/>
      <c r="OGB114" s="150"/>
      <c r="OGC114" s="150"/>
      <c r="OGD114" s="150"/>
      <c r="OGE114" s="150"/>
      <c r="OGF114" s="150"/>
      <c r="OGG114" s="150"/>
      <c r="OGH114" s="150"/>
      <c r="OGI114" s="150"/>
      <c r="OGJ114" s="150"/>
      <c r="OGK114" s="150"/>
      <c r="OGL114" s="150"/>
      <c r="OGM114" s="150"/>
      <c r="OGN114" s="150"/>
      <c r="OGO114" s="150"/>
      <c r="OGP114" s="150"/>
      <c r="OGQ114" s="150"/>
      <c r="OGR114" s="150"/>
      <c r="OGS114" s="150"/>
      <c r="OGT114" s="150"/>
      <c r="OGU114" s="150"/>
      <c r="OGV114" s="150"/>
      <c r="OGW114" s="150"/>
      <c r="OGX114" s="150"/>
      <c r="OGY114" s="150"/>
      <c r="OGZ114" s="150"/>
      <c r="OHA114" s="150"/>
      <c r="OHB114" s="150"/>
      <c r="OHC114" s="150"/>
      <c r="OHD114" s="150"/>
      <c r="OHE114" s="150"/>
      <c r="OHF114" s="150"/>
      <c r="OHG114" s="150"/>
      <c r="OHH114" s="150"/>
      <c r="OHI114" s="150"/>
      <c r="OHJ114" s="150"/>
      <c r="OHK114" s="150"/>
      <c r="OHL114" s="150"/>
      <c r="OHM114" s="150"/>
      <c r="OHN114" s="150"/>
      <c r="OHO114" s="150"/>
      <c r="OHP114" s="150"/>
      <c r="OHQ114" s="150"/>
      <c r="OHR114" s="150"/>
      <c r="OHS114" s="150"/>
      <c r="OHT114" s="150"/>
      <c r="OHU114" s="150"/>
      <c r="OHV114" s="150"/>
      <c r="OHW114" s="150"/>
      <c r="OHX114" s="150"/>
      <c r="OHY114" s="150"/>
      <c r="OHZ114" s="150"/>
      <c r="OIA114" s="150"/>
      <c r="OIB114" s="150"/>
      <c r="OIC114" s="150"/>
      <c r="OID114" s="150"/>
      <c r="OIE114" s="150"/>
      <c r="OIF114" s="150"/>
      <c r="OIG114" s="150"/>
      <c r="OIH114" s="150"/>
      <c r="OII114" s="150"/>
      <c r="OIJ114" s="150"/>
      <c r="OIK114" s="150"/>
      <c r="OIL114" s="150"/>
      <c r="OIM114" s="150"/>
      <c r="OIN114" s="150"/>
      <c r="OIO114" s="150"/>
      <c r="OIP114" s="150"/>
      <c r="OIQ114" s="150"/>
      <c r="OIR114" s="150"/>
      <c r="OIS114" s="150"/>
      <c r="OIT114" s="150"/>
      <c r="OIU114" s="150"/>
      <c r="OIV114" s="150"/>
      <c r="OIW114" s="150"/>
      <c r="OIX114" s="150"/>
      <c r="OIY114" s="150"/>
      <c r="OIZ114" s="150"/>
      <c r="OJA114" s="150"/>
      <c r="OJB114" s="150"/>
      <c r="OJC114" s="150"/>
      <c r="OJD114" s="150"/>
      <c r="OJE114" s="150"/>
      <c r="OJF114" s="150"/>
      <c r="OJG114" s="150"/>
      <c r="OJH114" s="150"/>
      <c r="OJI114" s="150"/>
      <c r="OJJ114" s="150"/>
      <c r="OJK114" s="150"/>
      <c r="OJL114" s="150"/>
      <c r="OJM114" s="150"/>
      <c r="OJN114" s="150"/>
      <c r="OJO114" s="150"/>
      <c r="OJP114" s="150"/>
      <c r="OJQ114" s="150"/>
      <c r="OJR114" s="150"/>
      <c r="OJS114" s="150"/>
      <c r="OJT114" s="150"/>
      <c r="OJU114" s="150"/>
      <c r="OJV114" s="150"/>
      <c r="OJW114" s="150"/>
      <c r="OJX114" s="150"/>
      <c r="OJY114" s="150"/>
      <c r="OJZ114" s="150"/>
      <c r="OKA114" s="150"/>
      <c r="OKB114" s="150"/>
      <c r="OKC114" s="150"/>
      <c r="OKD114" s="150"/>
      <c r="OKE114" s="150"/>
      <c r="OKF114" s="150"/>
      <c r="OKG114" s="150"/>
      <c r="OKH114" s="150"/>
      <c r="OKI114" s="150"/>
      <c r="OKJ114" s="150"/>
      <c r="OKK114" s="150"/>
      <c r="OKL114" s="150"/>
      <c r="OKM114" s="150"/>
      <c r="OKN114" s="150"/>
      <c r="OKO114" s="150"/>
      <c r="OKP114" s="150"/>
      <c r="OKQ114" s="150"/>
      <c r="OKR114" s="150"/>
      <c r="OKS114" s="150"/>
      <c r="OKT114" s="150"/>
      <c r="OKU114" s="150"/>
      <c r="OKV114" s="150"/>
      <c r="OKW114" s="150"/>
      <c r="OKX114" s="150"/>
      <c r="OKY114" s="150"/>
      <c r="OKZ114" s="150"/>
      <c r="OLA114" s="150"/>
      <c r="OLB114" s="150"/>
      <c r="OLC114" s="150"/>
      <c r="OLD114" s="150"/>
      <c r="OLE114" s="150"/>
      <c r="OLF114" s="150"/>
      <c r="OLG114" s="150"/>
      <c r="OLH114" s="150"/>
      <c r="OLI114" s="150"/>
      <c r="OLJ114" s="150"/>
      <c r="OLK114" s="150"/>
      <c r="OLL114" s="150"/>
      <c r="OLM114" s="150"/>
      <c r="OLN114" s="150"/>
      <c r="OLO114" s="150"/>
      <c r="OLP114" s="150"/>
      <c r="OLQ114" s="150"/>
      <c r="OLR114" s="150"/>
      <c r="OLS114" s="150"/>
      <c r="OLT114" s="150"/>
      <c r="OLU114" s="150"/>
      <c r="OLV114" s="150"/>
      <c r="OLW114" s="150"/>
      <c r="OLX114" s="150"/>
      <c r="OLY114" s="150"/>
      <c r="OLZ114" s="150"/>
      <c r="OMA114" s="150"/>
      <c r="OMB114" s="150"/>
      <c r="OMC114" s="150"/>
      <c r="OMD114" s="150"/>
      <c r="OME114" s="150"/>
      <c r="OMF114" s="150"/>
      <c r="OMG114" s="150"/>
      <c r="OMH114" s="150"/>
      <c r="OMI114" s="150"/>
      <c r="OMJ114" s="150"/>
      <c r="OMK114" s="150"/>
      <c r="OML114" s="150"/>
      <c r="OMM114" s="150"/>
      <c r="OMN114" s="150"/>
      <c r="OMO114" s="150"/>
      <c r="OMP114" s="150"/>
      <c r="OMQ114" s="150"/>
      <c r="OMR114" s="150"/>
      <c r="OMS114" s="150"/>
      <c r="OMT114" s="150"/>
      <c r="OMU114" s="150"/>
      <c r="OMV114" s="150"/>
      <c r="OMW114" s="150"/>
      <c r="OMX114" s="150"/>
      <c r="OMY114" s="150"/>
      <c r="OMZ114" s="150"/>
      <c r="ONA114" s="150"/>
      <c r="ONB114" s="150"/>
      <c r="ONC114" s="150"/>
      <c r="OND114" s="150"/>
      <c r="ONE114" s="150"/>
      <c r="ONF114" s="150"/>
      <c r="ONG114" s="150"/>
      <c r="ONH114" s="150"/>
      <c r="ONI114" s="150"/>
      <c r="ONJ114" s="150"/>
      <c r="ONK114" s="150"/>
      <c r="ONL114" s="150"/>
      <c r="ONM114" s="150"/>
      <c r="ONN114" s="150"/>
      <c r="ONO114" s="150"/>
      <c r="ONP114" s="150"/>
      <c r="ONQ114" s="150"/>
      <c r="ONR114" s="150"/>
      <c r="ONS114" s="150"/>
      <c r="ONT114" s="150"/>
      <c r="ONU114" s="150"/>
      <c r="ONV114" s="150"/>
      <c r="ONW114" s="150"/>
      <c r="ONX114" s="150"/>
      <c r="ONY114" s="150"/>
      <c r="ONZ114" s="150"/>
      <c r="OOA114" s="150"/>
      <c r="OOB114" s="150"/>
      <c r="OOC114" s="150"/>
      <c r="OOD114" s="150"/>
      <c r="OOE114" s="150"/>
      <c r="OOF114" s="150"/>
      <c r="OOG114" s="150"/>
      <c r="OOH114" s="150"/>
      <c r="OOI114" s="150"/>
      <c r="OOJ114" s="150"/>
      <c r="OOK114" s="150"/>
      <c r="OOL114" s="150"/>
      <c r="OOM114" s="150"/>
      <c r="OON114" s="150"/>
      <c r="OOO114" s="150"/>
      <c r="OOP114" s="150"/>
      <c r="OOQ114" s="150"/>
      <c r="OOR114" s="150"/>
      <c r="OOS114" s="150"/>
      <c r="OOT114" s="150"/>
      <c r="OOU114" s="150"/>
      <c r="OOV114" s="150"/>
      <c r="OOW114" s="150"/>
      <c r="OOX114" s="150"/>
      <c r="OOY114" s="150"/>
      <c r="OOZ114" s="150"/>
      <c r="OPA114" s="150"/>
      <c r="OPB114" s="150"/>
      <c r="OPC114" s="150"/>
      <c r="OPD114" s="150"/>
      <c r="OPE114" s="150"/>
      <c r="OPF114" s="150"/>
      <c r="OPG114" s="150"/>
      <c r="OPH114" s="150"/>
      <c r="OPI114" s="150"/>
      <c r="OPJ114" s="150"/>
      <c r="OPK114" s="150"/>
      <c r="OPL114" s="150"/>
      <c r="OPM114" s="150"/>
      <c r="OPN114" s="150"/>
      <c r="OPO114" s="150"/>
      <c r="OPP114" s="150"/>
      <c r="OPQ114" s="150"/>
      <c r="OPR114" s="150"/>
      <c r="OPS114" s="150"/>
      <c r="OPT114" s="150"/>
      <c r="OPU114" s="150"/>
      <c r="OPV114" s="150"/>
      <c r="OPW114" s="150"/>
      <c r="OPX114" s="150"/>
      <c r="OPY114" s="150"/>
      <c r="OPZ114" s="150"/>
      <c r="OQA114" s="150"/>
      <c r="OQB114" s="150"/>
      <c r="OQC114" s="150"/>
      <c r="OQD114" s="150"/>
      <c r="OQE114" s="150"/>
      <c r="OQF114" s="150"/>
      <c r="OQG114" s="150"/>
      <c r="OQH114" s="150"/>
      <c r="OQI114" s="150"/>
      <c r="OQJ114" s="150"/>
      <c r="OQK114" s="150"/>
      <c r="OQL114" s="150"/>
      <c r="OQM114" s="150"/>
      <c r="OQN114" s="150"/>
      <c r="OQO114" s="150"/>
      <c r="OQP114" s="150"/>
      <c r="OQQ114" s="150"/>
      <c r="OQR114" s="150"/>
      <c r="OQS114" s="150"/>
      <c r="OQT114" s="150"/>
      <c r="OQU114" s="150"/>
      <c r="OQV114" s="150"/>
      <c r="OQW114" s="150"/>
      <c r="OQX114" s="150"/>
      <c r="OQY114" s="150"/>
      <c r="OQZ114" s="150"/>
      <c r="ORA114" s="150"/>
      <c r="ORB114" s="150"/>
      <c r="ORC114" s="150"/>
      <c r="ORD114" s="150"/>
      <c r="ORE114" s="150"/>
      <c r="ORF114" s="150"/>
      <c r="ORG114" s="150"/>
      <c r="ORH114" s="150"/>
      <c r="ORI114" s="150"/>
      <c r="ORJ114" s="150"/>
      <c r="ORK114" s="150"/>
      <c r="ORL114" s="150"/>
      <c r="ORM114" s="150"/>
      <c r="ORN114" s="150"/>
      <c r="ORO114" s="150"/>
      <c r="ORP114" s="150"/>
      <c r="ORQ114" s="150"/>
      <c r="ORR114" s="150"/>
      <c r="ORS114" s="150"/>
      <c r="ORT114" s="150"/>
      <c r="ORU114" s="150"/>
      <c r="ORV114" s="150"/>
      <c r="ORW114" s="150"/>
      <c r="ORX114" s="150"/>
      <c r="ORY114" s="150"/>
      <c r="ORZ114" s="150"/>
      <c r="OSA114" s="150"/>
      <c r="OSB114" s="150"/>
      <c r="OSC114" s="150"/>
      <c r="OSD114" s="150"/>
      <c r="OSE114" s="150"/>
      <c r="OSF114" s="150"/>
      <c r="OSG114" s="150"/>
      <c r="OSH114" s="150"/>
      <c r="OSI114" s="150"/>
      <c r="OSJ114" s="150"/>
      <c r="OSK114" s="150"/>
      <c r="OSL114" s="150"/>
      <c r="OSM114" s="150"/>
      <c r="OSN114" s="150"/>
      <c r="OSO114" s="150"/>
      <c r="OSP114" s="150"/>
      <c r="OSQ114" s="150"/>
      <c r="OSR114" s="150"/>
      <c r="OSS114" s="150"/>
      <c r="OST114" s="150"/>
      <c r="OSU114" s="150"/>
      <c r="OSV114" s="150"/>
      <c r="OSW114" s="150"/>
      <c r="OSX114" s="150"/>
      <c r="OSY114" s="150"/>
      <c r="OSZ114" s="150"/>
      <c r="OTA114" s="150"/>
      <c r="OTB114" s="150"/>
      <c r="OTC114" s="150"/>
      <c r="OTD114" s="150"/>
      <c r="OTE114" s="150"/>
      <c r="OTF114" s="150"/>
      <c r="OTG114" s="150"/>
      <c r="OTH114" s="150"/>
      <c r="OTI114" s="150"/>
      <c r="OTJ114" s="150"/>
      <c r="OTK114" s="150"/>
      <c r="OTL114" s="150"/>
      <c r="OTM114" s="150"/>
      <c r="OTN114" s="150"/>
      <c r="OTO114" s="150"/>
      <c r="OTP114" s="150"/>
      <c r="OTQ114" s="150"/>
      <c r="OTR114" s="150"/>
      <c r="OTS114" s="150"/>
      <c r="OTT114" s="150"/>
      <c r="OTU114" s="150"/>
      <c r="OTV114" s="150"/>
      <c r="OTW114" s="150"/>
      <c r="OTX114" s="150"/>
      <c r="OTY114" s="150"/>
      <c r="OTZ114" s="150"/>
      <c r="OUA114" s="150"/>
      <c r="OUB114" s="150"/>
      <c r="OUC114" s="150"/>
      <c r="OUD114" s="150"/>
      <c r="OUE114" s="150"/>
      <c r="OUF114" s="150"/>
      <c r="OUG114" s="150"/>
      <c r="OUH114" s="150"/>
      <c r="OUI114" s="150"/>
      <c r="OUJ114" s="150"/>
      <c r="OUK114" s="150"/>
      <c r="OUL114" s="150"/>
      <c r="OUM114" s="150"/>
      <c r="OUN114" s="150"/>
      <c r="OUO114" s="150"/>
      <c r="OUP114" s="150"/>
      <c r="OUQ114" s="150"/>
      <c r="OUR114" s="150"/>
      <c r="OUS114" s="150"/>
      <c r="OUT114" s="150"/>
      <c r="OUU114" s="150"/>
      <c r="OUV114" s="150"/>
      <c r="OUW114" s="150"/>
      <c r="OUX114" s="150"/>
      <c r="OUY114" s="150"/>
      <c r="OUZ114" s="150"/>
      <c r="OVA114" s="150"/>
      <c r="OVB114" s="150"/>
      <c r="OVC114" s="150"/>
      <c r="OVD114" s="150"/>
      <c r="OVE114" s="150"/>
      <c r="OVF114" s="150"/>
      <c r="OVG114" s="150"/>
      <c r="OVH114" s="150"/>
      <c r="OVI114" s="150"/>
      <c r="OVJ114" s="150"/>
      <c r="OVK114" s="150"/>
      <c r="OVL114" s="150"/>
      <c r="OVM114" s="150"/>
      <c r="OVN114" s="150"/>
      <c r="OVO114" s="150"/>
      <c r="OVP114" s="150"/>
      <c r="OVQ114" s="150"/>
      <c r="OVR114" s="150"/>
      <c r="OVS114" s="150"/>
      <c r="OVT114" s="150"/>
      <c r="OVU114" s="150"/>
      <c r="OVV114" s="150"/>
      <c r="OVW114" s="150"/>
      <c r="OVX114" s="150"/>
      <c r="OVY114" s="150"/>
      <c r="OVZ114" s="150"/>
      <c r="OWA114" s="150"/>
      <c r="OWB114" s="150"/>
      <c r="OWC114" s="150"/>
      <c r="OWD114" s="150"/>
      <c r="OWE114" s="150"/>
      <c r="OWF114" s="150"/>
      <c r="OWG114" s="150"/>
      <c r="OWH114" s="150"/>
      <c r="OWI114" s="150"/>
      <c r="OWJ114" s="150"/>
      <c r="OWK114" s="150"/>
      <c r="OWL114" s="150"/>
      <c r="OWM114" s="150"/>
      <c r="OWN114" s="150"/>
      <c r="OWO114" s="150"/>
      <c r="OWP114" s="150"/>
      <c r="OWQ114" s="150"/>
      <c r="OWR114" s="150"/>
      <c r="OWS114" s="150"/>
      <c r="OWT114" s="150"/>
      <c r="OWU114" s="150"/>
      <c r="OWV114" s="150"/>
      <c r="OWW114" s="150"/>
      <c r="OWX114" s="150"/>
      <c r="OWY114" s="150"/>
      <c r="OWZ114" s="150"/>
      <c r="OXA114" s="150"/>
      <c r="OXB114" s="150"/>
      <c r="OXC114" s="150"/>
      <c r="OXD114" s="150"/>
      <c r="OXE114" s="150"/>
      <c r="OXF114" s="150"/>
      <c r="OXG114" s="150"/>
      <c r="OXH114" s="150"/>
      <c r="OXI114" s="150"/>
      <c r="OXJ114" s="150"/>
      <c r="OXK114" s="150"/>
      <c r="OXL114" s="150"/>
      <c r="OXM114" s="150"/>
      <c r="OXN114" s="150"/>
      <c r="OXO114" s="150"/>
      <c r="OXP114" s="150"/>
      <c r="OXQ114" s="150"/>
      <c r="OXR114" s="150"/>
      <c r="OXS114" s="150"/>
      <c r="OXT114" s="150"/>
      <c r="OXU114" s="150"/>
      <c r="OXV114" s="150"/>
      <c r="OXW114" s="150"/>
      <c r="OXX114" s="150"/>
      <c r="OXY114" s="150"/>
      <c r="OXZ114" s="150"/>
      <c r="OYA114" s="150"/>
      <c r="OYB114" s="150"/>
      <c r="OYC114" s="150"/>
      <c r="OYD114" s="150"/>
      <c r="OYE114" s="150"/>
      <c r="OYF114" s="150"/>
      <c r="OYG114" s="150"/>
      <c r="OYH114" s="150"/>
      <c r="OYI114" s="150"/>
      <c r="OYJ114" s="150"/>
      <c r="OYK114" s="150"/>
      <c r="OYL114" s="150"/>
      <c r="OYM114" s="150"/>
      <c r="OYN114" s="150"/>
      <c r="OYO114" s="150"/>
      <c r="OYP114" s="150"/>
      <c r="OYQ114" s="150"/>
      <c r="OYR114" s="150"/>
      <c r="OYS114" s="150"/>
      <c r="OYT114" s="150"/>
      <c r="OYU114" s="150"/>
      <c r="OYV114" s="150"/>
      <c r="OYW114" s="150"/>
      <c r="OYX114" s="150"/>
      <c r="OYY114" s="150"/>
      <c r="OYZ114" s="150"/>
      <c r="OZA114" s="150"/>
      <c r="OZB114" s="150"/>
      <c r="OZC114" s="150"/>
      <c r="OZD114" s="150"/>
      <c r="OZE114" s="150"/>
      <c r="OZF114" s="150"/>
      <c r="OZG114" s="150"/>
      <c r="OZH114" s="150"/>
      <c r="OZI114" s="150"/>
      <c r="OZJ114" s="150"/>
      <c r="OZK114" s="150"/>
      <c r="OZL114" s="150"/>
      <c r="OZM114" s="150"/>
      <c r="OZN114" s="150"/>
      <c r="OZO114" s="150"/>
      <c r="OZP114" s="150"/>
      <c r="OZQ114" s="150"/>
      <c r="OZR114" s="150"/>
      <c r="OZS114" s="150"/>
      <c r="OZT114" s="150"/>
      <c r="OZU114" s="150"/>
      <c r="OZV114" s="150"/>
      <c r="OZW114" s="150"/>
      <c r="OZX114" s="150"/>
      <c r="OZY114" s="150"/>
      <c r="OZZ114" s="150"/>
      <c r="PAA114" s="150"/>
      <c r="PAB114" s="150"/>
      <c r="PAC114" s="150"/>
      <c r="PAD114" s="150"/>
      <c r="PAE114" s="150"/>
      <c r="PAF114" s="150"/>
      <c r="PAG114" s="150"/>
      <c r="PAH114" s="150"/>
      <c r="PAI114" s="150"/>
      <c r="PAJ114" s="150"/>
      <c r="PAK114" s="150"/>
      <c r="PAL114" s="150"/>
      <c r="PAM114" s="150"/>
      <c r="PAN114" s="150"/>
      <c r="PAO114" s="150"/>
      <c r="PAP114" s="150"/>
      <c r="PAQ114" s="150"/>
      <c r="PAR114" s="150"/>
      <c r="PAS114" s="150"/>
      <c r="PAT114" s="150"/>
      <c r="PAU114" s="150"/>
      <c r="PAV114" s="150"/>
      <c r="PAW114" s="150"/>
      <c r="PAX114" s="150"/>
      <c r="PAY114" s="150"/>
      <c r="PAZ114" s="150"/>
      <c r="PBA114" s="150"/>
      <c r="PBB114" s="150"/>
      <c r="PBC114" s="150"/>
      <c r="PBD114" s="150"/>
      <c r="PBE114" s="150"/>
      <c r="PBF114" s="150"/>
      <c r="PBG114" s="150"/>
      <c r="PBH114" s="150"/>
      <c r="PBI114" s="150"/>
      <c r="PBJ114" s="150"/>
      <c r="PBK114" s="150"/>
      <c r="PBL114" s="150"/>
      <c r="PBM114" s="150"/>
      <c r="PBN114" s="150"/>
      <c r="PBO114" s="150"/>
      <c r="PBP114" s="150"/>
      <c r="PBQ114" s="150"/>
      <c r="PBR114" s="150"/>
      <c r="PBS114" s="150"/>
      <c r="PBT114" s="150"/>
      <c r="PBU114" s="150"/>
      <c r="PBV114" s="150"/>
      <c r="PBW114" s="150"/>
      <c r="PBX114" s="150"/>
      <c r="PBY114" s="150"/>
      <c r="PBZ114" s="150"/>
      <c r="PCA114" s="150"/>
      <c r="PCB114" s="150"/>
      <c r="PCC114" s="150"/>
      <c r="PCD114" s="150"/>
      <c r="PCE114" s="150"/>
      <c r="PCF114" s="150"/>
      <c r="PCG114" s="150"/>
      <c r="PCH114" s="150"/>
      <c r="PCI114" s="150"/>
      <c r="PCJ114" s="150"/>
      <c r="PCK114" s="150"/>
      <c r="PCL114" s="150"/>
      <c r="PCM114" s="150"/>
      <c r="PCN114" s="150"/>
      <c r="PCO114" s="150"/>
      <c r="PCP114" s="150"/>
      <c r="PCQ114" s="150"/>
      <c r="PCR114" s="150"/>
      <c r="PCS114" s="150"/>
      <c r="PCT114" s="150"/>
      <c r="PCU114" s="150"/>
      <c r="PCV114" s="150"/>
      <c r="PCW114" s="150"/>
      <c r="PCX114" s="150"/>
      <c r="PCY114" s="150"/>
      <c r="PCZ114" s="150"/>
      <c r="PDA114" s="150"/>
      <c r="PDB114" s="150"/>
      <c r="PDC114" s="150"/>
      <c r="PDD114" s="150"/>
      <c r="PDE114" s="150"/>
      <c r="PDF114" s="150"/>
      <c r="PDG114" s="150"/>
      <c r="PDH114" s="150"/>
      <c r="PDI114" s="150"/>
      <c r="PDJ114" s="150"/>
      <c r="PDK114" s="150"/>
      <c r="PDL114" s="150"/>
      <c r="PDM114" s="150"/>
      <c r="PDN114" s="150"/>
      <c r="PDO114" s="150"/>
      <c r="PDP114" s="150"/>
      <c r="PDQ114" s="150"/>
      <c r="PDR114" s="150"/>
      <c r="PDS114" s="150"/>
      <c r="PDT114" s="150"/>
      <c r="PDU114" s="150"/>
      <c r="PDV114" s="150"/>
      <c r="PDW114" s="150"/>
      <c r="PDX114" s="150"/>
      <c r="PDY114" s="150"/>
      <c r="PDZ114" s="150"/>
      <c r="PEA114" s="150"/>
      <c r="PEB114" s="150"/>
      <c r="PEC114" s="150"/>
      <c r="PED114" s="150"/>
      <c r="PEE114" s="150"/>
      <c r="PEF114" s="150"/>
      <c r="PEG114" s="150"/>
      <c r="PEH114" s="150"/>
      <c r="PEI114" s="150"/>
      <c r="PEJ114" s="150"/>
      <c r="PEK114" s="150"/>
      <c r="PEL114" s="150"/>
      <c r="PEM114" s="150"/>
      <c r="PEN114" s="150"/>
      <c r="PEO114" s="150"/>
      <c r="PEP114" s="150"/>
      <c r="PEQ114" s="150"/>
      <c r="PER114" s="150"/>
      <c r="PES114" s="150"/>
      <c r="PET114" s="150"/>
      <c r="PEU114" s="150"/>
      <c r="PEV114" s="150"/>
      <c r="PEW114" s="150"/>
      <c r="PEX114" s="150"/>
      <c r="PEY114" s="150"/>
      <c r="PEZ114" s="150"/>
      <c r="PFA114" s="150"/>
      <c r="PFB114" s="150"/>
      <c r="PFC114" s="150"/>
      <c r="PFD114" s="150"/>
      <c r="PFE114" s="150"/>
      <c r="PFF114" s="150"/>
      <c r="PFG114" s="150"/>
      <c r="PFH114" s="150"/>
      <c r="PFI114" s="150"/>
      <c r="PFJ114" s="150"/>
      <c r="PFK114" s="150"/>
      <c r="PFL114" s="150"/>
      <c r="PFM114" s="150"/>
      <c r="PFN114" s="150"/>
      <c r="PFO114" s="150"/>
      <c r="PFP114" s="150"/>
      <c r="PFQ114" s="150"/>
      <c r="PFR114" s="150"/>
      <c r="PFS114" s="150"/>
      <c r="PFT114" s="150"/>
      <c r="PFU114" s="150"/>
      <c r="PFV114" s="150"/>
      <c r="PFW114" s="150"/>
      <c r="PFX114" s="150"/>
      <c r="PFY114" s="150"/>
      <c r="PFZ114" s="150"/>
      <c r="PGA114" s="150"/>
      <c r="PGB114" s="150"/>
      <c r="PGC114" s="150"/>
      <c r="PGD114" s="150"/>
      <c r="PGE114" s="150"/>
      <c r="PGF114" s="150"/>
      <c r="PGG114" s="150"/>
      <c r="PGH114" s="150"/>
      <c r="PGI114" s="150"/>
      <c r="PGJ114" s="150"/>
      <c r="PGK114" s="150"/>
      <c r="PGL114" s="150"/>
      <c r="PGM114" s="150"/>
      <c r="PGN114" s="150"/>
      <c r="PGO114" s="150"/>
      <c r="PGP114" s="150"/>
      <c r="PGQ114" s="150"/>
      <c r="PGR114" s="150"/>
      <c r="PGS114" s="150"/>
      <c r="PGT114" s="150"/>
      <c r="PGU114" s="150"/>
      <c r="PGV114" s="150"/>
      <c r="PGW114" s="150"/>
      <c r="PGX114" s="150"/>
      <c r="PGY114" s="150"/>
      <c r="PGZ114" s="150"/>
      <c r="PHA114" s="150"/>
      <c r="PHB114" s="150"/>
      <c r="PHC114" s="150"/>
      <c r="PHD114" s="150"/>
      <c r="PHE114" s="150"/>
      <c r="PHF114" s="150"/>
      <c r="PHG114" s="150"/>
      <c r="PHH114" s="150"/>
      <c r="PHI114" s="150"/>
      <c r="PHJ114" s="150"/>
      <c r="PHK114" s="150"/>
      <c r="PHL114" s="150"/>
      <c r="PHM114" s="150"/>
      <c r="PHN114" s="150"/>
      <c r="PHO114" s="150"/>
      <c r="PHP114" s="150"/>
      <c r="PHQ114" s="150"/>
      <c r="PHR114" s="150"/>
      <c r="PHS114" s="150"/>
      <c r="PHT114" s="150"/>
      <c r="PHU114" s="150"/>
      <c r="PHV114" s="150"/>
      <c r="PHW114" s="150"/>
      <c r="PHX114" s="150"/>
      <c r="PHY114" s="150"/>
      <c r="PHZ114" s="150"/>
      <c r="PIA114" s="150"/>
      <c r="PIB114" s="150"/>
      <c r="PIC114" s="150"/>
      <c r="PID114" s="150"/>
      <c r="PIE114" s="150"/>
      <c r="PIF114" s="150"/>
      <c r="PIG114" s="150"/>
      <c r="PIH114" s="150"/>
      <c r="PII114" s="150"/>
      <c r="PIJ114" s="150"/>
      <c r="PIK114" s="150"/>
      <c r="PIL114" s="150"/>
      <c r="PIM114" s="150"/>
      <c r="PIN114" s="150"/>
      <c r="PIO114" s="150"/>
      <c r="PIP114" s="150"/>
      <c r="PIQ114" s="150"/>
      <c r="PIR114" s="150"/>
      <c r="PIS114" s="150"/>
      <c r="PIT114" s="150"/>
      <c r="PIU114" s="150"/>
      <c r="PIV114" s="150"/>
      <c r="PIW114" s="150"/>
      <c r="PIX114" s="150"/>
      <c r="PIY114" s="150"/>
      <c r="PIZ114" s="150"/>
      <c r="PJA114" s="150"/>
      <c r="PJB114" s="150"/>
      <c r="PJC114" s="150"/>
      <c r="PJD114" s="150"/>
      <c r="PJE114" s="150"/>
      <c r="PJF114" s="150"/>
      <c r="PJG114" s="150"/>
      <c r="PJH114" s="150"/>
      <c r="PJI114" s="150"/>
      <c r="PJJ114" s="150"/>
      <c r="PJK114" s="150"/>
      <c r="PJL114" s="150"/>
      <c r="PJM114" s="150"/>
      <c r="PJN114" s="150"/>
      <c r="PJO114" s="150"/>
      <c r="PJP114" s="150"/>
      <c r="PJQ114" s="150"/>
      <c r="PJR114" s="150"/>
      <c r="PJS114" s="150"/>
      <c r="PJT114" s="150"/>
      <c r="PJU114" s="150"/>
      <c r="PJV114" s="150"/>
      <c r="PJW114" s="150"/>
      <c r="PJX114" s="150"/>
      <c r="PJY114" s="150"/>
      <c r="PJZ114" s="150"/>
      <c r="PKA114" s="150"/>
      <c r="PKB114" s="150"/>
      <c r="PKC114" s="150"/>
      <c r="PKD114" s="150"/>
      <c r="PKE114" s="150"/>
      <c r="PKF114" s="150"/>
      <c r="PKG114" s="150"/>
      <c r="PKH114" s="150"/>
      <c r="PKI114" s="150"/>
      <c r="PKJ114" s="150"/>
      <c r="PKK114" s="150"/>
      <c r="PKL114" s="150"/>
      <c r="PKM114" s="150"/>
      <c r="PKN114" s="150"/>
      <c r="PKO114" s="150"/>
      <c r="PKP114" s="150"/>
      <c r="PKQ114" s="150"/>
      <c r="PKR114" s="150"/>
      <c r="PKS114" s="150"/>
      <c r="PKT114" s="150"/>
      <c r="PKU114" s="150"/>
      <c r="PKV114" s="150"/>
      <c r="PKW114" s="150"/>
      <c r="PKX114" s="150"/>
      <c r="PKY114" s="150"/>
      <c r="PKZ114" s="150"/>
      <c r="PLA114" s="150"/>
      <c r="PLB114" s="150"/>
      <c r="PLC114" s="150"/>
      <c r="PLD114" s="150"/>
      <c r="PLE114" s="150"/>
      <c r="PLF114" s="150"/>
      <c r="PLG114" s="150"/>
      <c r="PLH114" s="150"/>
      <c r="PLI114" s="150"/>
      <c r="PLJ114" s="150"/>
      <c r="PLK114" s="150"/>
      <c r="PLL114" s="150"/>
      <c r="PLM114" s="150"/>
      <c r="PLN114" s="150"/>
      <c r="PLO114" s="150"/>
      <c r="PLP114" s="150"/>
      <c r="PLQ114" s="150"/>
      <c r="PLR114" s="150"/>
      <c r="PLS114" s="150"/>
      <c r="PLT114" s="150"/>
      <c r="PLU114" s="150"/>
      <c r="PLV114" s="150"/>
      <c r="PLW114" s="150"/>
      <c r="PLX114" s="150"/>
      <c r="PLY114" s="150"/>
      <c r="PLZ114" s="150"/>
      <c r="PMA114" s="150"/>
      <c r="PMB114" s="150"/>
      <c r="PMC114" s="150"/>
      <c r="PMD114" s="150"/>
      <c r="PME114" s="150"/>
      <c r="PMF114" s="150"/>
      <c r="PMG114" s="150"/>
      <c r="PMH114" s="150"/>
      <c r="PMI114" s="150"/>
      <c r="PMJ114" s="150"/>
      <c r="PMK114" s="150"/>
      <c r="PML114" s="150"/>
      <c r="PMM114" s="150"/>
      <c r="PMN114" s="150"/>
      <c r="PMO114" s="150"/>
      <c r="PMP114" s="150"/>
      <c r="PMQ114" s="150"/>
      <c r="PMR114" s="150"/>
      <c r="PMS114" s="150"/>
      <c r="PMT114" s="150"/>
      <c r="PMU114" s="150"/>
      <c r="PMV114" s="150"/>
      <c r="PMW114" s="150"/>
      <c r="PMX114" s="150"/>
      <c r="PMY114" s="150"/>
      <c r="PMZ114" s="150"/>
      <c r="PNA114" s="150"/>
      <c r="PNB114" s="150"/>
      <c r="PNC114" s="150"/>
      <c r="PND114" s="150"/>
      <c r="PNE114" s="150"/>
      <c r="PNF114" s="150"/>
      <c r="PNG114" s="150"/>
      <c r="PNH114" s="150"/>
      <c r="PNI114" s="150"/>
      <c r="PNJ114" s="150"/>
      <c r="PNK114" s="150"/>
      <c r="PNL114" s="150"/>
      <c r="PNM114" s="150"/>
      <c r="PNN114" s="150"/>
      <c r="PNO114" s="150"/>
      <c r="PNP114" s="150"/>
      <c r="PNQ114" s="150"/>
      <c r="PNR114" s="150"/>
      <c r="PNS114" s="150"/>
      <c r="PNT114" s="150"/>
      <c r="PNU114" s="150"/>
      <c r="PNV114" s="150"/>
      <c r="PNW114" s="150"/>
      <c r="PNX114" s="150"/>
      <c r="PNY114" s="150"/>
      <c r="PNZ114" s="150"/>
      <c r="POA114" s="150"/>
      <c r="POB114" s="150"/>
      <c r="POC114" s="150"/>
      <c r="POD114" s="150"/>
      <c r="POE114" s="150"/>
      <c r="POF114" s="150"/>
      <c r="POG114" s="150"/>
      <c r="POH114" s="150"/>
      <c r="POI114" s="150"/>
      <c r="POJ114" s="150"/>
      <c r="POK114" s="150"/>
      <c r="POL114" s="150"/>
      <c r="POM114" s="150"/>
      <c r="PON114" s="150"/>
      <c r="POO114" s="150"/>
      <c r="POP114" s="150"/>
      <c r="POQ114" s="150"/>
      <c r="POR114" s="150"/>
      <c r="POS114" s="150"/>
      <c r="POT114" s="150"/>
      <c r="POU114" s="150"/>
      <c r="POV114" s="150"/>
      <c r="POW114" s="150"/>
      <c r="POX114" s="150"/>
      <c r="POY114" s="150"/>
      <c r="POZ114" s="150"/>
      <c r="PPA114" s="150"/>
      <c r="PPB114" s="150"/>
      <c r="PPC114" s="150"/>
      <c r="PPD114" s="150"/>
      <c r="PPE114" s="150"/>
      <c r="PPF114" s="150"/>
      <c r="PPG114" s="150"/>
      <c r="PPH114" s="150"/>
      <c r="PPI114" s="150"/>
      <c r="PPJ114" s="150"/>
      <c r="PPK114" s="150"/>
      <c r="PPL114" s="150"/>
      <c r="PPM114" s="150"/>
      <c r="PPN114" s="150"/>
      <c r="PPO114" s="150"/>
      <c r="PPP114" s="150"/>
      <c r="PPQ114" s="150"/>
      <c r="PPR114" s="150"/>
      <c r="PPS114" s="150"/>
      <c r="PPT114" s="150"/>
      <c r="PPU114" s="150"/>
      <c r="PPV114" s="150"/>
      <c r="PPW114" s="150"/>
      <c r="PPX114" s="150"/>
      <c r="PPY114" s="150"/>
      <c r="PPZ114" s="150"/>
      <c r="PQA114" s="150"/>
      <c r="PQB114" s="150"/>
      <c r="PQC114" s="150"/>
      <c r="PQD114" s="150"/>
      <c r="PQE114" s="150"/>
      <c r="PQF114" s="150"/>
      <c r="PQG114" s="150"/>
      <c r="PQH114" s="150"/>
      <c r="PQI114" s="150"/>
      <c r="PQJ114" s="150"/>
      <c r="PQK114" s="150"/>
      <c r="PQL114" s="150"/>
      <c r="PQM114" s="150"/>
      <c r="PQN114" s="150"/>
      <c r="PQO114" s="150"/>
      <c r="PQP114" s="150"/>
      <c r="PQQ114" s="150"/>
      <c r="PQR114" s="150"/>
      <c r="PQS114" s="150"/>
      <c r="PQT114" s="150"/>
      <c r="PQU114" s="150"/>
      <c r="PQV114" s="150"/>
      <c r="PQW114" s="150"/>
      <c r="PQX114" s="150"/>
      <c r="PQY114" s="150"/>
      <c r="PQZ114" s="150"/>
      <c r="PRA114" s="150"/>
      <c r="PRB114" s="150"/>
      <c r="PRC114" s="150"/>
      <c r="PRD114" s="150"/>
      <c r="PRE114" s="150"/>
      <c r="PRF114" s="150"/>
      <c r="PRG114" s="150"/>
      <c r="PRH114" s="150"/>
      <c r="PRI114" s="150"/>
      <c r="PRJ114" s="150"/>
      <c r="PRK114" s="150"/>
      <c r="PRL114" s="150"/>
      <c r="PRM114" s="150"/>
      <c r="PRN114" s="150"/>
      <c r="PRO114" s="150"/>
      <c r="PRP114" s="150"/>
      <c r="PRQ114" s="150"/>
      <c r="PRR114" s="150"/>
      <c r="PRS114" s="150"/>
      <c r="PRT114" s="150"/>
      <c r="PRU114" s="150"/>
      <c r="PRV114" s="150"/>
      <c r="PRW114" s="150"/>
      <c r="PRX114" s="150"/>
      <c r="PRY114" s="150"/>
      <c r="PRZ114" s="150"/>
      <c r="PSA114" s="150"/>
      <c r="PSB114" s="150"/>
      <c r="PSC114" s="150"/>
      <c r="PSD114" s="150"/>
      <c r="PSE114" s="150"/>
      <c r="PSF114" s="150"/>
      <c r="PSG114" s="150"/>
      <c r="PSH114" s="150"/>
      <c r="PSI114" s="150"/>
      <c r="PSJ114" s="150"/>
      <c r="PSK114" s="150"/>
      <c r="PSL114" s="150"/>
      <c r="PSM114" s="150"/>
      <c r="PSN114" s="150"/>
      <c r="PSO114" s="150"/>
      <c r="PSP114" s="150"/>
      <c r="PSQ114" s="150"/>
      <c r="PSR114" s="150"/>
      <c r="PSS114" s="150"/>
      <c r="PST114" s="150"/>
      <c r="PSU114" s="150"/>
      <c r="PSV114" s="150"/>
      <c r="PSW114" s="150"/>
      <c r="PSX114" s="150"/>
      <c r="PSY114" s="150"/>
      <c r="PSZ114" s="150"/>
      <c r="PTA114" s="150"/>
      <c r="PTB114" s="150"/>
      <c r="PTC114" s="150"/>
      <c r="PTD114" s="150"/>
      <c r="PTE114" s="150"/>
      <c r="PTF114" s="150"/>
      <c r="PTG114" s="150"/>
      <c r="PTH114" s="150"/>
      <c r="PTI114" s="150"/>
      <c r="PTJ114" s="150"/>
      <c r="PTK114" s="150"/>
      <c r="PTL114" s="150"/>
      <c r="PTM114" s="150"/>
      <c r="PTN114" s="150"/>
      <c r="PTO114" s="150"/>
      <c r="PTP114" s="150"/>
      <c r="PTQ114" s="150"/>
      <c r="PTR114" s="150"/>
      <c r="PTS114" s="150"/>
      <c r="PTT114" s="150"/>
      <c r="PTU114" s="150"/>
      <c r="PTV114" s="150"/>
      <c r="PTW114" s="150"/>
      <c r="PTX114" s="150"/>
      <c r="PTY114" s="150"/>
      <c r="PTZ114" s="150"/>
      <c r="PUA114" s="150"/>
      <c r="PUB114" s="150"/>
      <c r="PUC114" s="150"/>
      <c r="PUD114" s="150"/>
      <c r="PUE114" s="150"/>
      <c r="PUF114" s="150"/>
      <c r="PUG114" s="150"/>
      <c r="PUH114" s="150"/>
      <c r="PUI114" s="150"/>
      <c r="PUJ114" s="150"/>
      <c r="PUK114" s="150"/>
      <c r="PUL114" s="150"/>
      <c r="PUM114" s="150"/>
      <c r="PUN114" s="150"/>
      <c r="PUO114" s="150"/>
      <c r="PUP114" s="150"/>
      <c r="PUQ114" s="150"/>
      <c r="PUR114" s="150"/>
      <c r="PUS114" s="150"/>
      <c r="PUT114" s="150"/>
      <c r="PUU114" s="150"/>
      <c r="PUV114" s="150"/>
      <c r="PUW114" s="150"/>
      <c r="PUX114" s="150"/>
      <c r="PUY114" s="150"/>
      <c r="PUZ114" s="150"/>
      <c r="PVA114" s="150"/>
      <c r="PVB114" s="150"/>
      <c r="PVC114" s="150"/>
      <c r="PVD114" s="150"/>
      <c r="PVE114" s="150"/>
      <c r="PVF114" s="150"/>
      <c r="PVG114" s="150"/>
      <c r="PVH114" s="150"/>
      <c r="PVI114" s="150"/>
      <c r="PVJ114" s="150"/>
      <c r="PVK114" s="150"/>
      <c r="PVL114" s="150"/>
      <c r="PVM114" s="150"/>
      <c r="PVN114" s="150"/>
      <c r="PVO114" s="150"/>
      <c r="PVP114" s="150"/>
      <c r="PVQ114" s="150"/>
      <c r="PVR114" s="150"/>
      <c r="PVS114" s="150"/>
      <c r="PVT114" s="150"/>
      <c r="PVU114" s="150"/>
      <c r="PVV114" s="150"/>
      <c r="PVW114" s="150"/>
      <c r="PVX114" s="150"/>
      <c r="PVY114" s="150"/>
      <c r="PVZ114" s="150"/>
      <c r="PWA114" s="150"/>
      <c r="PWB114" s="150"/>
      <c r="PWC114" s="150"/>
      <c r="PWD114" s="150"/>
      <c r="PWE114" s="150"/>
      <c r="PWF114" s="150"/>
      <c r="PWG114" s="150"/>
      <c r="PWH114" s="150"/>
      <c r="PWI114" s="150"/>
      <c r="PWJ114" s="150"/>
      <c r="PWK114" s="150"/>
      <c r="PWL114" s="150"/>
      <c r="PWM114" s="150"/>
      <c r="PWN114" s="150"/>
      <c r="PWO114" s="150"/>
      <c r="PWP114" s="150"/>
      <c r="PWQ114" s="150"/>
      <c r="PWR114" s="150"/>
      <c r="PWS114" s="150"/>
      <c r="PWT114" s="150"/>
      <c r="PWU114" s="150"/>
      <c r="PWV114" s="150"/>
      <c r="PWW114" s="150"/>
      <c r="PWX114" s="150"/>
      <c r="PWY114" s="150"/>
      <c r="PWZ114" s="150"/>
      <c r="PXA114" s="150"/>
      <c r="PXB114" s="150"/>
      <c r="PXC114" s="150"/>
      <c r="PXD114" s="150"/>
      <c r="PXE114" s="150"/>
      <c r="PXF114" s="150"/>
      <c r="PXG114" s="150"/>
      <c r="PXH114" s="150"/>
      <c r="PXI114" s="150"/>
      <c r="PXJ114" s="150"/>
      <c r="PXK114" s="150"/>
      <c r="PXL114" s="150"/>
      <c r="PXM114" s="150"/>
      <c r="PXN114" s="150"/>
      <c r="PXO114" s="150"/>
      <c r="PXP114" s="150"/>
      <c r="PXQ114" s="150"/>
      <c r="PXR114" s="150"/>
      <c r="PXS114" s="150"/>
      <c r="PXT114" s="150"/>
      <c r="PXU114" s="150"/>
      <c r="PXV114" s="150"/>
      <c r="PXW114" s="150"/>
      <c r="PXX114" s="150"/>
      <c r="PXY114" s="150"/>
      <c r="PXZ114" s="150"/>
      <c r="PYA114" s="150"/>
      <c r="PYB114" s="150"/>
      <c r="PYC114" s="150"/>
      <c r="PYD114" s="150"/>
      <c r="PYE114" s="150"/>
      <c r="PYF114" s="150"/>
      <c r="PYG114" s="150"/>
      <c r="PYH114" s="150"/>
      <c r="PYI114" s="150"/>
      <c r="PYJ114" s="150"/>
      <c r="PYK114" s="150"/>
      <c r="PYL114" s="150"/>
      <c r="PYM114" s="150"/>
      <c r="PYN114" s="150"/>
      <c r="PYO114" s="150"/>
      <c r="PYP114" s="150"/>
      <c r="PYQ114" s="150"/>
      <c r="PYR114" s="150"/>
      <c r="PYS114" s="150"/>
      <c r="PYT114" s="150"/>
      <c r="PYU114" s="150"/>
      <c r="PYV114" s="150"/>
      <c r="PYW114" s="150"/>
      <c r="PYX114" s="150"/>
      <c r="PYY114" s="150"/>
      <c r="PYZ114" s="150"/>
      <c r="PZA114" s="150"/>
      <c r="PZB114" s="150"/>
      <c r="PZC114" s="150"/>
      <c r="PZD114" s="150"/>
      <c r="PZE114" s="150"/>
      <c r="PZF114" s="150"/>
      <c r="PZG114" s="150"/>
      <c r="PZH114" s="150"/>
      <c r="PZI114" s="150"/>
      <c r="PZJ114" s="150"/>
      <c r="PZK114" s="150"/>
      <c r="PZL114" s="150"/>
      <c r="PZM114" s="150"/>
      <c r="PZN114" s="150"/>
      <c r="PZO114" s="150"/>
      <c r="PZP114" s="150"/>
      <c r="PZQ114" s="150"/>
      <c r="PZR114" s="150"/>
      <c r="PZS114" s="150"/>
      <c r="PZT114" s="150"/>
      <c r="PZU114" s="150"/>
      <c r="PZV114" s="150"/>
      <c r="PZW114" s="150"/>
      <c r="PZX114" s="150"/>
      <c r="PZY114" s="150"/>
      <c r="PZZ114" s="150"/>
      <c r="QAA114" s="150"/>
      <c r="QAB114" s="150"/>
      <c r="QAC114" s="150"/>
      <c r="QAD114" s="150"/>
      <c r="QAE114" s="150"/>
      <c r="QAF114" s="150"/>
      <c r="QAG114" s="150"/>
      <c r="QAH114" s="150"/>
      <c r="QAI114" s="150"/>
      <c r="QAJ114" s="150"/>
      <c r="QAK114" s="150"/>
      <c r="QAL114" s="150"/>
      <c r="QAM114" s="150"/>
      <c r="QAN114" s="150"/>
      <c r="QAO114" s="150"/>
      <c r="QAP114" s="150"/>
      <c r="QAQ114" s="150"/>
      <c r="QAR114" s="150"/>
      <c r="QAS114" s="150"/>
      <c r="QAT114" s="150"/>
      <c r="QAU114" s="150"/>
      <c r="QAV114" s="150"/>
      <c r="QAW114" s="150"/>
      <c r="QAX114" s="150"/>
      <c r="QAY114" s="150"/>
      <c r="QAZ114" s="150"/>
      <c r="QBA114" s="150"/>
      <c r="QBB114" s="150"/>
      <c r="QBC114" s="150"/>
      <c r="QBD114" s="150"/>
      <c r="QBE114" s="150"/>
      <c r="QBF114" s="150"/>
      <c r="QBG114" s="150"/>
      <c r="QBH114" s="150"/>
      <c r="QBI114" s="150"/>
      <c r="QBJ114" s="150"/>
      <c r="QBK114" s="150"/>
      <c r="QBL114" s="150"/>
      <c r="QBM114" s="150"/>
      <c r="QBN114" s="150"/>
      <c r="QBO114" s="150"/>
      <c r="QBP114" s="150"/>
      <c r="QBQ114" s="150"/>
      <c r="QBR114" s="150"/>
      <c r="QBS114" s="150"/>
      <c r="QBT114" s="150"/>
      <c r="QBU114" s="150"/>
      <c r="QBV114" s="150"/>
      <c r="QBW114" s="150"/>
      <c r="QBX114" s="150"/>
      <c r="QBY114" s="150"/>
      <c r="QBZ114" s="150"/>
      <c r="QCA114" s="150"/>
      <c r="QCB114" s="150"/>
      <c r="QCC114" s="150"/>
      <c r="QCD114" s="150"/>
      <c r="QCE114" s="150"/>
      <c r="QCF114" s="150"/>
      <c r="QCG114" s="150"/>
      <c r="QCH114" s="150"/>
      <c r="QCI114" s="150"/>
      <c r="QCJ114" s="150"/>
      <c r="QCK114" s="150"/>
      <c r="QCL114" s="150"/>
      <c r="QCM114" s="150"/>
      <c r="QCN114" s="150"/>
      <c r="QCO114" s="150"/>
      <c r="QCP114" s="150"/>
      <c r="QCQ114" s="150"/>
      <c r="QCR114" s="150"/>
      <c r="QCS114" s="150"/>
      <c r="QCT114" s="150"/>
      <c r="QCU114" s="150"/>
      <c r="QCV114" s="150"/>
      <c r="QCW114" s="150"/>
      <c r="QCX114" s="150"/>
      <c r="QCY114" s="150"/>
      <c r="QCZ114" s="150"/>
      <c r="QDA114" s="150"/>
      <c r="QDB114" s="150"/>
      <c r="QDC114" s="150"/>
      <c r="QDD114" s="150"/>
      <c r="QDE114" s="150"/>
      <c r="QDF114" s="150"/>
      <c r="QDG114" s="150"/>
      <c r="QDH114" s="150"/>
      <c r="QDI114" s="150"/>
      <c r="QDJ114" s="150"/>
      <c r="QDK114" s="150"/>
      <c r="QDL114" s="150"/>
      <c r="QDM114" s="150"/>
      <c r="QDN114" s="150"/>
      <c r="QDO114" s="150"/>
      <c r="QDP114" s="150"/>
      <c r="QDQ114" s="150"/>
      <c r="QDR114" s="150"/>
      <c r="QDS114" s="150"/>
      <c r="QDT114" s="150"/>
      <c r="QDU114" s="150"/>
      <c r="QDV114" s="150"/>
      <c r="QDW114" s="150"/>
      <c r="QDX114" s="150"/>
      <c r="QDY114" s="150"/>
      <c r="QDZ114" s="150"/>
      <c r="QEA114" s="150"/>
      <c r="QEB114" s="150"/>
      <c r="QEC114" s="150"/>
      <c r="QED114" s="150"/>
      <c r="QEE114" s="150"/>
      <c r="QEF114" s="150"/>
      <c r="QEG114" s="150"/>
      <c r="QEH114" s="150"/>
      <c r="QEI114" s="150"/>
      <c r="QEJ114" s="150"/>
      <c r="QEK114" s="150"/>
      <c r="QEL114" s="150"/>
      <c r="QEM114" s="150"/>
      <c r="QEN114" s="150"/>
      <c r="QEO114" s="150"/>
      <c r="QEP114" s="150"/>
      <c r="QEQ114" s="150"/>
      <c r="QER114" s="150"/>
      <c r="QES114" s="150"/>
      <c r="QET114" s="150"/>
      <c r="QEU114" s="150"/>
      <c r="QEV114" s="150"/>
      <c r="QEW114" s="150"/>
      <c r="QEX114" s="150"/>
      <c r="QEY114" s="150"/>
      <c r="QEZ114" s="150"/>
      <c r="QFA114" s="150"/>
      <c r="QFB114" s="150"/>
      <c r="QFC114" s="150"/>
      <c r="QFD114" s="150"/>
      <c r="QFE114" s="150"/>
      <c r="QFF114" s="150"/>
      <c r="QFG114" s="150"/>
      <c r="QFH114" s="150"/>
      <c r="QFI114" s="150"/>
      <c r="QFJ114" s="150"/>
      <c r="QFK114" s="150"/>
      <c r="QFL114" s="150"/>
      <c r="QFM114" s="150"/>
      <c r="QFN114" s="150"/>
      <c r="QFO114" s="150"/>
      <c r="QFP114" s="150"/>
      <c r="QFQ114" s="150"/>
      <c r="QFR114" s="150"/>
      <c r="QFS114" s="150"/>
      <c r="QFT114" s="150"/>
      <c r="QFU114" s="150"/>
      <c r="QFV114" s="150"/>
      <c r="QFW114" s="150"/>
      <c r="QFX114" s="150"/>
      <c r="QFY114" s="150"/>
      <c r="QFZ114" s="150"/>
      <c r="QGA114" s="150"/>
      <c r="QGB114" s="150"/>
      <c r="QGC114" s="150"/>
      <c r="QGD114" s="150"/>
      <c r="QGE114" s="150"/>
      <c r="QGF114" s="150"/>
      <c r="QGG114" s="150"/>
      <c r="QGH114" s="150"/>
      <c r="QGI114" s="150"/>
      <c r="QGJ114" s="150"/>
      <c r="QGK114" s="150"/>
      <c r="QGL114" s="150"/>
      <c r="QGM114" s="150"/>
      <c r="QGN114" s="150"/>
      <c r="QGO114" s="150"/>
      <c r="QGP114" s="150"/>
      <c r="QGQ114" s="150"/>
      <c r="QGR114" s="150"/>
      <c r="QGS114" s="150"/>
      <c r="QGT114" s="150"/>
      <c r="QGU114" s="150"/>
      <c r="QGV114" s="150"/>
      <c r="QGW114" s="150"/>
      <c r="QGX114" s="150"/>
      <c r="QGY114" s="150"/>
      <c r="QGZ114" s="150"/>
      <c r="QHA114" s="150"/>
      <c r="QHB114" s="150"/>
      <c r="QHC114" s="150"/>
      <c r="QHD114" s="150"/>
      <c r="QHE114" s="150"/>
      <c r="QHF114" s="150"/>
      <c r="QHG114" s="150"/>
      <c r="QHH114" s="150"/>
      <c r="QHI114" s="150"/>
      <c r="QHJ114" s="150"/>
      <c r="QHK114" s="150"/>
      <c r="QHL114" s="150"/>
      <c r="QHM114" s="150"/>
      <c r="QHN114" s="150"/>
      <c r="QHO114" s="150"/>
      <c r="QHP114" s="150"/>
      <c r="QHQ114" s="150"/>
      <c r="QHR114" s="150"/>
      <c r="QHS114" s="150"/>
      <c r="QHT114" s="150"/>
      <c r="QHU114" s="150"/>
      <c r="QHV114" s="150"/>
      <c r="QHW114" s="150"/>
      <c r="QHX114" s="150"/>
      <c r="QHY114" s="150"/>
      <c r="QHZ114" s="150"/>
      <c r="QIA114" s="150"/>
      <c r="QIB114" s="150"/>
      <c r="QIC114" s="150"/>
      <c r="QID114" s="150"/>
      <c r="QIE114" s="150"/>
      <c r="QIF114" s="150"/>
      <c r="QIG114" s="150"/>
      <c r="QIH114" s="150"/>
      <c r="QII114" s="150"/>
      <c r="QIJ114" s="150"/>
      <c r="QIK114" s="150"/>
      <c r="QIL114" s="150"/>
      <c r="QIM114" s="150"/>
      <c r="QIN114" s="150"/>
      <c r="QIO114" s="150"/>
      <c r="QIP114" s="150"/>
      <c r="QIQ114" s="150"/>
      <c r="QIR114" s="150"/>
      <c r="QIS114" s="150"/>
      <c r="QIT114" s="150"/>
      <c r="QIU114" s="150"/>
      <c r="QIV114" s="150"/>
      <c r="QIW114" s="150"/>
      <c r="QIX114" s="150"/>
      <c r="QIY114" s="150"/>
      <c r="QIZ114" s="150"/>
      <c r="QJA114" s="150"/>
      <c r="QJB114" s="150"/>
      <c r="QJC114" s="150"/>
      <c r="QJD114" s="150"/>
      <c r="QJE114" s="150"/>
      <c r="QJF114" s="150"/>
      <c r="QJG114" s="150"/>
      <c r="QJH114" s="150"/>
      <c r="QJI114" s="150"/>
      <c r="QJJ114" s="150"/>
      <c r="QJK114" s="150"/>
      <c r="QJL114" s="150"/>
      <c r="QJM114" s="150"/>
      <c r="QJN114" s="150"/>
      <c r="QJO114" s="150"/>
      <c r="QJP114" s="150"/>
      <c r="QJQ114" s="150"/>
      <c r="QJR114" s="150"/>
      <c r="QJS114" s="150"/>
      <c r="QJT114" s="150"/>
      <c r="QJU114" s="150"/>
      <c r="QJV114" s="150"/>
      <c r="QJW114" s="150"/>
      <c r="QJX114" s="150"/>
      <c r="QJY114" s="150"/>
      <c r="QJZ114" s="150"/>
      <c r="QKA114" s="150"/>
      <c r="QKB114" s="150"/>
      <c r="QKC114" s="150"/>
      <c r="QKD114" s="150"/>
      <c r="QKE114" s="150"/>
      <c r="QKF114" s="150"/>
      <c r="QKG114" s="150"/>
      <c r="QKH114" s="150"/>
      <c r="QKI114" s="150"/>
      <c r="QKJ114" s="150"/>
      <c r="QKK114" s="150"/>
      <c r="QKL114" s="150"/>
      <c r="QKM114" s="150"/>
      <c r="QKN114" s="150"/>
      <c r="QKO114" s="150"/>
      <c r="QKP114" s="150"/>
      <c r="QKQ114" s="150"/>
      <c r="QKR114" s="150"/>
      <c r="QKS114" s="150"/>
      <c r="QKT114" s="150"/>
      <c r="QKU114" s="150"/>
      <c r="QKV114" s="150"/>
      <c r="QKW114" s="150"/>
      <c r="QKX114" s="150"/>
      <c r="QKY114" s="150"/>
      <c r="QKZ114" s="150"/>
      <c r="QLA114" s="150"/>
      <c r="QLB114" s="150"/>
      <c r="QLC114" s="150"/>
      <c r="QLD114" s="150"/>
      <c r="QLE114" s="150"/>
      <c r="QLF114" s="150"/>
      <c r="QLG114" s="150"/>
      <c r="QLH114" s="150"/>
      <c r="QLI114" s="150"/>
      <c r="QLJ114" s="150"/>
      <c r="QLK114" s="150"/>
      <c r="QLL114" s="150"/>
      <c r="QLM114" s="150"/>
      <c r="QLN114" s="150"/>
      <c r="QLO114" s="150"/>
      <c r="QLP114" s="150"/>
      <c r="QLQ114" s="150"/>
      <c r="QLR114" s="150"/>
      <c r="QLS114" s="150"/>
      <c r="QLT114" s="150"/>
      <c r="QLU114" s="150"/>
      <c r="QLV114" s="150"/>
      <c r="QLW114" s="150"/>
      <c r="QLX114" s="150"/>
      <c r="QLY114" s="150"/>
      <c r="QLZ114" s="150"/>
      <c r="QMA114" s="150"/>
      <c r="QMB114" s="150"/>
      <c r="QMC114" s="150"/>
      <c r="QMD114" s="150"/>
      <c r="QME114" s="150"/>
      <c r="QMF114" s="150"/>
      <c r="QMG114" s="150"/>
      <c r="QMH114" s="150"/>
      <c r="QMI114" s="150"/>
      <c r="QMJ114" s="150"/>
      <c r="QMK114" s="150"/>
      <c r="QML114" s="150"/>
      <c r="QMM114" s="150"/>
      <c r="QMN114" s="150"/>
      <c r="QMO114" s="150"/>
      <c r="QMP114" s="150"/>
      <c r="QMQ114" s="150"/>
      <c r="QMR114" s="150"/>
      <c r="QMS114" s="150"/>
      <c r="QMT114" s="150"/>
      <c r="QMU114" s="150"/>
      <c r="QMV114" s="150"/>
      <c r="QMW114" s="150"/>
      <c r="QMX114" s="150"/>
      <c r="QMY114" s="150"/>
      <c r="QMZ114" s="150"/>
      <c r="QNA114" s="150"/>
      <c r="QNB114" s="150"/>
      <c r="QNC114" s="150"/>
      <c r="QND114" s="150"/>
      <c r="QNE114" s="150"/>
      <c r="QNF114" s="150"/>
      <c r="QNG114" s="150"/>
      <c r="QNH114" s="150"/>
      <c r="QNI114" s="150"/>
      <c r="QNJ114" s="150"/>
      <c r="QNK114" s="150"/>
      <c r="QNL114" s="150"/>
      <c r="QNM114" s="150"/>
      <c r="QNN114" s="150"/>
      <c r="QNO114" s="150"/>
      <c r="QNP114" s="150"/>
      <c r="QNQ114" s="150"/>
      <c r="QNR114" s="150"/>
      <c r="QNS114" s="150"/>
      <c r="QNT114" s="150"/>
      <c r="QNU114" s="150"/>
      <c r="QNV114" s="150"/>
      <c r="QNW114" s="150"/>
      <c r="QNX114" s="150"/>
      <c r="QNY114" s="150"/>
      <c r="QNZ114" s="150"/>
      <c r="QOA114" s="150"/>
      <c r="QOB114" s="150"/>
      <c r="QOC114" s="150"/>
      <c r="QOD114" s="150"/>
      <c r="QOE114" s="150"/>
      <c r="QOF114" s="150"/>
      <c r="QOG114" s="150"/>
      <c r="QOH114" s="150"/>
      <c r="QOI114" s="150"/>
      <c r="QOJ114" s="150"/>
      <c r="QOK114" s="150"/>
      <c r="QOL114" s="150"/>
      <c r="QOM114" s="150"/>
      <c r="QON114" s="150"/>
      <c r="QOO114" s="150"/>
      <c r="QOP114" s="150"/>
      <c r="QOQ114" s="150"/>
      <c r="QOR114" s="150"/>
      <c r="QOS114" s="150"/>
      <c r="QOT114" s="150"/>
      <c r="QOU114" s="150"/>
      <c r="QOV114" s="150"/>
      <c r="QOW114" s="150"/>
      <c r="QOX114" s="150"/>
      <c r="QOY114" s="150"/>
      <c r="QOZ114" s="150"/>
      <c r="QPA114" s="150"/>
      <c r="QPB114" s="150"/>
      <c r="QPC114" s="150"/>
      <c r="QPD114" s="150"/>
      <c r="QPE114" s="150"/>
      <c r="QPF114" s="150"/>
      <c r="QPG114" s="150"/>
      <c r="QPH114" s="150"/>
      <c r="QPI114" s="150"/>
      <c r="QPJ114" s="150"/>
      <c r="QPK114" s="150"/>
      <c r="QPL114" s="150"/>
      <c r="QPM114" s="150"/>
      <c r="QPN114" s="150"/>
      <c r="QPO114" s="150"/>
      <c r="QPP114" s="150"/>
      <c r="QPQ114" s="150"/>
      <c r="QPR114" s="150"/>
      <c r="QPS114" s="150"/>
      <c r="QPT114" s="150"/>
      <c r="QPU114" s="150"/>
      <c r="QPV114" s="150"/>
      <c r="QPW114" s="150"/>
      <c r="QPX114" s="150"/>
      <c r="QPY114" s="150"/>
      <c r="QPZ114" s="150"/>
      <c r="QQA114" s="150"/>
      <c r="QQB114" s="150"/>
      <c r="QQC114" s="150"/>
      <c r="QQD114" s="150"/>
      <c r="QQE114" s="150"/>
      <c r="QQF114" s="150"/>
      <c r="QQG114" s="150"/>
      <c r="QQH114" s="150"/>
      <c r="QQI114" s="150"/>
      <c r="QQJ114" s="150"/>
      <c r="QQK114" s="150"/>
      <c r="QQL114" s="150"/>
      <c r="QQM114" s="150"/>
      <c r="QQN114" s="150"/>
      <c r="QQO114" s="150"/>
      <c r="QQP114" s="150"/>
      <c r="QQQ114" s="150"/>
      <c r="QQR114" s="150"/>
      <c r="QQS114" s="150"/>
      <c r="QQT114" s="150"/>
      <c r="QQU114" s="150"/>
      <c r="QQV114" s="150"/>
      <c r="QQW114" s="150"/>
      <c r="QQX114" s="150"/>
      <c r="QQY114" s="150"/>
      <c r="QQZ114" s="150"/>
      <c r="QRA114" s="150"/>
      <c r="QRB114" s="150"/>
      <c r="QRC114" s="150"/>
      <c r="QRD114" s="150"/>
      <c r="QRE114" s="150"/>
      <c r="QRF114" s="150"/>
      <c r="QRG114" s="150"/>
      <c r="QRH114" s="150"/>
      <c r="QRI114" s="150"/>
      <c r="QRJ114" s="150"/>
      <c r="QRK114" s="150"/>
      <c r="QRL114" s="150"/>
      <c r="QRM114" s="150"/>
      <c r="QRN114" s="150"/>
      <c r="QRO114" s="150"/>
      <c r="QRP114" s="150"/>
      <c r="QRQ114" s="150"/>
      <c r="QRR114" s="150"/>
      <c r="QRS114" s="150"/>
      <c r="QRT114" s="150"/>
      <c r="QRU114" s="150"/>
      <c r="QRV114" s="150"/>
      <c r="QRW114" s="150"/>
      <c r="QRX114" s="150"/>
      <c r="QRY114" s="150"/>
      <c r="QRZ114" s="150"/>
      <c r="QSA114" s="150"/>
      <c r="QSB114" s="150"/>
      <c r="QSC114" s="150"/>
      <c r="QSD114" s="150"/>
      <c r="QSE114" s="150"/>
      <c r="QSF114" s="150"/>
      <c r="QSG114" s="150"/>
      <c r="QSH114" s="150"/>
      <c r="QSI114" s="150"/>
      <c r="QSJ114" s="150"/>
      <c r="QSK114" s="150"/>
      <c r="QSL114" s="150"/>
      <c r="QSM114" s="150"/>
      <c r="QSN114" s="150"/>
      <c r="QSO114" s="150"/>
      <c r="QSP114" s="150"/>
      <c r="QSQ114" s="150"/>
      <c r="QSR114" s="150"/>
      <c r="QSS114" s="150"/>
      <c r="QST114" s="150"/>
      <c r="QSU114" s="150"/>
      <c r="QSV114" s="150"/>
      <c r="QSW114" s="150"/>
      <c r="QSX114" s="150"/>
      <c r="QSY114" s="150"/>
      <c r="QSZ114" s="150"/>
      <c r="QTA114" s="150"/>
      <c r="QTB114" s="150"/>
      <c r="QTC114" s="150"/>
      <c r="QTD114" s="150"/>
      <c r="QTE114" s="150"/>
      <c r="QTF114" s="150"/>
      <c r="QTG114" s="150"/>
      <c r="QTH114" s="150"/>
      <c r="QTI114" s="150"/>
      <c r="QTJ114" s="150"/>
      <c r="QTK114" s="150"/>
      <c r="QTL114" s="150"/>
      <c r="QTM114" s="150"/>
      <c r="QTN114" s="150"/>
      <c r="QTO114" s="150"/>
      <c r="QTP114" s="150"/>
      <c r="QTQ114" s="150"/>
      <c r="QTR114" s="150"/>
      <c r="QTS114" s="150"/>
      <c r="QTT114" s="150"/>
      <c r="QTU114" s="150"/>
      <c r="QTV114" s="150"/>
      <c r="QTW114" s="150"/>
      <c r="QTX114" s="150"/>
      <c r="QTY114" s="150"/>
      <c r="QTZ114" s="150"/>
      <c r="QUA114" s="150"/>
      <c r="QUB114" s="150"/>
      <c r="QUC114" s="150"/>
      <c r="QUD114" s="150"/>
      <c r="QUE114" s="150"/>
      <c r="QUF114" s="150"/>
      <c r="QUG114" s="150"/>
      <c r="QUH114" s="150"/>
      <c r="QUI114" s="150"/>
      <c r="QUJ114" s="150"/>
      <c r="QUK114" s="150"/>
      <c r="QUL114" s="150"/>
      <c r="QUM114" s="150"/>
      <c r="QUN114" s="150"/>
      <c r="QUO114" s="150"/>
      <c r="QUP114" s="150"/>
      <c r="QUQ114" s="150"/>
      <c r="QUR114" s="150"/>
      <c r="QUS114" s="150"/>
      <c r="QUT114" s="150"/>
      <c r="QUU114" s="150"/>
      <c r="QUV114" s="150"/>
      <c r="QUW114" s="150"/>
      <c r="QUX114" s="150"/>
      <c r="QUY114" s="150"/>
      <c r="QUZ114" s="150"/>
      <c r="QVA114" s="150"/>
      <c r="QVB114" s="150"/>
      <c r="QVC114" s="150"/>
      <c r="QVD114" s="150"/>
      <c r="QVE114" s="150"/>
      <c r="QVF114" s="150"/>
      <c r="QVG114" s="150"/>
      <c r="QVH114" s="150"/>
      <c r="QVI114" s="150"/>
      <c r="QVJ114" s="150"/>
      <c r="QVK114" s="150"/>
      <c r="QVL114" s="150"/>
      <c r="QVM114" s="150"/>
      <c r="QVN114" s="150"/>
      <c r="QVO114" s="150"/>
      <c r="QVP114" s="150"/>
      <c r="QVQ114" s="150"/>
      <c r="QVR114" s="150"/>
      <c r="QVS114" s="150"/>
      <c r="QVT114" s="150"/>
      <c r="QVU114" s="150"/>
      <c r="QVV114" s="150"/>
      <c r="QVW114" s="150"/>
      <c r="QVX114" s="150"/>
      <c r="QVY114" s="150"/>
      <c r="QVZ114" s="150"/>
      <c r="QWA114" s="150"/>
      <c r="QWB114" s="150"/>
      <c r="QWC114" s="150"/>
      <c r="QWD114" s="150"/>
      <c r="QWE114" s="150"/>
      <c r="QWF114" s="150"/>
      <c r="QWG114" s="150"/>
      <c r="QWH114" s="150"/>
      <c r="QWI114" s="150"/>
      <c r="QWJ114" s="150"/>
      <c r="QWK114" s="150"/>
      <c r="QWL114" s="150"/>
      <c r="QWM114" s="150"/>
      <c r="QWN114" s="150"/>
      <c r="QWO114" s="150"/>
      <c r="QWP114" s="150"/>
      <c r="QWQ114" s="150"/>
      <c r="QWR114" s="150"/>
      <c r="QWS114" s="150"/>
      <c r="QWT114" s="150"/>
      <c r="QWU114" s="150"/>
      <c r="QWV114" s="150"/>
      <c r="QWW114" s="150"/>
      <c r="QWX114" s="150"/>
      <c r="QWY114" s="150"/>
      <c r="QWZ114" s="150"/>
      <c r="QXA114" s="150"/>
      <c r="QXB114" s="150"/>
      <c r="QXC114" s="150"/>
      <c r="QXD114" s="150"/>
      <c r="QXE114" s="150"/>
      <c r="QXF114" s="150"/>
      <c r="QXG114" s="150"/>
      <c r="QXH114" s="150"/>
      <c r="QXI114" s="150"/>
      <c r="QXJ114" s="150"/>
      <c r="QXK114" s="150"/>
      <c r="QXL114" s="150"/>
      <c r="QXM114" s="150"/>
      <c r="QXN114" s="150"/>
      <c r="QXO114" s="150"/>
      <c r="QXP114" s="150"/>
      <c r="QXQ114" s="150"/>
      <c r="QXR114" s="150"/>
      <c r="QXS114" s="150"/>
      <c r="QXT114" s="150"/>
      <c r="QXU114" s="150"/>
      <c r="QXV114" s="150"/>
      <c r="QXW114" s="150"/>
      <c r="QXX114" s="150"/>
      <c r="QXY114" s="150"/>
      <c r="QXZ114" s="150"/>
      <c r="QYA114" s="150"/>
      <c r="QYB114" s="150"/>
      <c r="QYC114" s="150"/>
      <c r="QYD114" s="150"/>
      <c r="QYE114" s="150"/>
      <c r="QYF114" s="150"/>
      <c r="QYG114" s="150"/>
      <c r="QYH114" s="150"/>
      <c r="QYI114" s="150"/>
      <c r="QYJ114" s="150"/>
      <c r="QYK114" s="150"/>
      <c r="QYL114" s="150"/>
      <c r="QYM114" s="150"/>
      <c r="QYN114" s="150"/>
      <c r="QYO114" s="150"/>
      <c r="QYP114" s="150"/>
      <c r="QYQ114" s="150"/>
      <c r="QYR114" s="150"/>
      <c r="QYS114" s="150"/>
      <c r="QYT114" s="150"/>
      <c r="QYU114" s="150"/>
      <c r="QYV114" s="150"/>
      <c r="QYW114" s="150"/>
      <c r="QYX114" s="150"/>
      <c r="QYY114" s="150"/>
      <c r="QYZ114" s="150"/>
      <c r="QZA114" s="150"/>
      <c r="QZB114" s="150"/>
      <c r="QZC114" s="150"/>
      <c r="QZD114" s="150"/>
      <c r="QZE114" s="150"/>
      <c r="QZF114" s="150"/>
      <c r="QZG114" s="150"/>
      <c r="QZH114" s="150"/>
      <c r="QZI114" s="150"/>
      <c r="QZJ114" s="150"/>
      <c r="QZK114" s="150"/>
      <c r="QZL114" s="150"/>
      <c r="QZM114" s="150"/>
      <c r="QZN114" s="150"/>
      <c r="QZO114" s="150"/>
      <c r="QZP114" s="150"/>
      <c r="QZQ114" s="150"/>
      <c r="QZR114" s="150"/>
      <c r="QZS114" s="150"/>
      <c r="QZT114" s="150"/>
      <c r="QZU114" s="150"/>
      <c r="QZV114" s="150"/>
      <c r="QZW114" s="150"/>
      <c r="QZX114" s="150"/>
      <c r="QZY114" s="150"/>
      <c r="QZZ114" s="150"/>
      <c r="RAA114" s="150"/>
      <c r="RAB114" s="150"/>
      <c r="RAC114" s="150"/>
      <c r="RAD114" s="150"/>
      <c r="RAE114" s="150"/>
      <c r="RAF114" s="150"/>
      <c r="RAG114" s="150"/>
      <c r="RAH114" s="150"/>
      <c r="RAI114" s="150"/>
      <c r="RAJ114" s="150"/>
      <c r="RAK114" s="150"/>
      <c r="RAL114" s="150"/>
      <c r="RAM114" s="150"/>
      <c r="RAN114" s="150"/>
      <c r="RAO114" s="150"/>
      <c r="RAP114" s="150"/>
      <c r="RAQ114" s="150"/>
      <c r="RAR114" s="150"/>
      <c r="RAS114" s="150"/>
      <c r="RAT114" s="150"/>
      <c r="RAU114" s="150"/>
      <c r="RAV114" s="150"/>
      <c r="RAW114" s="150"/>
      <c r="RAX114" s="150"/>
      <c r="RAY114" s="150"/>
      <c r="RAZ114" s="150"/>
      <c r="RBA114" s="150"/>
      <c r="RBB114" s="150"/>
      <c r="RBC114" s="150"/>
      <c r="RBD114" s="150"/>
      <c r="RBE114" s="150"/>
      <c r="RBF114" s="150"/>
      <c r="RBG114" s="150"/>
      <c r="RBH114" s="150"/>
      <c r="RBI114" s="150"/>
      <c r="RBJ114" s="150"/>
      <c r="RBK114" s="150"/>
      <c r="RBL114" s="150"/>
      <c r="RBM114" s="150"/>
      <c r="RBN114" s="150"/>
      <c r="RBO114" s="150"/>
      <c r="RBP114" s="150"/>
      <c r="RBQ114" s="150"/>
      <c r="RBR114" s="150"/>
      <c r="RBS114" s="150"/>
      <c r="RBT114" s="150"/>
      <c r="RBU114" s="150"/>
      <c r="RBV114" s="150"/>
      <c r="RBW114" s="150"/>
      <c r="RBX114" s="150"/>
      <c r="RBY114" s="150"/>
      <c r="RBZ114" s="150"/>
      <c r="RCA114" s="150"/>
      <c r="RCB114" s="150"/>
      <c r="RCC114" s="150"/>
      <c r="RCD114" s="150"/>
      <c r="RCE114" s="150"/>
      <c r="RCF114" s="150"/>
      <c r="RCG114" s="150"/>
      <c r="RCH114" s="150"/>
      <c r="RCI114" s="150"/>
      <c r="RCJ114" s="150"/>
      <c r="RCK114" s="150"/>
      <c r="RCL114" s="150"/>
      <c r="RCM114" s="150"/>
      <c r="RCN114" s="150"/>
      <c r="RCO114" s="150"/>
      <c r="RCP114" s="150"/>
      <c r="RCQ114" s="150"/>
      <c r="RCR114" s="150"/>
      <c r="RCS114" s="150"/>
      <c r="RCT114" s="150"/>
      <c r="RCU114" s="150"/>
      <c r="RCV114" s="150"/>
      <c r="RCW114" s="150"/>
      <c r="RCX114" s="150"/>
      <c r="RCY114" s="150"/>
      <c r="RCZ114" s="150"/>
      <c r="RDA114" s="150"/>
      <c r="RDB114" s="150"/>
      <c r="RDC114" s="150"/>
      <c r="RDD114" s="150"/>
      <c r="RDE114" s="150"/>
      <c r="RDF114" s="150"/>
      <c r="RDG114" s="150"/>
      <c r="RDH114" s="150"/>
      <c r="RDI114" s="150"/>
      <c r="RDJ114" s="150"/>
      <c r="RDK114" s="150"/>
      <c r="RDL114" s="150"/>
      <c r="RDM114" s="150"/>
      <c r="RDN114" s="150"/>
      <c r="RDO114" s="150"/>
      <c r="RDP114" s="150"/>
      <c r="RDQ114" s="150"/>
      <c r="RDR114" s="150"/>
      <c r="RDS114" s="150"/>
      <c r="RDT114" s="150"/>
      <c r="RDU114" s="150"/>
      <c r="RDV114" s="150"/>
      <c r="RDW114" s="150"/>
      <c r="RDX114" s="150"/>
      <c r="RDY114" s="150"/>
      <c r="RDZ114" s="150"/>
      <c r="REA114" s="150"/>
      <c r="REB114" s="150"/>
      <c r="REC114" s="150"/>
      <c r="RED114" s="150"/>
      <c r="REE114" s="150"/>
      <c r="REF114" s="150"/>
      <c r="REG114" s="150"/>
      <c r="REH114" s="150"/>
      <c r="REI114" s="150"/>
      <c r="REJ114" s="150"/>
      <c r="REK114" s="150"/>
      <c r="REL114" s="150"/>
      <c r="REM114" s="150"/>
      <c r="REN114" s="150"/>
      <c r="REO114" s="150"/>
      <c r="REP114" s="150"/>
      <c r="REQ114" s="150"/>
      <c r="RER114" s="150"/>
      <c r="RES114" s="150"/>
      <c r="RET114" s="150"/>
      <c r="REU114" s="150"/>
      <c r="REV114" s="150"/>
      <c r="REW114" s="150"/>
      <c r="REX114" s="150"/>
      <c r="REY114" s="150"/>
      <c r="REZ114" s="150"/>
      <c r="RFA114" s="150"/>
      <c r="RFB114" s="150"/>
      <c r="RFC114" s="150"/>
      <c r="RFD114" s="150"/>
      <c r="RFE114" s="150"/>
      <c r="RFF114" s="150"/>
      <c r="RFG114" s="150"/>
      <c r="RFH114" s="150"/>
      <c r="RFI114" s="150"/>
      <c r="RFJ114" s="150"/>
      <c r="RFK114" s="150"/>
      <c r="RFL114" s="150"/>
      <c r="RFM114" s="150"/>
      <c r="RFN114" s="150"/>
      <c r="RFO114" s="150"/>
      <c r="RFP114" s="150"/>
      <c r="RFQ114" s="150"/>
      <c r="RFR114" s="150"/>
      <c r="RFS114" s="150"/>
      <c r="RFT114" s="150"/>
      <c r="RFU114" s="150"/>
      <c r="RFV114" s="150"/>
      <c r="RFW114" s="150"/>
      <c r="RFX114" s="150"/>
      <c r="RFY114" s="150"/>
      <c r="RFZ114" s="150"/>
      <c r="RGA114" s="150"/>
      <c r="RGB114" s="150"/>
      <c r="RGC114" s="150"/>
      <c r="RGD114" s="150"/>
      <c r="RGE114" s="150"/>
      <c r="RGF114" s="150"/>
      <c r="RGG114" s="150"/>
      <c r="RGH114" s="150"/>
      <c r="RGI114" s="150"/>
      <c r="RGJ114" s="150"/>
      <c r="RGK114" s="150"/>
      <c r="RGL114" s="150"/>
      <c r="RGM114" s="150"/>
      <c r="RGN114" s="150"/>
      <c r="RGO114" s="150"/>
      <c r="RGP114" s="150"/>
      <c r="RGQ114" s="150"/>
      <c r="RGR114" s="150"/>
      <c r="RGS114" s="150"/>
      <c r="RGT114" s="150"/>
      <c r="RGU114" s="150"/>
      <c r="RGV114" s="150"/>
      <c r="RGW114" s="150"/>
      <c r="RGX114" s="150"/>
      <c r="RGY114" s="150"/>
      <c r="RGZ114" s="150"/>
      <c r="RHA114" s="150"/>
      <c r="RHB114" s="150"/>
      <c r="RHC114" s="150"/>
      <c r="RHD114" s="150"/>
      <c r="RHE114" s="150"/>
      <c r="RHF114" s="150"/>
      <c r="RHG114" s="150"/>
      <c r="RHH114" s="150"/>
      <c r="RHI114" s="150"/>
      <c r="RHJ114" s="150"/>
      <c r="RHK114" s="150"/>
      <c r="RHL114" s="150"/>
      <c r="RHM114" s="150"/>
      <c r="RHN114" s="150"/>
      <c r="RHO114" s="150"/>
      <c r="RHP114" s="150"/>
      <c r="RHQ114" s="150"/>
      <c r="RHR114" s="150"/>
      <c r="RHS114" s="150"/>
      <c r="RHT114" s="150"/>
      <c r="RHU114" s="150"/>
      <c r="RHV114" s="150"/>
      <c r="RHW114" s="150"/>
      <c r="RHX114" s="150"/>
      <c r="RHY114" s="150"/>
      <c r="RHZ114" s="150"/>
      <c r="RIA114" s="150"/>
      <c r="RIB114" s="150"/>
      <c r="RIC114" s="150"/>
      <c r="RID114" s="150"/>
      <c r="RIE114" s="150"/>
      <c r="RIF114" s="150"/>
      <c r="RIG114" s="150"/>
      <c r="RIH114" s="150"/>
      <c r="RII114" s="150"/>
      <c r="RIJ114" s="150"/>
      <c r="RIK114" s="150"/>
      <c r="RIL114" s="150"/>
      <c r="RIM114" s="150"/>
      <c r="RIN114" s="150"/>
      <c r="RIO114" s="150"/>
      <c r="RIP114" s="150"/>
      <c r="RIQ114" s="150"/>
      <c r="RIR114" s="150"/>
      <c r="RIS114" s="150"/>
      <c r="RIT114" s="150"/>
      <c r="RIU114" s="150"/>
      <c r="RIV114" s="150"/>
      <c r="RIW114" s="150"/>
      <c r="RIX114" s="150"/>
      <c r="RIY114" s="150"/>
      <c r="RIZ114" s="150"/>
      <c r="RJA114" s="150"/>
      <c r="RJB114" s="150"/>
      <c r="RJC114" s="150"/>
      <c r="RJD114" s="150"/>
      <c r="RJE114" s="150"/>
      <c r="RJF114" s="150"/>
      <c r="RJG114" s="150"/>
      <c r="RJH114" s="150"/>
      <c r="RJI114" s="150"/>
      <c r="RJJ114" s="150"/>
      <c r="RJK114" s="150"/>
      <c r="RJL114" s="150"/>
      <c r="RJM114" s="150"/>
      <c r="RJN114" s="150"/>
      <c r="RJO114" s="150"/>
      <c r="RJP114" s="150"/>
      <c r="RJQ114" s="150"/>
      <c r="RJR114" s="150"/>
      <c r="RJS114" s="150"/>
      <c r="RJT114" s="150"/>
      <c r="RJU114" s="150"/>
      <c r="RJV114" s="150"/>
      <c r="RJW114" s="150"/>
      <c r="RJX114" s="150"/>
      <c r="RJY114" s="150"/>
      <c r="RJZ114" s="150"/>
      <c r="RKA114" s="150"/>
      <c r="RKB114" s="150"/>
      <c r="RKC114" s="150"/>
      <c r="RKD114" s="150"/>
      <c r="RKE114" s="150"/>
      <c r="RKF114" s="150"/>
      <c r="RKG114" s="150"/>
      <c r="RKH114" s="150"/>
      <c r="RKI114" s="150"/>
      <c r="RKJ114" s="150"/>
      <c r="RKK114" s="150"/>
      <c r="RKL114" s="150"/>
      <c r="RKM114" s="150"/>
      <c r="RKN114" s="150"/>
      <c r="RKO114" s="150"/>
      <c r="RKP114" s="150"/>
      <c r="RKQ114" s="150"/>
      <c r="RKR114" s="150"/>
      <c r="RKS114" s="150"/>
      <c r="RKT114" s="150"/>
      <c r="RKU114" s="150"/>
      <c r="RKV114" s="150"/>
      <c r="RKW114" s="150"/>
      <c r="RKX114" s="150"/>
      <c r="RKY114" s="150"/>
      <c r="RKZ114" s="150"/>
      <c r="RLA114" s="150"/>
      <c r="RLB114" s="150"/>
      <c r="RLC114" s="150"/>
      <c r="RLD114" s="150"/>
      <c r="RLE114" s="150"/>
      <c r="RLF114" s="150"/>
      <c r="RLG114" s="150"/>
      <c r="RLH114" s="150"/>
      <c r="RLI114" s="150"/>
      <c r="RLJ114" s="150"/>
      <c r="RLK114" s="150"/>
      <c r="RLL114" s="150"/>
      <c r="RLM114" s="150"/>
      <c r="RLN114" s="150"/>
      <c r="RLO114" s="150"/>
      <c r="RLP114" s="150"/>
      <c r="RLQ114" s="150"/>
      <c r="RLR114" s="150"/>
      <c r="RLS114" s="150"/>
      <c r="RLT114" s="150"/>
      <c r="RLU114" s="150"/>
      <c r="RLV114" s="150"/>
      <c r="RLW114" s="150"/>
      <c r="RLX114" s="150"/>
      <c r="RLY114" s="150"/>
      <c r="RLZ114" s="150"/>
      <c r="RMA114" s="150"/>
      <c r="RMB114" s="150"/>
      <c r="RMC114" s="150"/>
      <c r="RMD114" s="150"/>
      <c r="RME114" s="150"/>
      <c r="RMF114" s="150"/>
      <c r="RMG114" s="150"/>
      <c r="RMH114" s="150"/>
      <c r="RMI114" s="150"/>
      <c r="RMJ114" s="150"/>
      <c r="RMK114" s="150"/>
      <c r="RML114" s="150"/>
      <c r="RMM114" s="150"/>
      <c r="RMN114" s="150"/>
      <c r="RMO114" s="150"/>
      <c r="RMP114" s="150"/>
      <c r="RMQ114" s="150"/>
      <c r="RMR114" s="150"/>
      <c r="RMS114" s="150"/>
      <c r="RMT114" s="150"/>
      <c r="RMU114" s="150"/>
      <c r="RMV114" s="150"/>
      <c r="RMW114" s="150"/>
      <c r="RMX114" s="150"/>
      <c r="RMY114" s="150"/>
      <c r="RMZ114" s="150"/>
      <c r="RNA114" s="150"/>
      <c r="RNB114" s="150"/>
      <c r="RNC114" s="150"/>
      <c r="RND114" s="150"/>
      <c r="RNE114" s="150"/>
      <c r="RNF114" s="150"/>
      <c r="RNG114" s="150"/>
      <c r="RNH114" s="150"/>
      <c r="RNI114" s="150"/>
      <c r="RNJ114" s="150"/>
      <c r="RNK114" s="150"/>
      <c r="RNL114" s="150"/>
      <c r="RNM114" s="150"/>
      <c r="RNN114" s="150"/>
      <c r="RNO114" s="150"/>
      <c r="RNP114" s="150"/>
      <c r="RNQ114" s="150"/>
      <c r="RNR114" s="150"/>
      <c r="RNS114" s="150"/>
      <c r="RNT114" s="150"/>
      <c r="RNU114" s="150"/>
      <c r="RNV114" s="150"/>
      <c r="RNW114" s="150"/>
      <c r="RNX114" s="150"/>
      <c r="RNY114" s="150"/>
      <c r="RNZ114" s="150"/>
      <c r="ROA114" s="150"/>
      <c r="ROB114" s="150"/>
      <c r="ROC114" s="150"/>
      <c r="ROD114" s="150"/>
      <c r="ROE114" s="150"/>
      <c r="ROF114" s="150"/>
      <c r="ROG114" s="150"/>
      <c r="ROH114" s="150"/>
      <c r="ROI114" s="150"/>
      <c r="ROJ114" s="150"/>
      <c r="ROK114" s="150"/>
      <c r="ROL114" s="150"/>
      <c r="ROM114" s="150"/>
      <c r="RON114" s="150"/>
      <c r="ROO114" s="150"/>
      <c r="ROP114" s="150"/>
      <c r="ROQ114" s="150"/>
      <c r="ROR114" s="150"/>
      <c r="ROS114" s="150"/>
      <c r="ROT114" s="150"/>
      <c r="ROU114" s="150"/>
      <c r="ROV114" s="150"/>
      <c r="ROW114" s="150"/>
      <c r="ROX114" s="150"/>
      <c r="ROY114" s="150"/>
      <c r="ROZ114" s="150"/>
      <c r="RPA114" s="150"/>
      <c r="RPB114" s="150"/>
      <c r="RPC114" s="150"/>
      <c r="RPD114" s="150"/>
      <c r="RPE114" s="150"/>
      <c r="RPF114" s="150"/>
      <c r="RPG114" s="150"/>
      <c r="RPH114" s="150"/>
      <c r="RPI114" s="150"/>
      <c r="RPJ114" s="150"/>
      <c r="RPK114" s="150"/>
      <c r="RPL114" s="150"/>
      <c r="RPM114" s="150"/>
      <c r="RPN114" s="150"/>
      <c r="RPO114" s="150"/>
      <c r="RPP114" s="150"/>
      <c r="RPQ114" s="150"/>
      <c r="RPR114" s="150"/>
      <c r="RPS114" s="150"/>
      <c r="RPT114" s="150"/>
      <c r="RPU114" s="150"/>
      <c r="RPV114" s="150"/>
      <c r="RPW114" s="150"/>
      <c r="RPX114" s="150"/>
      <c r="RPY114" s="150"/>
      <c r="RPZ114" s="150"/>
      <c r="RQA114" s="150"/>
      <c r="RQB114" s="150"/>
      <c r="RQC114" s="150"/>
      <c r="RQD114" s="150"/>
      <c r="RQE114" s="150"/>
      <c r="RQF114" s="150"/>
      <c r="RQG114" s="150"/>
      <c r="RQH114" s="150"/>
      <c r="RQI114" s="150"/>
      <c r="RQJ114" s="150"/>
      <c r="RQK114" s="150"/>
      <c r="RQL114" s="150"/>
      <c r="RQM114" s="150"/>
      <c r="RQN114" s="150"/>
      <c r="RQO114" s="150"/>
      <c r="RQP114" s="150"/>
      <c r="RQQ114" s="150"/>
      <c r="RQR114" s="150"/>
      <c r="RQS114" s="150"/>
      <c r="RQT114" s="150"/>
      <c r="RQU114" s="150"/>
      <c r="RQV114" s="150"/>
      <c r="RQW114" s="150"/>
      <c r="RQX114" s="150"/>
      <c r="RQY114" s="150"/>
      <c r="RQZ114" s="150"/>
      <c r="RRA114" s="150"/>
      <c r="RRB114" s="150"/>
      <c r="RRC114" s="150"/>
      <c r="RRD114" s="150"/>
      <c r="RRE114" s="150"/>
      <c r="RRF114" s="150"/>
      <c r="RRG114" s="150"/>
      <c r="RRH114" s="150"/>
      <c r="RRI114" s="150"/>
      <c r="RRJ114" s="150"/>
      <c r="RRK114" s="150"/>
      <c r="RRL114" s="150"/>
      <c r="RRM114" s="150"/>
      <c r="RRN114" s="150"/>
      <c r="RRO114" s="150"/>
      <c r="RRP114" s="150"/>
      <c r="RRQ114" s="150"/>
      <c r="RRR114" s="150"/>
      <c r="RRS114" s="150"/>
      <c r="RRT114" s="150"/>
      <c r="RRU114" s="150"/>
      <c r="RRV114" s="150"/>
      <c r="RRW114" s="150"/>
      <c r="RRX114" s="150"/>
      <c r="RRY114" s="150"/>
      <c r="RRZ114" s="150"/>
      <c r="RSA114" s="150"/>
      <c r="RSB114" s="150"/>
      <c r="RSC114" s="150"/>
      <c r="RSD114" s="150"/>
      <c r="RSE114" s="150"/>
      <c r="RSF114" s="150"/>
      <c r="RSG114" s="150"/>
      <c r="RSH114" s="150"/>
      <c r="RSI114" s="150"/>
      <c r="RSJ114" s="150"/>
      <c r="RSK114" s="150"/>
      <c r="RSL114" s="150"/>
      <c r="RSM114" s="150"/>
      <c r="RSN114" s="150"/>
      <c r="RSO114" s="150"/>
      <c r="RSP114" s="150"/>
      <c r="RSQ114" s="150"/>
      <c r="RSR114" s="150"/>
      <c r="RSS114" s="150"/>
      <c r="RST114" s="150"/>
      <c r="RSU114" s="150"/>
      <c r="RSV114" s="150"/>
      <c r="RSW114" s="150"/>
      <c r="RSX114" s="150"/>
      <c r="RSY114" s="150"/>
      <c r="RSZ114" s="150"/>
      <c r="RTA114" s="150"/>
      <c r="RTB114" s="150"/>
      <c r="RTC114" s="150"/>
      <c r="RTD114" s="150"/>
      <c r="RTE114" s="150"/>
      <c r="RTF114" s="150"/>
      <c r="RTG114" s="150"/>
      <c r="RTH114" s="150"/>
      <c r="RTI114" s="150"/>
      <c r="RTJ114" s="150"/>
      <c r="RTK114" s="150"/>
      <c r="RTL114" s="150"/>
      <c r="RTM114" s="150"/>
      <c r="RTN114" s="150"/>
      <c r="RTO114" s="150"/>
      <c r="RTP114" s="150"/>
      <c r="RTQ114" s="150"/>
      <c r="RTR114" s="150"/>
      <c r="RTS114" s="150"/>
      <c r="RTT114" s="150"/>
      <c r="RTU114" s="150"/>
      <c r="RTV114" s="150"/>
      <c r="RTW114" s="150"/>
      <c r="RTX114" s="150"/>
      <c r="RTY114" s="150"/>
      <c r="RTZ114" s="150"/>
      <c r="RUA114" s="150"/>
      <c r="RUB114" s="150"/>
      <c r="RUC114" s="150"/>
      <c r="RUD114" s="150"/>
      <c r="RUE114" s="150"/>
      <c r="RUF114" s="150"/>
      <c r="RUG114" s="150"/>
      <c r="RUH114" s="150"/>
      <c r="RUI114" s="150"/>
      <c r="RUJ114" s="150"/>
      <c r="RUK114" s="150"/>
      <c r="RUL114" s="150"/>
      <c r="RUM114" s="150"/>
      <c r="RUN114" s="150"/>
      <c r="RUO114" s="150"/>
      <c r="RUP114" s="150"/>
      <c r="RUQ114" s="150"/>
      <c r="RUR114" s="150"/>
      <c r="RUS114" s="150"/>
      <c r="RUT114" s="150"/>
      <c r="RUU114" s="150"/>
      <c r="RUV114" s="150"/>
      <c r="RUW114" s="150"/>
      <c r="RUX114" s="150"/>
      <c r="RUY114" s="150"/>
      <c r="RUZ114" s="150"/>
      <c r="RVA114" s="150"/>
      <c r="RVB114" s="150"/>
      <c r="RVC114" s="150"/>
      <c r="RVD114" s="150"/>
      <c r="RVE114" s="150"/>
      <c r="RVF114" s="150"/>
      <c r="RVG114" s="150"/>
      <c r="RVH114" s="150"/>
      <c r="RVI114" s="150"/>
      <c r="RVJ114" s="150"/>
      <c r="RVK114" s="150"/>
      <c r="RVL114" s="150"/>
      <c r="RVM114" s="150"/>
      <c r="RVN114" s="150"/>
      <c r="RVO114" s="150"/>
      <c r="RVP114" s="150"/>
      <c r="RVQ114" s="150"/>
      <c r="RVR114" s="150"/>
      <c r="RVS114" s="150"/>
      <c r="RVT114" s="150"/>
      <c r="RVU114" s="150"/>
      <c r="RVV114" s="150"/>
      <c r="RVW114" s="150"/>
      <c r="RVX114" s="150"/>
      <c r="RVY114" s="150"/>
      <c r="RVZ114" s="150"/>
      <c r="RWA114" s="150"/>
      <c r="RWB114" s="150"/>
      <c r="RWC114" s="150"/>
      <c r="RWD114" s="150"/>
      <c r="RWE114" s="150"/>
      <c r="RWF114" s="150"/>
      <c r="RWG114" s="150"/>
      <c r="RWH114" s="150"/>
      <c r="RWI114" s="150"/>
      <c r="RWJ114" s="150"/>
      <c r="RWK114" s="150"/>
      <c r="RWL114" s="150"/>
      <c r="RWM114" s="150"/>
      <c r="RWN114" s="150"/>
      <c r="RWO114" s="150"/>
      <c r="RWP114" s="150"/>
      <c r="RWQ114" s="150"/>
      <c r="RWR114" s="150"/>
      <c r="RWS114" s="150"/>
      <c r="RWT114" s="150"/>
      <c r="RWU114" s="150"/>
      <c r="RWV114" s="150"/>
      <c r="RWW114" s="150"/>
      <c r="RWX114" s="150"/>
      <c r="RWY114" s="150"/>
      <c r="RWZ114" s="150"/>
      <c r="RXA114" s="150"/>
      <c r="RXB114" s="150"/>
      <c r="RXC114" s="150"/>
      <c r="RXD114" s="150"/>
      <c r="RXE114" s="150"/>
      <c r="RXF114" s="150"/>
      <c r="RXG114" s="150"/>
      <c r="RXH114" s="150"/>
      <c r="RXI114" s="150"/>
      <c r="RXJ114" s="150"/>
      <c r="RXK114" s="150"/>
      <c r="RXL114" s="150"/>
      <c r="RXM114" s="150"/>
      <c r="RXN114" s="150"/>
      <c r="RXO114" s="150"/>
      <c r="RXP114" s="150"/>
      <c r="RXQ114" s="150"/>
      <c r="RXR114" s="150"/>
      <c r="RXS114" s="150"/>
      <c r="RXT114" s="150"/>
      <c r="RXU114" s="150"/>
      <c r="RXV114" s="150"/>
      <c r="RXW114" s="150"/>
      <c r="RXX114" s="150"/>
      <c r="RXY114" s="150"/>
      <c r="RXZ114" s="150"/>
      <c r="RYA114" s="150"/>
      <c r="RYB114" s="150"/>
      <c r="RYC114" s="150"/>
      <c r="RYD114" s="150"/>
      <c r="RYE114" s="150"/>
      <c r="RYF114" s="150"/>
      <c r="RYG114" s="150"/>
      <c r="RYH114" s="150"/>
      <c r="RYI114" s="150"/>
      <c r="RYJ114" s="150"/>
      <c r="RYK114" s="150"/>
      <c r="RYL114" s="150"/>
      <c r="RYM114" s="150"/>
      <c r="RYN114" s="150"/>
      <c r="RYO114" s="150"/>
      <c r="RYP114" s="150"/>
      <c r="RYQ114" s="150"/>
      <c r="RYR114" s="150"/>
      <c r="RYS114" s="150"/>
      <c r="RYT114" s="150"/>
      <c r="RYU114" s="150"/>
      <c r="RYV114" s="150"/>
      <c r="RYW114" s="150"/>
      <c r="RYX114" s="150"/>
      <c r="RYY114" s="150"/>
      <c r="RYZ114" s="150"/>
      <c r="RZA114" s="150"/>
      <c r="RZB114" s="150"/>
      <c r="RZC114" s="150"/>
      <c r="RZD114" s="150"/>
      <c r="RZE114" s="150"/>
      <c r="RZF114" s="150"/>
      <c r="RZG114" s="150"/>
      <c r="RZH114" s="150"/>
      <c r="RZI114" s="150"/>
      <c r="RZJ114" s="150"/>
      <c r="RZK114" s="150"/>
      <c r="RZL114" s="150"/>
      <c r="RZM114" s="150"/>
      <c r="RZN114" s="150"/>
      <c r="RZO114" s="150"/>
      <c r="RZP114" s="150"/>
      <c r="RZQ114" s="150"/>
      <c r="RZR114" s="150"/>
      <c r="RZS114" s="150"/>
      <c r="RZT114" s="150"/>
      <c r="RZU114" s="150"/>
      <c r="RZV114" s="150"/>
      <c r="RZW114" s="150"/>
      <c r="RZX114" s="150"/>
      <c r="RZY114" s="150"/>
      <c r="RZZ114" s="150"/>
      <c r="SAA114" s="150"/>
      <c r="SAB114" s="150"/>
      <c r="SAC114" s="150"/>
      <c r="SAD114" s="150"/>
      <c r="SAE114" s="150"/>
      <c r="SAF114" s="150"/>
      <c r="SAG114" s="150"/>
      <c r="SAH114" s="150"/>
      <c r="SAI114" s="150"/>
      <c r="SAJ114" s="150"/>
      <c r="SAK114" s="150"/>
      <c r="SAL114" s="150"/>
      <c r="SAM114" s="150"/>
      <c r="SAN114" s="150"/>
      <c r="SAO114" s="150"/>
      <c r="SAP114" s="150"/>
      <c r="SAQ114" s="150"/>
      <c r="SAR114" s="150"/>
      <c r="SAS114" s="150"/>
      <c r="SAT114" s="150"/>
      <c r="SAU114" s="150"/>
      <c r="SAV114" s="150"/>
      <c r="SAW114" s="150"/>
      <c r="SAX114" s="150"/>
      <c r="SAY114" s="150"/>
      <c r="SAZ114" s="150"/>
      <c r="SBA114" s="150"/>
      <c r="SBB114" s="150"/>
      <c r="SBC114" s="150"/>
      <c r="SBD114" s="150"/>
      <c r="SBE114" s="150"/>
      <c r="SBF114" s="150"/>
      <c r="SBG114" s="150"/>
      <c r="SBH114" s="150"/>
      <c r="SBI114" s="150"/>
      <c r="SBJ114" s="150"/>
      <c r="SBK114" s="150"/>
      <c r="SBL114" s="150"/>
      <c r="SBM114" s="150"/>
      <c r="SBN114" s="150"/>
      <c r="SBO114" s="150"/>
      <c r="SBP114" s="150"/>
      <c r="SBQ114" s="150"/>
      <c r="SBR114" s="150"/>
      <c r="SBS114" s="150"/>
      <c r="SBT114" s="150"/>
      <c r="SBU114" s="150"/>
      <c r="SBV114" s="150"/>
      <c r="SBW114" s="150"/>
      <c r="SBX114" s="150"/>
      <c r="SBY114" s="150"/>
      <c r="SBZ114" s="150"/>
      <c r="SCA114" s="150"/>
      <c r="SCB114" s="150"/>
      <c r="SCC114" s="150"/>
      <c r="SCD114" s="150"/>
      <c r="SCE114" s="150"/>
      <c r="SCF114" s="150"/>
      <c r="SCG114" s="150"/>
      <c r="SCH114" s="150"/>
      <c r="SCI114" s="150"/>
      <c r="SCJ114" s="150"/>
      <c r="SCK114" s="150"/>
      <c r="SCL114" s="150"/>
      <c r="SCM114" s="150"/>
      <c r="SCN114" s="150"/>
      <c r="SCO114" s="150"/>
      <c r="SCP114" s="150"/>
      <c r="SCQ114" s="150"/>
      <c r="SCR114" s="150"/>
      <c r="SCS114" s="150"/>
      <c r="SCT114" s="150"/>
      <c r="SCU114" s="150"/>
      <c r="SCV114" s="150"/>
      <c r="SCW114" s="150"/>
      <c r="SCX114" s="150"/>
      <c r="SCY114" s="150"/>
      <c r="SCZ114" s="150"/>
      <c r="SDA114" s="150"/>
      <c r="SDB114" s="150"/>
      <c r="SDC114" s="150"/>
      <c r="SDD114" s="150"/>
      <c r="SDE114" s="150"/>
      <c r="SDF114" s="150"/>
      <c r="SDG114" s="150"/>
      <c r="SDH114" s="150"/>
      <c r="SDI114" s="150"/>
      <c r="SDJ114" s="150"/>
      <c r="SDK114" s="150"/>
      <c r="SDL114" s="150"/>
      <c r="SDM114" s="150"/>
      <c r="SDN114" s="150"/>
      <c r="SDO114" s="150"/>
      <c r="SDP114" s="150"/>
      <c r="SDQ114" s="150"/>
      <c r="SDR114" s="150"/>
      <c r="SDS114" s="150"/>
      <c r="SDT114" s="150"/>
      <c r="SDU114" s="150"/>
      <c r="SDV114" s="150"/>
      <c r="SDW114" s="150"/>
      <c r="SDX114" s="150"/>
      <c r="SDY114" s="150"/>
      <c r="SDZ114" s="150"/>
      <c r="SEA114" s="150"/>
      <c r="SEB114" s="150"/>
      <c r="SEC114" s="150"/>
      <c r="SED114" s="150"/>
      <c r="SEE114" s="150"/>
      <c r="SEF114" s="150"/>
      <c r="SEG114" s="150"/>
      <c r="SEH114" s="150"/>
      <c r="SEI114" s="150"/>
      <c r="SEJ114" s="150"/>
      <c r="SEK114" s="150"/>
      <c r="SEL114" s="150"/>
      <c r="SEM114" s="150"/>
      <c r="SEN114" s="150"/>
      <c r="SEO114" s="150"/>
      <c r="SEP114" s="150"/>
      <c r="SEQ114" s="150"/>
      <c r="SER114" s="150"/>
      <c r="SES114" s="150"/>
      <c r="SET114" s="150"/>
      <c r="SEU114" s="150"/>
      <c r="SEV114" s="150"/>
      <c r="SEW114" s="150"/>
      <c r="SEX114" s="150"/>
      <c r="SEY114" s="150"/>
      <c r="SEZ114" s="150"/>
      <c r="SFA114" s="150"/>
      <c r="SFB114" s="150"/>
      <c r="SFC114" s="150"/>
      <c r="SFD114" s="150"/>
      <c r="SFE114" s="150"/>
      <c r="SFF114" s="150"/>
      <c r="SFG114" s="150"/>
      <c r="SFH114" s="150"/>
      <c r="SFI114" s="150"/>
      <c r="SFJ114" s="150"/>
      <c r="SFK114" s="150"/>
      <c r="SFL114" s="150"/>
      <c r="SFM114" s="150"/>
      <c r="SFN114" s="150"/>
      <c r="SFO114" s="150"/>
      <c r="SFP114" s="150"/>
      <c r="SFQ114" s="150"/>
      <c r="SFR114" s="150"/>
      <c r="SFS114" s="150"/>
      <c r="SFT114" s="150"/>
      <c r="SFU114" s="150"/>
      <c r="SFV114" s="150"/>
      <c r="SFW114" s="150"/>
      <c r="SFX114" s="150"/>
      <c r="SFY114" s="150"/>
      <c r="SFZ114" s="150"/>
      <c r="SGA114" s="150"/>
      <c r="SGB114" s="150"/>
      <c r="SGC114" s="150"/>
      <c r="SGD114" s="150"/>
      <c r="SGE114" s="150"/>
      <c r="SGF114" s="150"/>
      <c r="SGG114" s="150"/>
      <c r="SGH114" s="150"/>
      <c r="SGI114" s="150"/>
      <c r="SGJ114" s="150"/>
      <c r="SGK114" s="150"/>
      <c r="SGL114" s="150"/>
      <c r="SGM114" s="150"/>
      <c r="SGN114" s="150"/>
      <c r="SGO114" s="150"/>
      <c r="SGP114" s="150"/>
      <c r="SGQ114" s="150"/>
      <c r="SGR114" s="150"/>
      <c r="SGS114" s="150"/>
      <c r="SGT114" s="150"/>
      <c r="SGU114" s="150"/>
      <c r="SGV114" s="150"/>
      <c r="SGW114" s="150"/>
      <c r="SGX114" s="150"/>
      <c r="SGY114" s="150"/>
      <c r="SGZ114" s="150"/>
      <c r="SHA114" s="150"/>
      <c r="SHB114" s="150"/>
      <c r="SHC114" s="150"/>
      <c r="SHD114" s="150"/>
      <c r="SHE114" s="150"/>
      <c r="SHF114" s="150"/>
      <c r="SHG114" s="150"/>
      <c r="SHH114" s="150"/>
      <c r="SHI114" s="150"/>
      <c r="SHJ114" s="150"/>
      <c r="SHK114" s="150"/>
      <c r="SHL114" s="150"/>
      <c r="SHM114" s="150"/>
      <c r="SHN114" s="150"/>
      <c r="SHO114" s="150"/>
      <c r="SHP114" s="150"/>
      <c r="SHQ114" s="150"/>
      <c r="SHR114" s="150"/>
      <c r="SHS114" s="150"/>
      <c r="SHT114" s="150"/>
      <c r="SHU114" s="150"/>
      <c r="SHV114" s="150"/>
      <c r="SHW114" s="150"/>
      <c r="SHX114" s="150"/>
      <c r="SHY114" s="150"/>
      <c r="SHZ114" s="150"/>
      <c r="SIA114" s="150"/>
      <c r="SIB114" s="150"/>
      <c r="SIC114" s="150"/>
      <c r="SID114" s="150"/>
      <c r="SIE114" s="150"/>
      <c r="SIF114" s="150"/>
      <c r="SIG114" s="150"/>
      <c r="SIH114" s="150"/>
      <c r="SII114" s="150"/>
      <c r="SIJ114" s="150"/>
      <c r="SIK114" s="150"/>
      <c r="SIL114" s="150"/>
      <c r="SIM114" s="150"/>
      <c r="SIN114" s="150"/>
      <c r="SIO114" s="150"/>
      <c r="SIP114" s="150"/>
      <c r="SIQ114" s="150"/>
      <c r="SIR114" s="150"/>
      <c r="SIS114" s="150"/>
      <c r="SIT114" s="150"/>
      <c r="SIU114" s="150"/>
      <c r="SIV114" s="150"/>
      <c r="SIW114" s="150"/>
      <c r="SIX114" s="150"/>
      <c r="SIY114" s="150"/>
      <c r="SIZ114" s="150"/>
      <c r="SJA114" s="150"/>
      <c r="SJB114" s="150"/>
      <c r="SJC114" s="150"/>
      <c r="SJD114" s="150"/>
      <c r="SJE114" s="150"/>
      <c r="SJF114" s="150"/>
      <c r="SJG114" s="150"/>
      <c r="SJH114" s="150"/>
      <c r="SJI114" s="150"/>
      <c r="SJJ114" s="150"/>
      <c r="SJK114" s="150"/>
      <c r="SJL114" s="150"/>
      <c r="SJM114" s="150"/>
      <c r="SJN114" s="150"/>
      <c r="SJO114" s="150"/>
      <c r="SJP114" s="150"/>
      <c r="SJQ114" s="150"/>
      <c r="SJR114" s="150"/>
      <c r="SJS114" s="150"/>
      <c r="SJT114" s="150"/>
      <c r="SJU114" s="150"/>
      <c r="SJV114" s="150"/>
      <c r="SJW114" s="150"/>
      <c r="SJX114" s="150"/>
      <c r="SJY114" s="150"/>
      <c r="SJZ114" s="150"/>
      <c r="SKA114" s="150"/>
      <c r="SKB114" s="150"/>
      <c r="SKC114" s="150"/>
      <c r="SKD114" s="150"/>
      <c r="SKE114" s="150"/>
      <c r="SKF114" s="150"/>
      <c r="SKG114" s="150"/>
      <c r="SKH114" s="150"/>
      <c r="SKI114" s="150"/>
      <c r="SKJ114" s="150"/>
      <c r="SKK114" s="150"/>
      <c r="SKL114" s="150"/>
      <c r="SKM114" s="150"/>
      <c r="SKN114" s="150"/>
      <c r="SKO114" s="150"/>
      <c r="SKP114" s="150"/>
      <c r="SKQ114" s="150"/>
      <c r="SKR114" s="150"/>
      <c r="SKS114" s="150"/>
      <c r="SKT114" s="150"/>
      <c r="SKU114" s="150"/>
      <c r="SKV114" s="150"/>
      <c r="SKW114" s="150"/>
      <c r="SKX114" s="150"/>
      <c r="SKY114" s="150"/>
      <c r="SKZ114" s="150"/>
      <c r="SLA114" s="150"/>
      <c r="SLB114" s="150"/>
      <c r="SLC114" s="150"/>
      <c r="SLD114" s="150"/>
      <c r="SLE114" s="150"/>
      <c r="SLF114" s="150"/>
      <c r="SLG114" s="150"/>
      <c r="SLH114" s="150"/>
      <c r="SLI114" s="150"/>
      <c r="SLJ114" s="150"/>
      <c r="SLK114" s="150"/>
      <c r="SLL114" s="150"/>
      <c r="SLM114" s="150"/>
      <c r="SLN114" s="150"/>
      <c r="SLO114" s="150"/>
      <c r="SLP114" s="150"/>
      <c r="SLQ114" s="150"/>
      <c r="SLR114" s="150"/>
      <c r="SLS114" s="150"/>
      <c r="SLT114" s="150"/>
      <c r="SLU114" s="150"/>
      <c r="SLV114" s="150"/>
      <c r="SLW114" s="150"/>
      <c r="SLX114" s="150"/>
      <c r="SLY114" s="150"/>
      <c r="SLZ114" s="150"/>
      <c r="SMA114" s="150"/>
      <c r="SMB114" s="150"/>
      <c r="SMC114" s="150"/>
      <c r="SMD114" s="150"/>
      <c r="SME114" s="150"/>
      <c r="SMF114" s="150"/>
      <c r="SMG114" s="150"/>
      <c r="SMH114" s="150"/>
      <c r="SMI114" s="150"/>
      <c r="SMJ114" s="150"/>
      <c r="SMK114" s="150"/>
      <c r="SML114" s="150"/>
      <c r="SMM114" s="150"/>
      <c r="SMN114" s="150"/>
      <c r="SMO114" s="150"/>
      <c r="SMP114" s="150"/>
      <c r="SMQ114" s="150"/>
      <c r="SMR114" s="150"/>
      <c r="SMS114" s="150"/>
      <c r="SMT114" s="150"/>
      <c r="SMU114" s="150"/>
      <c r="SMV114" s="150"/>
      <c r="SMW114" s="150"/>
      <c r="SMX114" s="150"/>
      <c r="SMY114" s="150"/>
      <c r="SMZ114" s="150"/>
      <c r="SNA114" s="150"/>
      <c r="SNB114" s="150"/>
      <c r="SNC114" s="150"/>
      <c r="SND114" s="150"/>
      <c r="SNE114" s="150"/>
      <c r="SNF114" s="150"/>
      <c r="SNG114" s="150"/>
      <c r="SNH114" s="150"/>
      <c r="SNI114" s="150"/>
      <c r="SNJ114" s="150"/>
      <c r="SNK114" s="150"/>
      <c r="SNL114" s="150"/>
      <c r="SNM114" s="150"/>
      <c r="SNN114" s="150"/>
      <c r="SNO114" s="150"/>
      <c r="SNP114" s="150"/>
      <c r="SNQ114" s="150"/>
      <c r="SNR114" s="150"/>
      <c r="SNS114" s="150"/>
      <c r="SNT114" s="150"/>
      <c r="SNU114" s="150"/>
      <c r="SNV114" s="150"/>
      <c r="SNW114" s="150"/>
      <c r="SNX114" s="150"/>
      <c r="SNY114" s="150"/>
      <c r="SNZ114" s="150"/>
      <c r="SOA114" s="150"/>
      <c r="SOB114" s="150"/>
      <c r="SOC114" s="150"/>
      <c r="SOD114" s="150"/>
      <c r="SOE114" s="150"/>
      <c r="SOF114" s="150"/>
      <c r="SOG114" s="150"/>
      <c r="SOH114" s="150"/>
      <c r="SOI114" s="150"/>
      <c r="SOJ114" s="150"/>
      <c r="SOK114" s="150"/>
      <c r="SOL114" s="150"/>
      <c r="SOM114" s="150"/>
      <c r="SON114" s="150"/>
      <c r="SOO114" s="150"/>
      <c r="SOP114" s="150"/>
      <c r="SOQ114" s="150"/>
      <c r="SOR114" s="150"/>
      <c r="SOS114" s="150"/>
      <c r="SOT114" s="150"/>
      <c r="SOU114" s="150"/>
      <c r="SOV114" s="150"/>
      <c r="SOW114" s="150"/>
      <c r="SOX114" s="150"/>
      <c r="SOY114" s="150"/>
      <c r="SOZ114" s="150"/>
      <c r="SPA114" s="150"/>
      <c r="SPB114" s="150"/>
      <c r="SPC114" s="150"/>
      <c r="SPD114" s="150"/>
      <c r="SPE114" s="150"/>
      <c r="SPF114" s="150"/>
      <c r="SPG114" s="150"/>
      <c r="SPH114" s="150"/>
      <c r="SPI114" s="150"/>
      <c r="SPJ114" s="150"/>
      <c r="SPK114" s="150"/>
      <c r="SPL114" s="150"/>
      <c r="SPM114" s="150"/>
      <c r="SPN114" s="150"/>
      <c r="SPO114" s="150"/>
      <c r="SPP114" s="150"/>
      <c r="SPQ114" s="150"/>
      <c r="SPR114" s="150"/>
      <c r="SPS114" s="150"/>
      <c r="SPT114" s="150"/>
      <c r="SPU114" s="150"/>
      <c r="SPV114" s="150"/>
      <c r="SPW114" s="150"/>
      <c r="SPX114" s="150"/>
      <c r="SPY114" s="150"/>
      <c r="SPZ114" s="150"/>
      <c r="SQA114" s="150"/>
      <c r="SQB114" s="150"/>
      <c r="SQC114" s="150"/>
      <c r="SQD114" s="150"/>
      <c r="SQE114" s="150"/>
      <c r="SQF114" s="150"/>
      <c r="SQG114" s="150"/>
      <c r="SQH114" s="150"/>
      <c r="SQI114" s="150"/>
      <c r="SQJ114" s="150"/>
      <c r="SQK114" s="150"/>
      <c r="SQL114" s="150"/>
      <c r="SQM114" s="150"/>
      <c r="SQN114" s="150"/>
      <c r="SQO114" s="150"/>
      <c r="SQP114" s="150"/>
      <c r="SQQ114" s="150"/>
      <c r="SQR114" s="150"/>
      <c r="SQS114" s="150"/>
      <c r="SQT114" s="150"/>
      <c r="SQU114" s="150"/>
      <c r="SQV114" s="150"/>
      <c r="SQW114" s="150"/>
      <c r="SQX114" s="150"/>
      <c r="SQY114" s="150"/>
      <c r="SQZ114" s="150"/>
      <c r="SRA114" s="150"/>
      <c r="SRB114" s="150"/>
      <c r="SRC114" s="150"/>
      <c r="SRD114" s="150"/>
      <c r="SRE114" s="150"/>
      <c r="SRF114" s="150"/>
      <c r="SRG114" s="150"/>
      <c r="SRH114" s="150"/>
      <c r="SRI114" s="150"/>
      <c r="SRJ114" s="150"/>
      <c r="SRK114" s="150"/>
      <c r="SRL114" s="150"/>
      <c r="SRM114" s="150"/>
      <c r="SRN114" s="150"/>
      <c r="SRO114" s="150"/>
      <c r="SRP114" s="150"/>
      <c r="SRQ114" s="150"/>
      <c r="SRR114" s="150"/>
      <c r="SRS114" s="150"/>
      <c r="SRT114" s="150"/>
      <c r="SRU114" s="150"/>
      <c r="SRV114" s="150"/>
      <c r="SRW114" s="150"/>
      <c r="SRX114" s="150"/>
      <c r="SRY114" s="150"/>
      <c r="SRZ114" s="150"/>
      <c r="SSA114" s="150"/>
      <c r="SSB114" s="150"/>
      <c r="SSC114" s="150"/>
      <c r="SSD114" s="150"/>
      <c r="SSE114" s="150"/>
      <c r="SSF114" s="150"/>
      <c r="SSG114" s="150"/>
      <c r="SSH114" s="150"/>
      <c r="SSI114" s="150"/>
      <c r="SSJ114" s="150"/>
      <c r="SSK114" s="150"/>
      <c r="SSL114" s="150"/>
      <c r="SSM114" s="150"/>
      <c r="SSN114" s="150"/>
      <c r="SSO114" s="150"/>
      <c r="SSP114" s="150"/>
      <c r="SSQ114" s="150"/>
      <c r="SSR114" s="150"/>
      <c r="SSS114" s="150"/>
      <c r="SST114" s="150"/>
      <c r="SSU114" s="150"/>
      <c r="SSV114" s="150"/>
      <c r="SSW114" s="150"/>
      <c r="SSX114" s="150"/>
      <c r="SSY114" s="150"/>
      <c r="SSZ114" s="150"/>
      <c r="STA114" s="150"/>
      <c r="STB114" s="150"/>
      <c r="STC114" s="150"/>
      <c r="STD114" s="150"/>
      <c r="STE114" s="150"/>
      <c r="STF114" s="150"/>
      <c r="STG114" s="150"/>
      <c r="STH114" s="150"/>
      <c r="STI114" s="150"/>
      <c r="STJ114" s="150"/>
      <c r="STK114" s="150"/>
      <c r="STL114" s="150"/>
      <c r="STM114" s="150"/>
      <c r="STN114" s="150"/>
      <c r="STO114" s="150"/>
      <c r="STP114" s="150"/>
      <c r="STQ114" s="150"/>
      <c r="STR114" s="150"/>
      <c r="STS114" s="150"/>
      <c r="STT114" s="150"/>
      <c r="STU114" s="150"/>
      <c r="STV114" s="150"/>
      <c r="STW114" s="150"/>
      <c r="STX114" s="150"/>
      <c r="STY114" s="150"/>
      <c r="STZ114" s="150"/>
      <c r="SUA114" s="150"/>
      <c r="SUB114" s="150"/>
      <c r="SUC114" s="150"/>
      <c r="SUD114" s="150"/>
      <c r="SUE114" s="150"/>
      <c r="SUF114" s="150"/>
      <c r="SUG114" s="150"/>
      <c r="SUH114" s="150"/>
      <c r="SUI114" s="150"/>
      <c r="SUJ114" s="150"/>
      <c r="SUK114" s="150"/>
      <c r="SUL114" s="150"/>
      <c r="SUM114" s="150"/>
      <c r="SUN114" s="150"/>
      <c r="SUO114" s="150"/>
      <c r="SUP114" s="150"/>
      <c r="SUQ114" s="150"/>
      <c r="SUR114" s="150"/>
      <c r="SUS114" s="150"/>
      <c r="SUT114" s="150"/>
      <c r="SUU114" s="150"/>
      <c r="SUV114" s="150"/>
      <c r="SUW114" s="150"/>
      <c r="SUX114" s="150"/>
      <c r="SUY114" s="150"/>
      <c r="SUZ114" s="150"/>
      <c r="SVA114" s="150"/>
      <c r="SVB114" s="150"/>
      <c r="SVC114" s="150"/>
      <c r="SVD114" s="150"/>
      <c r="SVE114" s="150"/>
      <c r="SVF114" s="150"/>
      <c r="SVG114" s="150"/>
      <c r="SVH114" s="150"/>
      <c r="SVI114" s="150"/>
      <c r="SVJ114" s="150"/>
      <c r="SVK114" s="150"/>
      <c r="SVL114" s="150"/>
      <c r="SVM114" s="150"/>
      <c r="SVN114" s="150"/>
      <c r="SVO114" s="150"/>
      <c r="SVP114" s="150"/>
      <c r="SVQ114" s="150"/>
      <c r="SVR114" s="150"/>
      <c r="SVS114" s="150"/>
      <c r="SVT114" s="150"/>
      <c r="SVU114" s="150"/>
      <c r="SVV114" s="150"/>
      <c r="SVW114" s="150"/>
      <c r="SVX114" s="150"/>
      <c r="SVY114" s="150"/>
      <c r="SVZ114" s="150"/>
      <c r="SWA114" s="150"/>
      <c r="SWB114" s="150"/>
      <c r="SWC114" s="150"/>
      <c r="SWD114" s="150"/>
      <c r="SWE114" s="150"/>
      <c r="SWF114" s="150"/>
      <c r="SWG114" s="150"/>
      <c r="SWH114" s="150"/>
      <c r="SWI114" s="150"/>
      <c r="SWJ114" s="150"/>
      <c r="SWK114" s="150"/>
      <c r="SWL114" s="150"/>
      <c r="SWM114" s="150"/>
      <c r="SWN114" s="150"/>
      <c r="SWO114" s="150"/>
      <c r="SWP114" s="150"/>
      <c r="SWQ114" s="150"/>
      <c r="SWR114" s="150"/>
      <c r="SWS114" s="150"/>
      <c r="SWT114" s="150"/>
      <c r="SWU114" s="150"/>
      <c r="SWV114" s="150"/>
      <c r="SWW114" s="150"/>
      <c r="SWX114" s="150"/>
      <c r="SWY114" s="150"/>
      <c r="SWZ114" s="150"/>
      <c r="SXA114" s="150"/>
      <c r="SXB114" s="150"/>
      <c r="SXC114" s="150"/>
      <c r="SXD114" s="150"/>
      <c r="SXE114" s="150"/>
      <c r="SXF114" s="150"/>
      <c r="SXG114" s="150"/>
      <c r="SXH114" s="150"/>
      <c r="SXI114" s="150"/>
      <c r="SXJ114" s="150"/>
      <c r="SXK114" s="150"/>
      <c r="SXL114" s="150"/>
      <c r="SXM114" s="150"/>
      <c r="SXN114" s="150"/>
      <c r="SXO114" s="150"/>
      <c r="SXP114" s="150"/>
      <c r="SXQ114" s="150"/>
      <c r="SXR114" s="150"/>
      <c r="SXS114" s="150"/>
      <c r="SXT114" s="150"/>
      <c r="SXU114" s="150"/>
      <c r="SXV114" s="150"/>
      <c r="SXW114" s="150"/>
      <c r="SXX114" s="150"/>
      <c r="SXY114" s="150"/>
      <c r="SXZ114" s="150"/>
      <c r="SYA114" s="150"/>
      <c r="SYB114" s="150"/>
      <c r="SYC114" s="150"/>
      <c r="SYD114" s="150"/>
      <c r="SYE114" s="150"/>
      <c r="SYF114" s="150"/>
      <c r="SYG114" s="150"/>
      <c r="SYH114" s="150"/>
      <c r="SYI114" s="150"/>
      <c r="SYJ114" s="150"/>
      <c r="SYK114" s="150"/>
      <c r="SYL114" s="150"/>
      <c r="SYM114" s="150"/>
      <c r="SYN114" s="150"/>
      <c r="SYO114" s="150"/>
      <c r="SYP114" s="150"/>
      <c r="SYQ114" s="150"/>
      <c r="SYR114" s="150"/>
      <c r="SYS114" s="150"/>
      <c r="SYT114" s="150"/>
      <c r="SYU114" s="150"/>
      <c r="SYV114" s="150"/>
      <c r="SYW114" s="150"/>
      <c r="SYX114" s="150"/>
      <c r="SYY114" s="150"/>
      <c r="SYZ114" s="150"/>
      <c r="SZA114" s="150"/>
      <c r="SZB114" s="150"/>
      <c r="SZC114" s="150"/>
      <c r="SZD114" s="150"/>
      <c r="SZE114" s="150"/>
      <c r="SZF114" s="150"/>
      <c r="SZG114" s="150"/>
      <c r="SZH114" s="150"/>
      <c r="SZI114" s="150"/>
      <c r="SZJ114" s="150"/>
      <c r="SZK114" s="150"/>
      <c r="SZL114" s="150"/>
      <c r="SZM114" s="150"/>
      <c r="SZN114" s="150"/>
      <c r="SZO114" s="150"/>
      <c r="SZP114" s="150"/>
      <c r="SZQ114" s="150"/>
      <c r="SZR114" s="150"/>
      <c r="SZS114" s="150"/>
      <c r="SZT114" s="150"/>
      <c r="SZU114" s="150"/>
      <c r="SZV114" s="150"/>
      <c r="SZW114" s="150"/>
      <c r="SZX114" s="150"/>
      <c r="SZY114" s="150"/>
      <c r="SZZ114" s="150"/>
      <c r="TAA114" s="150"/>
      <c r="TAB114" s="150"/>
      <c r="TAC114" s="150"/>
      <c r="TAD114" s="150"/>
      <c r="TAE114" s="150"/>
      <c r="TAF114" s="150"/>
      <c r="TAG114" s="150"/>
      <c r="TAH114" s="150"/>
      <c r="TAI114" s="150"/>
      <c r="TAJ114" s="150"/>
      <c r="TAK114" s="150"/>
      <c r="TAL114" s="150"/>
      <c r="TAM114" s="150"/>
      <c r="TAN114" s="150"/>
      <c r="TAO114" s="150"/>
      <c r="TAP114" s="150"/>
      <c r="TAQ114" s="150"/>
      <c r="TAR114" s="150"/>
      <c r="TAS114" s="150"/>
      <c r="TAT114" s="150"/>
      <c r="TAU114" s="150"/>
      <c r="TAV114" s="150"/>
      <c r="TAW114" s="150"/>
      <c r="TAX114" s="150"/>
      <c r="TAY114" s="150"/>
      <c r="TAZ114" s="150"/>
      <c r="TBA114" s="150"/>
      <c r="TBB114" s="150"/>
      <c r="TBC114" s="150"/>
      <c r="TBD114" s="150"/>
      <c r="TBE114" s="150"/>
      <c r="TBF114" s="150"/>
      <c r="TBG114" s="150"/>
      <c r="TBH114" s="150"/>
      <c r="TBI114" s="150"/>
      <c r="TBJ114" s="150"/>
      <c r="TBK114" s="150"/>
      <c r="TBL114" s="150"/>
      <c r="TBM114" s="150"/>
      <c r="TBN114" s="150"/>
      <c r="TBO114" s="150"/>
      <c r="TBP114" s="150"/>
      <c r="TBQ114" s="150"/>
      <c r="TBR114" s="150"/>
      <c r="TBS114" s="150"/>
      <c r="TBT114" s="150"/>
      <c r="TBU114" s="150"/>
      <c r="TBV114" s="150"/>
      <c r="TBW114" s="150"/>
      <c r="TBX114" s="150"/>
      <c r="TBY114" s="150"/>
      <c r="TBZ114" s="150"/>
      <c r="TCA114" s="150"/>
      <c r="TCB114" s="150"/>
      <c r="TCC114" s="150"/>
      <c r="TCD114" s="150"/>
      <c r="TCE114" s="150"/>
      <c r="TCF114" s="150"/>
      <c r="TCG114" s="150"/>
      <c r="TCH114" s="150"/>
      <c r="TCI114" s="150"/>
      <c r="TCJ114" s="150"/>
      <c r="TCK114" s="150"/>
      <c r="TCL114" s="150"/>
      <c r="TCM114" s="150"/>
      <c r="TCN114" s="150"/>
      <c r="TCO114" s="150"/>
      <c r="TCP114" s="150"/>
      <c r="TCQ114" s="150"/>
      <c r="TCR114" s="150"/>
      <c r="TCS114" s="150"/>
      <c r="TCT114" s="150"/>
      <c r="TCU114" s="150"/>
      <c r="TCV114" s="150"/>
      <c r="TCW114" s="150"/>
      <c r="TCX114" s="150"/>
      <c r="TCY114" s="150"/>
      <c r="TCZ114" s="150"/>
      <c r="TDA114" s="150"/>
      <c r="TDB114" s="150"/>
      <c r="TDC114" s="150"/>
      <c r="TDD114" s="150"/>
      <c r="TDE114" s="150"/>
      <c r="TDF114" s="150"/>
      <c r="TDG114" s="150"/>
      <c r="TDH114" s="150"/>
      <c r="TDI114" s="150"/>
      <c r="TDJ114" s="150"/>
      <c r="TDK114" s="150"/>
      <c r="TDL114" s="150"/>
      <c r="TDM114" s="150"/>
      <c r="TDN114" s="150"/>
      <c r="TDO114" s="150"/>
      <c r="TDP114" s="150"/>
      <c r="TDQ114" s="150"/>
      <c r="TDR114" s="150"/>
      <c r="TDS114" s="150"/>
      <c r="TDT114" s="150"/>
      <c r="TDU114" s="150"/>
      <c r="TDV114" s="150"/>
      <c r="TDW114" s="150"/>
      <c r="TDX114" s="150"/>
      <c r="TDY114" s="150"/>
      <c r="TDZ114" s="150"/>
      <c r="TEA114" s="150"/>
      <c r="TEB114" s="150"/>
      <c r="TEC114" s="150"/>
      <c r="TED114" s="150"/>
      <c r="TEE114" s="150"/>
      <c r="TEF114" s="150"/>
      <c r="TEG114" s="150"/>
      <c r="TEH114" s="150"/>
      <c r="TEI114" s="150"/>
      <c r="TEJ114" s="150"/>
      <c r="TEK114" s="150"/>
      <c r="TEL114" s="150"/>
      <c r="TEM114" s="150"/>
      <c r="TEN114" s="150"/>
      <c r="TEO114" s="150"/>
      <c r="TEP114" s="150"/>
      <c r="TEQ114" s="150"/>
      <c r="TER114" s="150"/>
      <c r="TES114" s="150"/>
      <c r="TET114" s="150"/>
      <c r="TEU114" s="150"/>
      <c r="TEV114" s="150"/>
      <c r="TEW114" s="150"/>
      <c r="TEX114" s="150"/>
      <c r="TEY114" s="150"/>
      <c r="TEZ114" s="150"/>
      <c r="TFA114" s="150"/>
      <c r="TFB114" s="150"/>
      <c r="TFC114" s="150"/>
      <c r="TFD114" s="150"/>
      <c r="TFE114" s="150"/>
      <c r="TFF114" s="150"/>
      <c r="TFG114" s="150"/>
      <c r="TFH114" s="150"/>
      <c r="TFI114" s="150"/>
      <c r="TFJ114" s="150"/>
      <c r="TFK114" s="150"/>
      <c r="TFL114" s="150"/>
      <c r="TFM114" s="150"/>
      <c r="TFN114" s="150"/>
      <c r="TFO114" s="150"/>
      <c r="TFP114" s="150"/>
      <c r="TFQ114" s="150"/>
      <c r="TFR114" s="150"/>
      <c r="TFS114" s="150"/>
      <c r="TFT114" s="150"/>
      <c r="TFU114" s="150"/>
      <c r="TFV114" s="150"/>
      <c r="TFW114" s="150"/>
      <c r="TFX114" s="150"/>
      <c r="TFY114" s="150"/>
      <c r="TFZ114" s="150"/>
      <c r="TGA114" s="150"/>
      <c r="TGB114" s="150"/>
      <c r="TGC114" s="150"/>
      <c r="TGD114" s="150"/>
      <c r="TGE114" s="150"/>
      <c r="TGF114" s="150"/>
      <c r="TGG114" s="150"/>
      <c r="TGH114" s="150"/>
      <c r="TGI114" s="150"/>
      <c r="TGJ114" s="150"/>
      <c r="TGK114" s="150"/>
      <c r="TGL114" s="150"/>
      <c r="TGM114" s="150"/>
      <c r="TGN114" s="150"/>
      <c r="TGO114" s="150"/>
      <c r="TGP114" s="150"/>
      <c r="TGQ114" s="150"/>
      <c r="TGR114" s="150"/>
      <c r="TGS114" s="150"/>
      <c r="TGT114" s="150"/>
      <c r="TGU114" s="150"/>
      <c r="TGV114" s="150"/>
      <c r="TGW114" s="150"/>
      <c r="TGX114" s="150"/>
      <c r="TGY114" s="150"/>
      <c r="TGZ114" s="150"/>
      <c r="THA114" s="150"/>
      <c r="THB114" s="150"/>
      <c r="THC114" s="150"/>
      <c r="THD114" s="150"/>
      <c r="THE114" s="150"/>
      <c r="THF114" s="150"/>
      <c r="THG114" s="150"/>
      <c r="THH114" s="150"/>
      <c r="THI114" s="150"/>
      <c r="THJ114" s="150"/>
      <c r="THK114" s="150"/>
      <c r="THL114" s="150"/>
      <c r="THM114" s="150"/>
      <c r="THN114" s="150"/>
      <c r="THO114" s="150"/>
      <c r="THP114" s="150"/>
      <c r="THQ114" s="150"/>
      <c r="THR114" s="150"/>
      <c r="THS114" s="150"/>
      <c r="THT114" s="150"/>
      <c r="THU114" s="150"/>
      <c r="THV114" s="150"/>
      <c r="THW114" s="150"/>
      <c r="THX114" s="150"/>
      <c r="THY114" s="150"/>
      <c r="THZ114" s="150"/>
      <c r="TIA114" s="150"/>
      <c r="TIB114" s="150"/>
      <c r="TIC114" s="150"/>
      <c r="TID114" s="150"/>
      <c r="TIE114" s="150"/>
      <c r="TIF114" s="150"/>
      <c r="TIG114" s="150"/>
      <c r="TIH114" s="150"/>
      <c r="TII114" s="150"/>
      <c r="TIJ114" s="150"/>
      <c r="TIK114" s="150"/>
      <c r="TIL114" s="150"/>
      <c r="TIM114" s="150"/>
      <c r="TIN114" s="150"/>
      <c r="TIO114" s="150"/>
      <c r="TIP114" s="150"/>
      <c r="TIQ114" s="150"/>
      <c r="TIR114" s="150"/>
      <c r="TIS114" s="150"/>
      <c r="TIT114" s="150"/>
      <c r="TIU114" s="150"/>
      <c r="TIV114" s="150"/>
      <c r="TIW114" s="150"/>
      <c r="TIX114" s="150"/>
      <c r="TIY114" s="150"/>
      <c r="TIZ114" s="150"/>
      <c r="TJA114" s="150"/>
      <c r="TJB114" s="150"/>
      <c r="TJC114" s="150"/>
      <c r="TJD114" s="150"/>
      <c r="TJE114" s="150"/>
      <c r="TJF114" s="150"/>
      <c r="TJG114" s="150"/>
      <c r="TJH114" s="150"/>
      <c r="TJI114" s="150"/>
      <c r="TJJ114" s="150"/>
      <c r="TJK114" s="150"/>
      <c r="TJL114" s="150"/>
      <c r="TJM114" s="150"/>
      <c r="TJN114" s="150"/>
      <c r="TJO114" s="150"/>
      <c r="TJP114" s="150"/>
      <c r="TJQ114" s="150"/>
      <c r="TJR114" s="150"/>
      <c r="TJS114" s="150"/>
      <c r="TJT114" s="150"/>
      <c r="TJU114" s="150"/>
      <c r="TJV114" s="150"/>
      <c r="TJW114" s="150"/>
      <c r="TJX114" s="150"/>
      <c r="TJY114" s="150"/>
      <c r="TJZ114" s="150"/>
      <c r="TKA114" s="150"/>
      <c r="TKB114" s="150"/>
      <c r="TKC114" s="150"/>
      <c r="TKD114" s="150"/>
      <c r="TKE114" s="150"/>
      <c r="TKF114" s="150"/>
      <c r="TKG114" s="150"/>
      <c r="TKH114" s="150"/>
      <c r="TKI114" s="150"/>
      <c r="TKJ114" s="150"/>
      <c r="TKK114" s="150"/>
      <c r="TKL114" s="150"/>
      <c r="TKM114" s="150"/>
      <c r="TKN114" s="150"/>
      <c r="TKO114" s="150"/>
      <c r="TKP114" s="150"/>
      <c r="TKQ114" s="150"/>
      <c r="TKR114" s="150"/>
      <c r="TKS114" s="150"/>
      <c r="TKT114" s="150"/>
      <c r="TKU114" s="150"/>
      <c r="TKV114" s="150"/>
      <c r="TKW114" s="150"/>
      <c r="TKX114" s="150"/>
      <c r="TKY114" s="150"/>
      <c r="TKZ114" s="150"/>
      <c r="TLA114" s="150"/>
      <c r="TLB114" s="150"/>
      <c r="TLC114" s="150"/>
      <c r="TLD114" s="150"/>
      <c r="TLE114" s="150"/>
      <c r="TLF114" s="150"/>
      <c r="TLG114" s="150"/>
      <c r="TLH114" s="150"/>
      <c r="TLI114" s="150"/>
      <c r="TLJ114" s="150"/>
      <c r="TLK114" s="150"/>
      <c r="TLL114" s="150"/>
      <c r="TLM114" s="150"/>
      <c r="TLN114" s="150"/>
      <c r="TLO114" s="150"/>
      <c r="TLP114" s="150"/>
      <c r="TLQ114" s="150"/>
      <c r="TLR114" s="150"/>
      <c r="TLS114" s="150"/>
      <c r="TLT114" s="150"/>
      <c r="TLU114" s="150"/>
      <c r="TLV114" s="150"/>
      <c r="TLW114" s="150"/>
      <c r="TLX114" s="150"/>
      <c r="TLY114" s="150"/>
      <c r="TLZ114" s="150"/>
      <c r="TMA114" s="150"/>
      <c r="TMB114" s="150"/>
      <c r="TMC114" s="150"/>
      <c r="TMD114" s="150"/>
      <c r="TME114" s="150"/>
      <c r="TMF114" s="150"/>
      <c r="TMG114" s="150"/>
      <c r="TMH114" s="150"/>
      <c r="TMI114" s="150"/>
      <c r="TMJ114" s="150"/>
      <c r="TMK114" s="150"/>
      <c r="TML114" s="150"/>
      <c r="TMM114" s="150"/>
      <c r="TMN114" s="150"/>
      <c r="TMO114" s="150"/>
      <c r="TMP114" s="150"/>
      <c r="TMQ114" s="150"/>
      <c r="TMR114" s="150"/>
      <c r="TMS114" s="150"/>
      <c r="TMT114" s="150"/>
      <c r="TMU114" s="150"/>
      <c r="TMV114" s="150"/>
      <c r="TMW114" s="150"/>
      <c r="TMX114" s="150"/>
      <c r="TMY114" s="150"/>
      <c r="TMZ114" s="150"/>
      <c r="TNA114" s="150"/>
      <c r="TNB114" s="150"/>
      <c r="TNC114" s="150"/>
      <c r="TND114" s="150"/>
      <c r="TNE114" s="150"/>
      <c r="TNF114" s="150"/>
      <c r="TNG114" s="150"/>
      <c r="TNH114" s="150"/>
      <c r="TNI114" s="150"/>
      <c r="TNJ114" s="150"/>
      <c r="TNK114" s="150"/>
      <c r="TNL114" s="150"/>
      <c r="TNM114" s="150"/>
      <c r="TNN114" s="150"/>
      <c r="TNO114" s="150"/>
      <c r="TNP114" s="150"/>
      <c r="TNQ114" s="150"/>
      <c r="TNR114" s="150"/>
      <c r="TNS114" s="150"/>
      <c r="TNT114" s="150"/>
      <c r="TNU114" s="150"/>
      <c r="TNV114" s="150"/>
      <c r="TNW114" s="150"/>
      <c r="TNX114" s="150"/>
      <c r="TNY114" s="150"/>
      <c r="TNZ114" s="150"/>
      <c r="TOA114" s="150"/>
      <c r="TOB114" s="150"/>
      <c r="TOC114" s="150"/>
      <c r="TOD114" s="150"/>
      <c r="TOE114" s="150"/>
      <c r="TOF114" s="150"/>
      <c r="TOG114" s="150"/>
      <c r="TOH114" s="150"/>
      <c r="TOI114" s="150"/>
      <c r="TOJ114" s="150"/>
      <c r="TOK114" s="150"/>
      <c r="TOL114" s="150"/>
      <c r="TOM114" s="150"/>
      <c r="TON114" s="150"/>
      <c r="TOO114" s="150"/>
      <c r="TOP114" s="150"/>
      <c r="TOQ114" s="150"/>
      <c r="TOR114" s="150"/>
      <c r="TOS114" s="150"/>
      <c r="TOT114" s="150"/>
      <c r="TOU114" s="150"/>
      <c r="TOV114" s="150"/>
      <c r="TOW114" s="150"/>
      <c r="TOX114" s="150"/>
      <c r="TOY114" s="150"/>
      <c r="TOZ114" s="150"/>
      <c r="TPA114" s="150"/>
      <c r="TPB114" s="150"/>
      <c r="TPC114" s="150"/>
      <c r="TPD114" s="150"/>
      <c r="TPE114" s="150"/>
      <c r="TPF114" s="150"/>
      <c r="TPG114" s="150"/>
      <c r="TPH114" s="150"/>
      <c r="TPI114" s="150"/>
      <c r="TPJ114" s="150"/>
      <c r="TPK114" s="150"/>
      <c r="TPL114" s="150"/>
      <c r="TPM114" s="150"/>
      <c r="TPN114" s="150"/>
      <c r="TPO114" s="150"/>
      <c r="TPP114" s="150"/>
      <c r="TPQ114" s="150"/>
      <c r="TPR114" s="150"/>
      <c r="TPS114" s="150"/>
      <c r="TPT114" s="150"/>
      <c r="TPU114" s="150"/>
      <c r="TPV114" s="150"/>
      <c r="TPW114" s="150"/>
      <c r="TPX114" s="150"/>
      <c r="TPY114" s="150"/>
      <c r="TPZ114" s="150"/>
      <c r="TQA114" s="150"/>
      <c r="TQB114" s="150"/>
      <c r="TQC114" s="150"/>
      <c r="TQD114" s="150"/>
      <c r="TQE114" s="150"/>
      <c r="TQF114" s="150"/>
      <c r="TQG114" s="150"/>
      <c r="TQH114" s="150"/>
      <c r="TQI114" s="150"/>
      <c r="TQJ114" s="150"/>
      <c r="TQK114" s="150"/>
      <c r="TQL114" s="150"/>
      <c r="TQM114" s="150"/>
      <c r="TQN114" s="150"/>
      <c r="TQO114" s="150"/>
      <c r="TQP114" s="150"/>
      <c r="TQQ114" s="150"/>
      <c r="TQR114" s="150"/>
      <c r="TQS114" s="150"/>
      <c r="TQT114" s="150"/>
      <c r="TQU114" s="150"/>
      <c r="TQV114" s="150"/>
      <c r="TQW114" s="150"/>
      <c r="TQX114" s="150"/>
      <c r="TQY114" s="150"/>
      <c r="TQZ114" s="150"/>
      <c r="TRA114" s="150"/>
      <c r="TRB114" s="150"/>
      <c r="TRC114" s="150"/>
      <c r="TRD114" s="150"/>
      <c r="TRE114" s="150"/>
      <c r="TRF114" s="150"/>
      <c r="TRG114" s="150"/>
      <c r="TRH114" s="150"/>
      <c r="TRI114" s="150"/>
      <c r="TRJ114" s="150"/>
      <c r="TRK114" s="150"/>
      <c r="TRL114" s="150"/>
      <c r="TRM114" s="150"/>
      <c r="TRN114" s="150"/>
      <c r="TRO114" s="150"/>
      <c r="TRP114" s="150"/>
      <c r="TRQ114" s="150"/>
      <c r="TRR114" s="150"/>
      <c r="TRS114" s="150"/>
      <c r="TRT114" s="150"/>
      <c r="TRU114" s="150"/>
      <c r="TRV114" s="150"/>
      <c r="TRW114" s="150"/>
      <c r="TRX114" s="150"/>
      <c r="TRY114" s="150"/>
      <c r="TRZ114" s="150"/>
      <c r="TSA114" s="150"/>
      <c r="TSB114" s="150"/>
      <c r="TSC114" s="150"/>
      <c r="TSD114" s="150"/>
      <c r="TSE114" s="150"/>
      <c r="TSF114" s="150"/>
      <c r="TSG114" s="150"/>
      <c r="TSH114" s="150"/>
      <c r="TSI114" s="150"/>
      <c r="TSJ114" s="150"/>
      <c r="TSK114" s="150"/>
      <c r="TSL114" s="150"/>
      <c r="TSM114" s="150"/>
      <c r="TSN114" s="150"/>
      <c r="TSO114" s="150"/>
      <c r="TSP114" s="150"/>
      <c r="TSQ114" s="150"/>
      <c r="TSR114" s="150"/>
      <c r="TSS114" s="150"/>
      <c r="TST114" s="150"/>
      <c r="TSU114" s="150"/>
      <c r="TSV114" s="150"/>
      <c r="TSW114" s="150"/>
      <c r="TSX114" s="150"/>
      <c r="TSY114" s="150"/>
      <c r="TSZ114" s="150"/>
      <c r="TTA114" s="150"/>
      <c r="TTB114" s="150"/>
      <c r="TTC114" s="150"/>
      <c r="TTD114" s="150"/>
      <c r="TTE114" s="150"/>
      <c r="TTF114" s="150"/>
      <c r="TTG114" s="150"/>
      <c r="TTH114" s="150"/>
      <c r="TTI114" s="150"/>
      <c r="TTJ114" s="150"/>
      <c r="TTK114" s="150"/>
      <c r="TTL114" s="150"/>
      <c r="TTM114" s="150"/>
      <c r="TTN114" s="150"/>
      <c r="TTO114" s="150"/>
      <c r="TTP114" s="150"/>
      <c r="TTQ114" s="150"/>
      <c r="TTR114" s="150"/>
      <c r="TTS114" s="150"/>
      <c r="TTT114" s="150"/>
      <c r="TTU114" s="150"/>
      <c r="TTV114" s="150"/>
      <c r="TTW114" s="150"/>
      <c r="TTX114" s="150"/>
      <c r="TTY114" s="150"/>
      <c r="TTZ114" s="150"/>
      <c r="TUA114" s="150"/>
      <c r="TUB114" s="150"/>
      <c r="TUC114" s="150"/>
      <c r="TUD114" s="150"/>
      <c r="TUE114" s="150"/>
      <c r="TUF114" s="150"/>
      <c r="TUG114" s="150"/>
      <c r="TUH114" s="150"/>
      <c r="TUI114" s="150"/>
      <c r="TUJ114" s="150"/>
      <c r="TUK114" s="150"/>
      <c r="TUL114" s="150"/>
      <c r="TUM114" s="150"/>
      <c r="TUN114" s="150"/>
      <c r="TUO114" s="150"/>
      <c r="TUP114" s="150"/>
      <c r="TUQ114" s="150"/>
      <c r="TUR114" s="150"/>
      <c r="TUS114" s="150"/>
      <c r="TUT114" s="150"/>
      <c r="TUU114" s="150"/>
      <c r="TUV114" s="150"/>
      <c r="TUW114" s="150"/>
      <c r="TUX114" s="150"/>
      <c r="TUY114" s="150"/>
      <c r="TUZ114" s="150"/>
      <c r="TVA114" s="150"/>
      <c r="TVB114" s="150"/>
      <c r="TVC114" s="150"/>
      <c r="TVD114" s="150"/>
      <c r="TVE114" s="150"/>
      <c r="TVF114" s="150"/>
      <c r="TVG114" s="150"/>
      <c r="TVH114" s="150"/>
      <c r="TVI114" s="150"/>
      <c r="TVJ114" s="150"/>
      <c r="TVK114" s="150"/>
      <c r="TVL114" s="150"/>
      <c r="TVM114" s="150"/>
      <c r="TVN114" s="150"/>
      <c r="TVO114" s="150"/>
      <c r="TVP114" s="150"/>
      <c r="TVQ114" s="150"/>
      <c r="TVR114" s="150"/>
      <c r="TVS114" s="150"/>
      <c r="TVT114" s="150"/>
      <c r="TVU114" s="150"/>
      <c r="TVV114" s="150"/>
      <c r="TVW114" s="150"/>
      <c r="TVX114" s="150"/>
      <c r="TVY114" s="150"/>
      <c r="TVZ114" s="150"/>
      <c r="TWA114" s="150"/>
      <c r="TWB114" s="150"/>
      <c r="TWC114" s="150"/>
      <c r="TWD114" s="150"/>
      <c r="TWE114" s="150"/>
      <c r="TWF114" s="150"/>
      <c r="TWG114" s="150"/>
      <c r="TWH114" s="150"/>
      <c r="TWI114" s="150"/>
      <c r="TWJ114" s="150"/>
      <c r="TWK114" s="150"/>
      <c r="TWL114" s="150"/>
      <c r="TWM114" s="150"/>
      <c r="TWN114" s="150"/>
      <c r="TWO114" s="150"/>
      <c r="TWP114" s="150"/>
      <c r="TWQ114" s="150"/>
      <c r="TWR114" s="150"/>
      <c r="TWS114" s="150"/>
      <c r="TWT114" s="150"/>
      <c r="TWU114" s="150"/>
      <c r="TWV114" s="150"/>
      <c r="TWW114" s="150"/>
      <c r="TWX114" s="150"/>
      <c r="TWY114" s="150"/>
      <c r="TWZ114" s="150"/>
      <c r="TXA114" s="150"/>
      <c r="TXB114" s="150"/>
      <c r="TXC114" s="150"/>
      <c r="TXD114" s="150"/>
      <c r="TXE114" s="150"/>
      <c r="TXF114" s="150"/>
      <c r="TXG114" s="150"/>
      <c r="TXH114" s="150"/>
      <c r="TXI114" s="150"/>
      <c r="TXJ114" s="150"/>
      <c r="TXK114" s="150"/>
      <c r="TXL114" s="150"/>
      <c r="TXM114" s="150"/>
      <c r="TXN114" s="150"/>
      <c r="TXO114" s="150"/>
      <c r="TXP114" s="150"/>
      <c r="TXQ114" s="150"/>
      <c r="TXR114" s="150"/>
      <c r="TXS114" s="150"/>
      <c r="TXT114" s="150"/>
      <c r="TXU114" s="150"/>
      <c r="TXV114" s="150"/>
      <c r="TXW114" s="150"/>
      <c r="TXX114" s="150"/>
      <c r="TXY114" s="150"/>
      <c r="TXZ114" s="150"/>
      <c r="TYA114" s="150"/>
      <c r="TYB114" s="150"/>
      <c r="TYC114" s="150"/>
      <c r="TYD114" s="150"/>
      <c r="TYE114" s="150"/>
      <c r="TYF114" s="150"/>
      <c r="TYG114" s="150"/>
      <c r="TYH114" s="150"/>
      <c r="TYI114" s="150"/>
      <c r="TYJ114" s="150"/>
      <c r="TYK114" s="150"/>
      <c r="TYL114" s="150"/>
      <c r="TYM114" s="150"/>
      <c r="TYN114" s="150"/>
      <c r="TYO114" s="150"/>
      <c r="TYP114" s="150"/>
      <c r="TYQ114" s="150"/>
      <c r="TYR114" s="150"/>
      <c r="TYS114" s="150"/>
      <c r="TYT114" s="150"/>
      <c r="TYU114" s="150"/>
      <c r="TYV114" s="150"/>
      <c r="TYW114" s="150"/>
      <c r="TYX114" s="150"/>
      <c r="TYY114" s="150"/>
      <c r="TYZ114" s="150"/>
      <c r="TZA114" s="150"/>
      <c r="TZB114" s="150"/>
      <c r="TZC114" s="150"/>
      <c r="TZD114" s="150"/>
      <c r="TZE114" s="150"/>
      <c r="TZF114" s="150"/>
      <c r="TZG114" s="150"/>
      <c r="TZH114" s="150"/>
      <c r="TZI114" s="150"/>
      <c r="TZJ114" s="150"/>
      <c r="TZK114" s="150"/>
      <c r="TZL114" s="150"/>
      <c r="TZM114" s="150"/>
      <c r="TZN114" s="150"/>
      <c r="TZO114" s="150"/>
      <c r="TZP114" s="150"/>
      <c r="TZQ114" s="150"/>
      <c r="TZR114" s="150"/>
      <c r="TZS114" s="150"/>
      <c r="TZT114" s="150"/>
      <c r="TZU114" s="150"/>
      <c r="TZV114" s="150"/>
      <c r="TZW114" s="150"/>
      <c r="TZX114" s="150"/>
      <c r="TZY114" s="150"/>
      <c r="TZZ114" s="150"/>
      <c r="UAA114" s="150"/>
      <c r="UAB114" s="150"/>
      <c r="UAC114" s="150"/>
      <c r="UAD114" s="150"/>
      <c r="UAE114" s="150"/>
      <c r="UAF114" s="150"/>
      <c r="UAG114" s="150"/>
      <c r="UAH114" s="150"/>
      <c r="UAI114" s="150"/>
      <c r="UAJ114" s="150"/>
      <c r="UAK114" s="150"/>
      <c r="UAL114" s="150"/>
      <c r="UAM114" s="150"/>
      <c r="UAN114" s="150"/>
      <c r="UAO114" s="150"/>
      <c r="UAP114" s="150"/>
      <c r="UAQ114" s="150"/>
      <c r="UAR114" s="150"/>
      <c r="UAS114" s="150"/>
      <c r="UAT114" s="150"/>
      <c r="UAU114" s="150"/>
      <c r="UAV114" s="150"/>
      <c r="UAW114" s="150"/>
      <c r="UAX114" s="150"/>
      <c r="UAY114" s="150"/>
      <c r="UAZ114" s="150"/>
      <c r="UBA114" s="150"/>
      <c r="UBB114" s="150"/>
      <c r="UBC114" s="150"/>
      <c r="UBD114" s="150"/>
      <c r="UBE114" s="150"/>
      <c r="UBF114" s="150"/>
      <c r="UBG114" s="150"/>
      <c r="UBH114" s="150"/>
      <c r="UBI114" s="150"/>
      <c r="UBJ114" s="150"/>
      <c r="UBK114" s="150"/>
      <c r="UBL114" s="150"/>
      <c r="UBM114" s="150"/>
      <c r="UBN114" s="150"/>
      <c r="UBO114" s="150"/>
      <c r="UBP114" s="150"/>
      <c r="UBQ114" s="150"/>
      <c r="UBR114" s="150"/>
      <c r="UBS114" s="150"/>
      <c r="UBT114" s="150"/>
      <c r="UBU114" s="150"/>
      <c r="UBV114" s="150"/>
      <c r="UBW114" s="150"/>
      <c r="UBX114" s="150"/>
      <c r="UBY114" s="150"/>
      <c r="UBZ114" s="150"/>
      <c r="UCA114" s="150"/>
      <c r="UCB114" s="150"/>
      <c r="UCC114" s="150"/>
      <c r="UCD114" s="150"/>
      <c r="UCE114" s="150"/>
      <c r="UCF114" s="150"/>
      <c r="UCG114" s="150"/>
      <c r="UCH114" s="150"/>
      <c r="UCI114" s="150"/>
      <c r="UCJ114" s="150"/>
      <c r="UCK114" s="150"/>
      <c r="UCL114" s="150"/>
      <c r="UCM114" s="150"/>
      <c r="UCN114" s="150"/>
      <c r="UCO114" s="150"/>
      <c r="UCP114" s="150"/>
      <c r="UCQ114" s="150"/>
      <c r="UCR114" s="150"/>
      <c r="UCS114" s="150"/>
      <c r="UCT114" s="150"/>
      <c r="UCU114" s="150"/>
      <c r="UCV114" s="150"/>
      <c r="UCW114" s="150"/>
      <c r="UCX114" s="150"/>
      <c r="UCY114" s="150"/>
      <c r="UCZ114" s="150"/>
      <c r="UDA114" s="150"/>
      <c r="UDB114" s="150"/>
      <c r="UDC114" s="150"/>
      <c r="UDD114" s="150"/>
      <c r="UDE114" s="150"/>
      <c r="UDF114" s="150"/>
      <c r="UDG114" s="150"/>
      <c r="UDH114" s="150"/>
      <c r="UDI114" s="150"/>
      <c r="UDJ114" s="150"/>
      <c r="UDK114" s="150"/>
      <c r="UDL114" s="150"/>
      <c r="UDM114" s="150"/>
      <c r="UDN114" s="150"/>
      <c r="UDO114" s="150"/>
      <c r="UDP114" s="150"/>
      <c r="UDQ114" s="150"/>
      <c r="UDR114" s="150"/>
      <c r="UDS114" s="150"/>
      <c r="UDT114" s="150"/>
      <c r="UDU114" s="150"/>
      <c r="UDV114" s="150"/>
      <c r="UDW114" s="150"/>
      <c r="UDX114" s="150"/>
      <c r="UDY114" s="150"/>
      <c r="UDZ114" s="150"/>
      <c r="UEA114" s="150"/>
      <c r="UEB114" s="150"/>
      <c r="UEC114" s="150"/>
      <c r="UED114" s="150"/>
      <c r="UEE114" s="150"/>
      <c r="UEF114" s="150"/>
      <c r="UEG114" s="150"/>
      <c r="UEH114" s="150"/>
      <c r="UEI114" s="150"/>
      <c r="UEJ114" s="150"/>
      <c r="UEK114" s="150"/>
      <c r="UEL114" s="150"/>
      <c r="UEM114" s="150"/>
      <c r="UEN114" s="150"/>
      <c r="UEO114" s="150"/>
      <c r="UEP114" s="150"/>
      <c r="UEQ114" s="150"/>
      <c r="UER114" s="150"/>
      <c r="UES114" s="150"/>
      <c r="UET114" s="150"/>
      <c r="UEU114" s="150"/>
      <c r="UEV114" s="150"/>
      <c r="UEW114" s="150"/>
      <c r="UEX114" s="150"/>
      <c r="UEY114" s="150"/>
      <c r="UEZ114" s="150"/>
      <c r="UFA114" s="150"/>
      <c r="UFB114" s="150"/>
      <c r="UFC114" s="150"/>
      <c r="UFD114" s="150"/>
      <c r="UFE114" s="150"/>
      <c r="UFF114" s="150"/>
      <c r="UFG114" s="150"/>
      <c r="UFH114" s="150"/>
      <c r="UFI114" s="150"/>
      <c r="UFJ114" s="150"/>
      <c r="UFK114" s="150"/>
      <c r="UFL114" s="150"/>
      <c r="UFM114" s="150"/>
      <c r="UFN114" s="150"/>
      <c r="UFO114" s="150"/>
      <c r="UFP114" s="150"/>
      <c r="UFQ114" s="150"/>
      <c r="UFR114" s="150"/>
      <c r="UFS114" s="150"/>
      <c r="UFT114" s="150"/>
      <c r="UFU114" s="150"/>
      <c r="UFV114" s="150"/>
      <c r="UFW114" s="150"/>
      <c r="UFX114" s="150"/>
      <c r="UFY114" s="150"/>
      <c r="UFZ114" s="150"/>
      <c r="UGA114" s="150"/>
      <c r="UGB114" s="150"/>
      <c r="UGC114" s="150"/>
      <c r="UGD114" s="150"/>
      <c r="UGE114" s="150"/>
      <c r="UGF114" s="150"/>
      <c r="UGG114" s="150"/>
      <c r="UGH114" s="150"/>
      <c r="UGI114" s="150"/>
      <c r="UGJ114" s="150"/>
      <c r="UGK114" s="150"/>
      <c r="UGL114" s="150"/>
      <c r="UGM114" s="150"/>
      <c r="UGN114" s="150"/>
      <c r="UGO114" s="150"/>
      <c r="UGP114" s="150"/>
      <c r="UGQ114" s="150"/>
      <c r="UGR114" s="150"/>
      <c r="UGS114" s="150"/>
      <c r="UGT114" s="150"/>
      <c r="UGU114" s="150"/>
      <c r="UGV114" s="150"/>
      <c r="UGW114" s="150"/>
      <c r="UGX114" s="150"/>
      <c r="UGY114" s="150"/>
      <c r="UGZ114" s="150"/>
      <c r="UHA114" s="150"/>
      <c r="UHB114" s="150"/>
      <c r="UHC114" s="150"/>
      <c r="UHD114" s="150"/>
      <c r="UHE114" s="150"/>
      <c r="UHF114" s="150"/>
      <c r="UHG114" s="150"/>
      <c r="UHH114" s="150"/>
      <c r="UHI114" s="150"/>
      <c r="UHJ114" s="150"/>
      <c r="UHK114" s="150"/>
      <c r="UHL114" s="150"/>
      <c r="UHM114" s="150"/>
      <c r="UHN114" s="150"/>
      <c r="UHO114" s="150"/>
      <c r="UHP114" s="150"/>
      <c r="UHQ114" s="150"/>
      <c r="UHR114" s="150"/>
      <c r="UHS114" s="150"/>
      <c r="UHT114" s="150"/>
      <c r="UHU114" s="150"/>
      <c r="UHV114" s="150"/>
      <c r="UHW114" s="150"/>
      <c r="UHX114" s="150"/>
      <c r="UHY114" s="150"/>
      <c r="UHZ114" s="150"/>
      <c r="UIA114" s="150"/>
      <c r="UIB114" s="150"/>
      <c r="UIC114" s="150"/>
      <c r="UID114" s="150"/>
      <c r="UIE114" s="150"/>
      <c r="UIF114" s="150"/>
      <c r="UIG114" s="150"/>
      <c r="UIH114" s="150"/>
      <c r="UII114" s="150"/>
      <c r="UIJ114" s="150"/>
      <c r="UIK114" s="150"/>
      <c r="UIL114" s="150"/>
      <c r="UIM114" s="150"/>
      <c r="UIN114" s="150"/>
      <c r="UIO114" s="150"/>
      <c r="UIP114" s="150"/>
      <c r="UIQ114" s="150"/>
      <c r="UIR114" s="150"/>
      <c r="UIS114" s="150"/>
      <c r="UIT114" s="150"/>
      <c r="UIU114" s="150"/>
      <c r="UIV114" s="150"/>
      <c r="UIW114" s="150"/>
      <c r="UIX114" s="150"/>
      <c r="UIY114" s="150"/>
      <c r="UIZ114" s="150"/>
      <c r="UJA114" s="150"/>
      <c r="UJB114" s="150"/>
      <c r="UJC114" s="150"/>
      <c r="UJD114" s="150"/>
      <c r="UJE114" s="150"/>
      <c r="UJF114" s="150"/>
      <c r="UJG114" s="150"/>
      <c r="UJH114" s="150"/>
      <c r="UJI114" s="150"/>
      <c r="UJJ114" s="150"/>
      <c r="UJK114" s="150"/>
      <c r="UJL114" s="150"/>
      <c r="UJM114" s="150"/>
      <c r="UJN114" s="150"/>
      <c r="UJO114" s="150"/>
      <c r="UJP114" s="150"/>
      <c r="UJQ114" s="150"/>
      <c r="UJR114" s="150"/>
      <c r="UJS114" s="150"/>
      <c r="UJT114" s="150"/>
      <c r="UJU114" s="150"/>
      <c r="UJV114" s="150"/>
      <c r="UJW114" s="150"/>
      <c r="UJX114" s="150"/>
      <c r="UJY114" s="150"/>
      <c r="UJZ114" s="150"/>
      <c r="UKA114" s="150"/>
      <c r="UKB114" s="150"/>
      <c r="UKC114" s="150"/>
      <c r="UKD114" s="150"/>
      <c r="UKE114" s="150"/>
      <c r="UKF114" s="150"/>
      <c r="UKG114" s="150"/>
      <c r="UKH114" s="150"/>
      <c r="UKI114" s="150"/>
      <c r="UKJ114" s="150"/>
      <c r="UKK114" s="150"/>
      <c r="UKL114" s="150"/>
      <c r="UKM114" s="150"/>
      <c r="UKN114" s="150"/>
      <c r="UKO114" s="150"/>
      <c r="UKP114" s="150"/>
      <c r="UKQ114" s="150"/>
      <c r="UKR114" s="150"/>
      <c r="UKS114" s="150"/>
      <c r="UKT114" s="150"/>
      <c r="UKU114" s="150"/>
      <c r="UKV114" s="150"/>
      <c r="UKW114" s="150"/>
      <c r="UKX114" s="150"/>
      <c r="UKY114" s="150"/>
      <c r="UKZ114" s="150"/>
      <c r="ULA114" s="150"/>
      <c r="ULB114" s="150"/>
      <c r="ULC114" s="150"/>
      <c r="ULD114" s="150"/>
      <c r="ULE114" s="150"/>
      <c r="ULF114" s="150"/>
      <c r="ULG114" s="150"/>
      <c r="ULH114" s="150"/>
      <c r="ULI114" s="150"/>
      <c r="ULJ114" s="150"/>
      <c r="ULK114" s="150"/>
      <c r="ULL114" s="150"/>
      <c r="ULM114" s="150"/>
      <c r="ULN114" s="150"/>
      <c r="ULO114" s="150"/>
      <c r="ULP114" s="150"/>
      <c r="ULQ114" s="150"/>
      <c r="ULR114" s="150"/>
      <c r="ULS114" s="150"/>
      <c r="ULT114" s="150"/>
      <c r="ULU114" s="150"/>
      <c r="ULV114" s="150"/>
      <c r="ULW114" s="150"/>
      <c r="ULX114" s="150"/>
      <c r="ULY114" s="150"/>
      <c r="ULZ114" s="150"/>
      <c r="UMA114" s="150"/>
      <c r="UMB114" s="150"/>
      <c r="UMC114" s="150"/>
      <c r="UMD114" s="150"/>
      <c r="UME114" s="150"/>
      <c r="UMF114" s="150"/>
      <c r="UMG114" s="150"/>
      <c r="UMH114" s="150"/>
      <c r="UMI114" s="150"/>
      <c r="UMJ114" s="150"/>
      <c r="UMK114" s="150"/>
      <c r="UML114" s="150"/>
      <c r="UMM114" s="150"/>
      <c r="UMN114" s="150"/>
      <c r="UMO114" s="150"/>
      <c r="UMP114" s="150"/>
      <c r="UMQ114" s="150"/>
      <c r="UMR114" s="150"/>
      <c r="UMS114" s="150"/>
      <c r="UMT114" s="150"/>
      <c r="UMU114" s="150"/>
      <c r="UMV114" s="150"/>
      <c r="UMW114" s="150"/>
      <c r="UMX114" s="150"/>
      <c r="UMY114" s="150"/>
      <c r="UMZ114" s="150"/>
      <c r="UNA114" s="150"/>
      <c r="UNB114" s="150"/>
      <c r="UNC114" s="150"/>
      <c r="UND114" s="150"/>
      <c r="UNE114" s="150"/>
      <c r="UNF114" s="150"/>
      <c r="UNG114" s="150"/>
      <c r="UNH114" s="150"/>
      <c r="UNI114" s="150"/>
      <c r="UNJ114" s="150"/>
      <c r="UNK114" s="150"/>
      <c r="UNL114" s="150"/>
      <c r="UNM114" s="150"/>
      <c r="UNN114" s="150"/>
      <c r="UNO114" s="150"/>
      <c r="UNP114" s="150"/>
      <c r="UNQ114" s="150"/>
      <c r="UNR114" s="150"/>
      <c r="UNS114" s="150"/>
      <c r="UNT114" s="150"/>
      <c r="UNU114" s="150"/>
      <c r="UNV114" s="150"/>
      <c r="UNW114" s="150"/>
      <c r="UNX114" s="150"/>
      <c r="UNY114" s="150"/>
      <c r="UNZ114" s="150"/>
      <c r="UOA114" s="150"/>
      <c r="UOB114" s="150"/>
      <c r="UOC114" s="150"/>
      <c r="UOD114" s="150"/>
      <c r="UOE114" s="150"/>
      <c r="UOF114" s="150"/>
      <c r="UOG114" s="150"/>
      <c r="UOH114" s="150"/>
      <c r="UOI114" s="150"/>
      <c r="UOJ114" s="150"/>
      <c r="UOK114" s="150"/>
      <c r="UOL114" s="150"/>
      <c r="UOM114" s="150"/>
      <c r="UON114" s="150"/>
      <c r="UOO114" s="150"/>
      <c r="UOP114" s="150"/>
      <c r="UOQ114" s="150"/>
      <c r="UOR114" s="150"/>
      <c r="UOS114" s="150"/>
      <c r="UOT114" s="150"/>
      <c r="UOU114" s="150"/>
      <c r="UOV114" s="150"/>
      <c r="UOW114" s="150"/>
      <c r="UOX114" s="150"/>
      <c r="UOY114" s="150"/>
      <c r="UOZ114" s="150"/>
      <c r="UPA114" s="150"/>
      <c r="UPB114" s="150"/>
      <c r="UPC114" s="150"/>
      <c r="UPD114" s="150"/>
      <c r="UPE114" s="150"/>
      <c r="UPF114" s="150"/>
      <c r="UPG114" s="150"/>
      <c r="UPH114" s="150"/>
      <c r="UPI114" s="150"/>
      <c r="UPJ114" s="150"/>
      <c r="UPK114" s="150"/>
      <c r="UPL114" s="150"/>
      <c r="UPM114" s="150"/>
      <c r="UPN114" s="150"/>
      <c r="UPO114" s="150"/>
      <c r="UPP114" s="150"/>
      <c r="UPQ114" s="150"/>
      <c r="UPR114" s="150"/>
      <c r="UPS114" s="150"/>
      <c r="UPT114" s="150"/>
      <c r="UPU114" s="150"/>
      <c r="UPV114" s="150"/>
      <c r="UPW114" s="150"/>
      <c r="UPX114" s="150"/>
      <c r="UPY114" s="150"/>
      <c r="UPZ114" s="150"/>
      <c r="UQA114" s="150"/>
      <c r="UQB114" s="150"/>
      <c r="UQC114" s="150"/>
      <c r="UQD114" s="150"/>
      <c r="UQE114" s="150"/>
      <c r="UQF114" s="150"/>
      <c r="UQG114" s="150"/>
      <c r="UQH114" s="150"/>
      <c r="UQI114" s="150"/>
      <c r="UQJ114" s="150"/>
      <c r="UQK114" s="150"/>
      <c r="UQL114" s="150"/>
      <c r="UQM114" s="150"/>
      <c r="UQN114" s="150"/>
      <c r="UQO114" s="150"/>
      <c r="UQP114" s="150"/>
      <c r="UQQ114" s="150"/>
      <c r="UQR114" s="150"/>
      <c r="UQS114" s="150"/>
      <c r="UQT114" s="150"/>
      <c r="UQU114" s="150"/>
      <c r="UQV114" s="150"/>
      <c r="UQW114" s="150"/>
      <c r="UQX114" s="150"/>
      <c r="UQY114" s="150"/>
      <c r="UQZ114" s="150"/>
      <c r="URA114" s="150"/>
      <c r="URB114" s="150"/>
      <c r="URC114" s="150"/>
      <c r="URD114" s="150"/>
      <c r="URE114" s="150"/>
      <c r="URF114" s="150"/>
      <c r="URG114" s="150"/>
      <c r="URH114" s="150"/>
      <c r="URI114" s="150"/>
      <c r="URJ114" s="150"/>
      <c r="URK114" s="150"/>
      <c r="URL114" s="150"/>
      <c r="URM114" s="150"/>
      <c r="URN114" s="150"/>
      <c r="URO114" s="150"/>
      <c r="URP114" s="150"/>
      <c r="URQ114" s="150"/>
      <c r="URR114" s="150"/>
      <c r="URS114" s="150"/>
      <c r="URT114" s="150"/>
      <c r="URU114" s="150"/>
      <c r="URV114" s="150"/>
      <c r="URW114" s="150"/>
      <c r="URX114" s="150"/>
      <c r="URY114" s="150"/>
      <c r="URZ114" s="150"/>
      <c r="USA114" s="150"/>
      <c r="USB114" s="150"/>
      <c r="USC114" s="150"/>
      <c r="USD114" s="150"/>
      <c r="USE114" s="150"/>
      <c r="USF114" s="150"/>
      <c r="USG114" s="150"/>
      <c r="USH114" s="150"/>
      <c r="USI114" s="150"/>
      <c r="USJ114" s="150"/>
      <c r="USK114" s="150"/>
      <c r="USL114" s="150"/>
      <c r="USM114" s="150"/>
      <c r="USN114" s="150"/>
      <c r="USO114" s="150"/>
      <c r="USP114" s="150"/>
      <c r="USQ114" s="150"/>
      <c r="USR114" s="150"/>
      <c r="USS114" s="150"/>
      <c r="UST114" s="150"/>
      <c r="USU114" s="150"/>
      <c r="USV114" s="150"/>
      <c r="USW114" s="150"/>
      <c r="USX114" s="150"/>
      <c r="USY114" s="150"/>
      <c r="USZ114" s="150"/>
      <c r="UTA114" s="150"/>
      <c r="UTB114" s="150"/>
      <c r="UTC114" s="150"/>
      <c r="UTD114" s="150"/>
      <c r="UTE114" s="150"/>
      <c r="UTF114" s="150"/>
      <c r="UTG114" s="150"/>
      <c r="UTH114" s="150"/>
      <c r="UTI114" s="150"/>
      <c r="UTJ114" s="150"/>
      <c r="UTK114" s="150"/>
      <c r="UTL114" s="150"/>
      <c r="UTM114" s="150"/>
      <c r="UTN114" s="150"/>
      <c r="UTO114" s="150"/>
      <c r="UTP114" s="150"/>
      <c r="UTQ114" s="150"/>
      <c r="UTR114" s="150"/>
      <c r="UTS114" s="150"/>
      <c r="UTT114" s="150"/>
      <c r="UTU114" s="150"/>
      <c r="UTV114" s="150"/>
      <c r="UTW114" s="150"/>
      <c r="UTX114" s="150"/>
      <c r="UTY114" s="150"/>
      <c r="UTZ114" s="150"/>
      <c r="UUA114" s="150"/>
      <c r="UUB114" s="150"/>
      <c r="UUC114" s="150"/>
      <c r="UUD114" s="150"/>
      <c r="UUE114" s="150"/>
      <c r="UUF114" s="150"/>
      <c r="UUG114" s="150"/>
      <c r="UUH114" s="150"/>
      <c r="UUI114" s="150"/>
      <c r="UUJ114" s="150"/>
      <c r="UUK114" s="150"/>
      <c r="UUL114" s="150"/>
      <c r="UUM114" s="150"/>
      <c r="UUN114" s="150"/>
      <c r="UUO114" s="150"/>
      <c r="UUP114" s="150"/>
      <c r="UUQ114" s="150"/>
      <c r="UUR114" s="150"/>
      <c r="UUS114" s="150"/>
      <c r="UUT114" s="150"/>
      <c r="UUU114" s="150"/>
      <c r="UUV114" s="150"/>
      <c r="UUW114" s="150"/>
      <c r="UUX114" s="150"/>
      <c r="UUY114" s="150"/>
      <c r="UUZ114" s="150"/>
      <c r="UVA114" s="150"/>
      <c r="UVB114" s="150"/>
      <c r="UVC114" s="150"/>
      <c r="UVD114" s="150"/>
      <c r="UVE114" s="150"/>
      <c r="UVF114" s="150"/>
      <c r="UVG114" s="150"/>
      <c r="UVH114" s="150"/>
      <c r="UVI114" s="150"/>
      <c r="UVJ114" s="150"/>
      <c r="UVK114" s="150"/>
      <c r="UVL114" s="150"/>
      <c r="UVM114" s="150"/>
      <c r="UVN114" s="150"/>
      <c r="UVO114" s="150"/>
      <c r="UVP114" s="150"/>
      <c r="UVQ114" s="150"/>
      <c r="UVR114" s="150"/>
      <c r="UVS114" s="150"/>
      <c r="UVT114" s="150"/>
      <c r="UVU114" s="150"/>
      <c r="UVV114" s="150"/>
      <c r="UVW114" s="150"/>
      <c r="UVX114" s="150"/>
      <c r="UVY114" s="150"/>
      <c r="UVZ114" s="150"/>
      <c r="UWA114" s="150"/>
      <c r="UWB114" s="150"/>
      <c r="UWC114" s="150"/>
      <c r="UWD114" s="150"/>
      <c r="UWE114" s="150"/>
      <c r="UWF114" s="150"/>
      <c r="UWG114" s="150"/>
      <c r="UWH114" s="150"/>
      <c r="UWI114" s="150"/>
      <c r="UWJ114" s="150"/>
      <c r="UWK114" s="150"/>
      <c r="UWL114" s="150"/>
      <c r="UWM114" s="150"/>
      <c r="UWN114" s="150"/>
      <c r="UWO114" s="150"/>
      <c r="UWP114" s="150"/>
      <c r="UWQ114" s="150"/>
      <c r="UWR114" s="150"/>
      <c r="UWS114" s="150"/>
      <c r="UWT114" s="150"/>
      <c r="UWU114" s="150"/>
      <c r="UWV114" s="150"/>
      <c r="UWW114" s="150"/>
      <c r="UWX114" s="150"/>
      <c r="UWY114" s="150"/>
      <c r="UWZ114" s="150"/>
      <c r="UXA114" s="150"/>
      <c r="UXB114" s="150"/>
      <c r="UXC114" s="150"/>
      <c r="UXD114" s="150"/>
      <c r="UXE114" s="150"/>
      <c r="UXF114" s="150"/>
      <c r="UXG114" s="150"/>
      <c r="UXH114" s="150"/>
      <c r="UXI114" s="150"/>
      <c r="UXJ114" s="150"/>
      <c r="UXK114" s="150"/>
      <c r="UXL114" s="150"/>
      <c r="UXM114" s="150"/>
      <c r="UXN114" s="150"/>
      <c r="UXO114" s="150"/>
      <c r="UXP114" s="150"/>
      <c r="UXQ114" s="150"/>
      <c r="UXR114" s="150"/>
      <c r="UXS114" s="150"/>
      <c r="UXT114" s="150"/>
      <c r="UXU114" s="150"/>
      <c r="UXV114" s="150"/>
      <c r="UXW114" s="150"/>
      <c r="UXX114" s="150"/>
      <c r="UXY114" s="150"/>
      <c r="UXZ114" s="150"/>
      <c r="UYA114" s="150"/>
      <c r="UYB114" s="150"/>
      <c r="UYC114" s="150"/>
      <c r="UYD114" s="150"/>
      <c r="UYE114" s="150"/>
      <c r="UYF114" s="150"/>
      <c r="UYG114" s="150"/>
      <c r="UYH114" s="150"/>
      <c r="UYI114" s="150"/>
      <c r="UYJ114" s="150"/>
      <c r="UYK114" s="150"/>
      <c r="UYL114" s="150"/>
      <c r="UYM114" s="150"/>
      <c r="UYN114" s="150"/>
      <c r="UYO114" s="150"/>
      <c r="UYP114" s="150"/>
      <c r="UYQ114" s="150"/>
      <c r="UYR114" s="150"/>
      <c r="UYS114" s="150"/>
      <c r="UYT114" s="150"/>
      <c r="UYU114" s="150"/>
      <c r="UYV114" s="150"/>
      <c r="UYW114" s="150"/>
      <c r="UYX114" s="150"/>
      <c r="UYY114" s="150"/>
      <c r="UYZ114" s="150"/>
      <c r="UZA114" s="150"/>
      <c r="UZB114" s="150"/>
      <c r="UZC114" s="150"/>
      <c r="UZD114" s="150"/>
      <c r="UZE114" s="150"/>
      <c r="UZF114" s="150"/>
      <c r="UZG114" s="150"/>
      <c r="UZH114" s="150"/>
      <c r="UZI114" s="150"/>
      <c r="UZJ114" s="150"/>
      <c r="UZK114" s="150"/>
      <c r="UZL114" s="150"/>
      <c r="UZM114" s="150"/>
      <c r="UZN114" s="150"/>
      <c r="UZO114" s="150"/>
      <c r="UZP114" s="150"/>
      <c r="UZQ114" s="150"/>
      <c r="UZR114" s="150"/>
      <c r="UZS114" s="150"/>
      <c r="UZT114" s="150"/>
      <c r="UZU114" s="150"/>
      <c r="UZV114" s="150"/>
      <c r="UZW114" s="150"/>
      <c r="UZX114" s="150"/>
      <c r="UZY114" s="150"/>
      <c r="UZZ114" s="150"/>
      <c r="VAA114" s="150"/>
      <c r="VAB114" s="150"/>
      <c r="VAC114" s="150"/>
      <c r="VAD114" s="150"/>
      <c r="VAE114" s="150"/>
      <c r="VAF114" s="150"/>
      <c r="VAG114" s="150"/>
      <c r="VAH114" s="150"/>
      <c r="VAI114" s="150"/>
      <c r="VAJ114" s="150"/>
      <c r="VAK114" s="150"/>
      <c r="VAL114" s="150"/>
      <c r="VAM114" s="150"/>
      <c r="VAN114" s="150"/>
      <c r="VAO114" s="150"/>
      <c r="VAP114" s="150"/>
      <c r="VAQ114" s="150"/>
      <c r="VAR114" s="150"/>
      <c r="VAS114" s="150"/>
      <c r="VAT114" s="150"/>
      <c r="VAU114" s="150"/>
      <c r="VAV114" s="150"/>
      <c r="VAW114" s="150"/>
      <c r="VAX114" s="150"/>
      <c r="VAY114" s="150"/>
      <c r="VAZ114" s="150"/>
      <c r="VBA114" s="150"/>
      <c r="VBB114" s="150"/>
      <c r="VBC114" s="150"/>
      <c r="VBD114" s="150"/>
      <c r="VBE114" s="150"/>
      <c r="VBF114" s="150"/>
      <c r="VBG114" s="150"/>
      <c r="VBH114" s="150"/>
      <c r="VBI114" s="150"/>
      <c r="VBJ114" s="150"/>
      <c r="VBK114" s="150"/>
      <c r="VBL114" s="150"/>
      <c r="VBM114" s="150"/>
      <c r="VBN114" s="150"/>
      <c r="VBO114" s="150"/>
      <c r="VBP114" s="150"/>
      <c r="VBQ114" s="150"/>
      <c r="VBR114" s="150"/>
      <c r="VBS114" s="150"/>
      <c r="VBT114" s="150"/>
      <c r="VBU114" s="150"/>
      <c r="VBV114" s="150"/>
      <c r="VBW114" s="150"/>
      <c r="VBX114" s="150"/>
      <c r="VBY114" s="150"/>
      <c r="VBZ114" s="150"/>
      <c r="VCA114" s="150"/>
      <c r="VCB114" s="150"/>
      <c r="VCC114" s="150"/>
      <c r="VCD114" s="150"/>
      <c r="VCE114" s="150"/>
      <c r="VCF114" s="150"/>
      <c r="VCG114" s="150"/>
      <c r="VCH114" s="150"/>
      <c r="VCI114" s="150"/>
      <c r="VCJ114" s="150"/>
      <c r="VCK114" s="150"/>
      <c r="VCL114" s="150"/>
      <c r="VCM114" s="150"/>
      <c r="VCN114" s="150"/>
      <c r="VCO114" s="150"/>
      <c r="VCP114" s="150"/>
      <c r="VCQ114" s="150"/>
      <c r="VCR114" s="150"/>
      <c r="VCS114" s="150"/>
      <c r="VCT114" s="150"/>
      <c r="VCU114" s="150"/>
      <c r="VCV114" s="150"/>
      <c r="VCW114" s="150"/>
      <c r="VCX114" s="150"/>
      <c r="VCY114" s="150"/>
      <c r="VCZ114" s="150"/>
      <c r="VDA114" s="150"/>
      <c r="VDB114" s="150"/>
      <c r="VDC114" s="150"/>
      <c r="VDD114" s="150"/>
      <c r="VDE114" s="150"/>
      <c r="VDF114" s="150"/>
      <c r="VDG114" s="150"/>
      <c r="VDH114" s="150"/>
      <c r="VDI114" s="150"/>
      <c r="VDJ114" s="150"/>
      <c r="VDK114" s="150"/>
      <c r="VDL114" s="150"/>
      <c r="VDM114" s="150"/>
      <c r="VDN114" s="150"/>
      <c r="VDO114" s="150"/>
      <c r="VDP114" s="150"/>
      <c r="VDQ114" s="150"/>
      <c r="VDR114" s="150"/>
      <c r="VDS114" s="150"/>
      <c r="VDT114" s="150"/>
      <c r="VDU114" s="150"/>
      <c r="VDV114" s="150"/>
      <c r="VDW114" s="150"/>
      <c r="VDX114" s="150"/>
      <c r="VDY114" s="150"/>
      <c r="VDZ114" s="150"/>
      <c r="VEA114" s="150"/>
      <c r="VEB114" s="150"/>
      <c r="VEC114" s="150"/>
      <c r="VED114" s="150"/>
      <c r="VEE114" s="150"/>
      <c r="VEF114" s="150"/>
      <c r="VEG114" s="150"/>
      <c r="VEH114" s="150"/>
      <c r="VEI114" s="150"/>
      <c r="VEJ114" s="150"/>
      <c r="VEK114" s="150"/>
      <c r="VEL114" s="150"/>
      <c r="VEM114" s="150"/>
      <c r="VEN114" s="150"/>
      <c r="VEO114" s="150"/>
      <c r="VEP114" s="150"/>
      <c r="VEQ114" s="150"/>
      <c r="VER114" s="150"/>
      <c r="VES114" s="150"/>
      <c r="VET114" s="150"/>
      <c r="VEU114" s="150"/>
      <c r="VEV114" s="150"/>
      <c r="VEW114" s="150"/>
      <c r="VEX114" s="150"/>
      <c r="VEY114" s="150"/>
      <c r="VEZ114" s="150"/>
      <c r="VFA114" s="150"/>
      <c r="VFB114" s="150"/>
      <c r="VFC114" s="150"/>
      <c r="VFD114" s="150"/>
      <c r="VFE114" s="150"/>
      <c r="VFF114" s="150"/>
      <c r="VFG114" s="150"/>
      <c r="VFH114" s="150"/>
      <c r="VFI114" s="150"/>
      <c r="VFJ114" s="150"/>
      <c r="VFK114" s="150"/>
      <c r="VFL114" s="150"/>
      <c r="VFM114" s="150"/>
      <c r="VFN114" s="150"/>
      <c r="VFO114" s="150"/>
      <c r="VFP114" s="150"/>
      <c r="VFQ114" s="150"/>
      <c r="VFR114" s="150"/>
      <c r="VFS114" s="150"/>
      <c r="VFT114" s="150"/>
      <c r="VFU114" s="150"/>
      <c r="VFV114" s="150"/>
      <c r="VFW114" s="150"/>
      <c r="VFX114" s="150"/>
      <c r="VFY114" s="150"/>
      <c r="VFZ114" s="150"/>
      <c r="VGA114" s="150"/>
      <c r="VGB114" s="150"/>
      <c r="VGC114" s="150"/>
      <c r="VGD114" s="150"/>
      <c r="VGE114" s="150"/>
      <c r="VGF114" s="150"/>
      <c r="VGG114" s="150"/>
      <c r="VGH114" s="150"/>
      <c r="VGI114" s="150"/>
      <c r="VGJ114" s="150"/>
      <c r="VGK114" s="150"/>
      <c r="VGL114" s="150"/>
      <c r="VGM114" s="150"/>
      <c r="VGN114" s="150"/>
      <c r="VGO114" s="150"/>
      <c r="VGP114" s="150"/>
      <c r="VGQ114" s="150"/>
      <c r="VGR114" s="150"/>
      <c r="VGS114" s="150"/>
      <c r="VGT114" s="150"/>
      <c r="VGU114" s="150"/>
      <c r="VGV114" s="150"/>
      <c r="VGW114" s="150"/>
      <c r="VGX114" s="150"/>
      <c r="VGY114" s="150"/>
      <c r="VGZ114" s="150"/>
      <c r="VHA114" s="150"/>
      <c r="VHB114" s="150"/>
      <c r="VHC114" s="150"/>
      <c r="VHD114" s="150"/>
      <c r="VHE114" s="150"/>
      <c r="VHF114" s="150"/>
      <c r="VHG114" s="150"/>
      <c r="VHH114" s="150"/>
      <c r="VHI114" s="150"/>
      <c r="VHJ114" s="150"/>
      <c r="VHK114" s="150"/>
      <c r="VHL114" s="150"/>
      <c r="VHM114" s="150"/>
      <c r="VHN114" s="150"/>
      <c r="VHO114" s="150"/>
      <c r="VHP114" s="150"/>
      <c r="VHQ114" s="150"/>
      <c r="VHR114" s="150"/>
      <c r="VHS114" s="150"/>
      <c r="VHT114" s="150"/>
      <c r="VHU114" s="150"/>
      <c r="VHV114" s="150"/>
      <c r="VHW114" s="150"/>
      <c r="VHX114" s="150"/>
      <c r="VHY114" s="150"/>
      <c r="VHZ114" s="150"/>
      <c r="VIA114" s="150"/>
      <c r="VIB114" s="150"/>
      <c r="VIC114" s="150"/>
      <c r="VID114" s="150"/>
      <c r="VIE114" s="150"/>
      <c r="VIF114" s="150"/>
      <c r="VIG114" s="150"/>
      <c r="VIH114" s="150"/>
      <c r="VII114" s="150"/>
      <c r="VIJ114" s="150"/>
      <c r="VIK114" s="150"/>
      <c r="VIL114" s="150"/>
      <c r="VIM114" s="150"/>
      <c r="VIN114" s="150"/>
      <c r="VIO114" s="150"/>
      <c r="VIP114" s="150"/>
      <c r="VIQ114" s="150"/>
      <c r="VIR114" s="150"/>
      <c r="VIS114" s="150"/>
      <c r="VIT114" s="150"/>
      <c r="VIU114" s="150"/>
      <c r="VIV114" s="150"/>
      <c r="VIW114" s="150"/>
      <c r="VIX114" s="150"/>
      <c r="VIY114" s="150"/>
      <c r="VIZ114" s="150"/>
      <c r="VJA114" s="150"/>
      <c r="VJB114" s="150"/>
      <c r="VJC114" s="150"/>
      <c r="VJD114" s="150"/>
      <c r="VJE114" s="150"/>
      <c r="VJF114" s="150"/>
      <c r="VJG114" s="150"/>
      <c r="VJH114" s="150"/>
      <c r="VJI114" s="150"/>
      <c r="VJJ114" s="150"/>
      <c r="VJK114" s="150"/>
      <c r="VJL114" s="150"/>
      <c r="VJM114" s="150"/>
      <c r="VJN114" s="150"/>
      <c r="VJO114" s="150"/>
      <c r="VJP114" s="150"/>
      <c r="VJQ114" s="150"/>
      <c r="VJR114" s="150"/>
      <c r="VJS114" s="150"/>
      <c r="VJT114" s="150"/>
      <c r="VJU114" s="150"/>
      <c r="VJV114" s="150"/>
      <c r="VJW114" s="150"/>
      <c r="VJX114" s="150"/>
      <c r="VJY114" s="150"/>
      <c r="VJZ114" s="150"/>
      <c r="VKA114" s="150"/>
      <c r="VKB114" s="150"/>
      <c r="VKC114" s="150"/>
      <c r="VKD114" s="150"/>
      <c r="VKE114" s="150"/>
      <c r="VKF114" s="150"/>
      <c r="VKG114" s="150"/>
      <c r="VKH114" s="150"/>
      <c r="VKI114" s="150"/>
      <c r="VKJ114" s="150"/>
      <c r="VKK114" s="150"/>
      <c r="VKL114" s="150"/>
      <c r="VKM114" s="150"/>
      <c r="VKN114" s="150"/>
      <c r="VKO114" s="150"/>
      <c r="VKP114" s="150"/>
      <c r="VKQ114" s="150"/>
      <c r="VKR114" s="150"/>
      <c r="VKS114" s="150"/>
      <c r="VKT114" s="150"/>
      <c r="VKU114" s="150"/>
      <c r="VKV114" s="150"/>
      <c r="VKW114" s="150"/>
      <c r="VKX114" s="150"/>
      <c r="VKY114" s="150"/>
      <c r="VKZ114" s="150"/>
      <c r="VLA114" s="150"/>
      <c r="VLB114" s="150"/>
      <c r="VLC114" s="150"/>
      <c r="VLD114" s="150"/>
      <c r="VLE114" s="150"/>
      <c r="VLF114" s="150"/>
      <c r="VLG114" s="150"/>
      <c r="VLH114" s="150"/>
      <c r="VLI114" s="150"/>
      <c r="VLJ114" s="150"/>
      <c r="VLK114" s="150"/>
      <c r="VLL114" s="150"/>
      <c r="VLM114" s="150"/>
      <c r="VLN114" s="150"/>
      <c r="VLO114" s="150"/>
      <c r="VLP114" s="150"/>
      <c r="VLQ114" s="150"/>
      <c r="VLR114" s="150"/>
      <c r="VLS114" s="150"/>
      <c r="VLT114" s="150"/>
      <c r="VLU114" s="150"/>
      <c r="VLV114" s="150"/>
      <c r="VLW114" s="150"/>
      <c r="VLX114" s="150"/>
      <c r="VLY114" s="150"/>
      <c r="VLZ114" s="150"/>
      <c r="VMA114" s="150"/>
      <c r="VMB114" s="150"/>
      <c r="VMC114" s="150"/>
      <c r="VMD114" s="150"/>
      <c r="VME114" s="150"/>
      <c r="VMF114" s="150"/>
      <c r="VMG114" s="150"/>
      <c r="VMH114" s="150"/>
      <c r="VMI114" s="150"/>
      <c r="VMJ114" s="150"/>
      <c r="VMK114" s="150"/>
      <c r="VML114" s="150"/>
      <c r="VMM114" s="150"/>
      <c r="VMN114" s="150"/>
      <c r="VMO114" s="150"/>
      <c r="VMP114" s="150"/>
      <c r="VMQ114" s="150"/>
      <c r="VMR114" s="150"/>
      <c r="VMS114" s="150"/>
      <c r="VMT114" s="150"/>
      <c r="VMU114" s="150"/>
      <c r="VMV114" s="150"/>
      <c r="VMW114" s="150"/>
      <c r="VMX114" s="150"/>
      <c r="VMY114" s="150"/>
      <c r="VMZ114" s="150"/>
      <c r="VNA114" s="150"/>
      <c r="VNB114" s="150"/>
      <c r="VNC114" s="150"/>
      <c r="VND114" s="150"/>
      <c r="VNE114" s="150"/>
      <c r="VNF114" s="150"/>
      <c r="VNG114" s="150"/>
      <c r="VNH114" s="150"/>
      <c r="VNI114" s="150"/>
      <c r="VNJ114" s="150"/>
      <c r="VNK114" s="150"/>
      <c r="VNL114" s="150"/>
      <c r="VNM114" s="150"/>
      <c r="VNN114" s="150"/>
      <c r="VNO114" s="150"/>
      <c r="VNP114" s="150"/>
      <c r="VNQ114" s="150"/>
      <c r="VNR114" s="150"/>
      <c r="VNS114" s="150"/>
      <c r="VNT114" s="150"/>
      <c r="VNU114" s="150"/>
      <c r="VNV114" s="150"/>
      <c r="VNW114" s="150"/>
      <c r="VNX114" s="150"/>
      <c r="VNY114" s="150"/>
      <c r="VNZ114" s="150"/>
      <c r="VOA114" s="150"/>
      <c r="VOB114" s="150"/>
      <c r="VOC114" s="150"/>
      <c r="VOD114" s="150"/>
      <c r="VOE114" s="150"/>
      <c r="VOF114" s="150"/>
      <c r="VOG114" s="150"/>
      <c r="VOH114" s="150"/>
      <c r="VOI114" s="150"/>
      <c r="VOJ114" s="150"/>
      <c r="VOK114" s="150"/>
      <c r="VOL114" s="150"/>
      <c r="VOM114" s="150"/>
      <c r="VON114" s="150"/>
      <c r="VOO114" s="150"/>
      <c r="VOP114" s="150"/>
      <c r="VOQ114" s="150"/>
      <c r="VOR114" s="150"/>
      <c r="VOS114" s="150"/>
      <c r="VOT114" s="150"/>
      <c r="VOU114" s="150"/>
      <c r="VOV114" s="150"/>
      <c r="VOW114" s="150"/>
      <c r="VOX114" s="150"/>
      <c r="VOY114" s="150"/>
      <c r="VOZ114" s="150"/>
      <c r="VPA114" s="150"/>
      <c r="VPB114" s="150"/>
      <c r="VPC114" s="150"/>
      <c r="VPD114" s="150"/>
      <c r="VPE114" s="150"/>
      <c r="VPF114" s="150"/>
      <c r="VPG114" s="150"/>
      <c r="VPH114" s="150"/>
      <c r="VPI114" s="150"/>
      <c r="VPJ114" s="150"/>
      <c r="VPK114" s="150"/>
      <c r="VPL114" s="150"/>
      <c r="VPM114" s="150"/>
      <c r="VPN114" s="150"/>
      <c r="VPO114" s="150"/>
      <c r="VPP114" s="150"/>
      <c r="VPQ114" s="150"/>
      <c r="VPR114" s="150"/>
      <c r="VPS114" s="150"/>
      <c r="VPT114" s="150"/>
      <c r="VPU114" s="150"/>
      <c r="VPV114" s="150"/>
      <c r="VPW114" s="150"/>
      <c r="VPX114" s="150"/>
      <c r="VPY114" s="150"/>
      <c r="VPZ114" s="150"/>
      <c r="VQA114" s="150"/>
      <c r="VQB114" s="150"/>
      <c r="VQC114" s="150"/>
      <c r="VQD114" s="150"/>
      <c r="VQE114" s="150"/>
      <c r="VQF114" s="150"/>
      <c r="VQG114" s="150"/>
      <c r="VQH114" s="150"/>
      <c r="VQI114" s="150"/>
      <c r="VQJ114" s="150"/>
      <c r="VQK114" s="150"/>
      <c r="VQL114" s="150"/>
      <c r="VQM114" s="150"/>
      <c r="VQN114" s="150"/>
      <c r="VQO114" s="150"/>
      <c r="VQP114" s="150"/>
      <c r="VQQ114" s="150"/>
      <c r="VQR114" s="150"/>
      <c r="VQS114" s="150"/>
      <c r="VQT114" s="150"/>
      <c r="VQU114" s="150"/>
      <c r="VQV114" s="150"/>
      <c r="VQW114" s="150"/>
      <c r="VQX114" s="150"/>
      <c r="VQY114" s="150"/>
      <c r="VQZ114" s="150"/>
      <c r="VRA114" s="150"/>
      <c r="VRB114" s="150"/>
      <c r="VRC114" s="150"/>
      <c r="VRD114" s="150"/>
      <c r="VRE114" s="150"/>
      <c r="VRF114" s="150"/>
      <c r="VRG114" s="150"/>
      <c r="VRH114" s="150"/>
      <c r="VRI114" s="150"/>
      <c r="VRJ114" s="150"/>
      <c r="VRK114" s="150"/>
      <c r="VRL114" s="150"/>
      <c r="VRM114" s="150"/>
      <c r="VRN114" s="150"/>
      <c r="VRO114" s="150"/>
      <c r="VRP114" s="150"/>
      <c r="VRQ114" s="150"/>
      <c r="VRR114" s="150"/>
      <c r="VRS114" s="150"/>
      <c r="VRT114" s="150"/>
      <c r="VRU114" s="150"/>
      <c r="VRV114" s="150"/>
      <c r="VRW114" s="150"/>
      <c r="VRX114" s="150"/>
      <c r="VRY114" s="150"/>
      <c r="VRZ114" s="150"/>
      <c r="VSA114" s="150"/>
      <c r="VSB114" s="150"/>
      <c r="VSC114" s="150"/>
      <c r="VSD114" s="150"/>
      <c r="VSE114" s="150"/>
      <c r="VSF114" s="150"/>
      <c r="VSG114" s="150"/>
      <c r="VSH114" s="150"/>
      <c r="VSI114" s="150"/>
      <c r="VSJ114" s="150"/>
      <c r="VSK114" s="150"/>
      <c r="VSL114" s="150"/>
      <c r="VSM114" s="150"/>
      <c r="VSN114" s="150"/>
      <c r="VSO114" s="150"/>
      <c r="VSP114" s="150"/>
      <c r="VSQ114" s="150"/>
      <c r="VSR114" s="150"/>
      <c r="VSS114" s="150"/>
      <c r="VST114" s="150"/>
      <c r="VSU114" s="150"/>
      <c r="VSV114" s="150"/>
      <c r="VSW114" s="150"/>
      <c r="VSX114" s="150"/>
      <c r="VSY114" s="150"/>
      <c r="VSZ114" s="150"/>
      <c r="VTA114" s="150"/>
      <c r="VTB114" s="150"/>
      <c r="VTC114" s="150"/>
      <c r="VTD114" s="150"/>
      <c r="VTE114" s="150"/>
      <c r="VTF114" s="150"/>
      <c r="VTG114" s="150"/>
      <c r="VTH114" s="150"/>
      <c r="VTI114" s="150"/>
      <c r="VTJ114" s="150"/>
      <c r="VTK114" s="150"/>
      <c r="VTL114" s="150"/>
      <c r="VTM114" s="150"/>
      <c r="VTN114" s="150"/>
      <c r="VTO114" s="150"/>
      <c r="VTP114" s="150"/>
      <c r="VTQ114" s="150"/>
      <c r="VTR114" s="150"/>
      <c r="VTS114" s="150"/>
      <c r="VTT114" s="150"/>
      <c r="VTU114" s="150"/>
      <c r="VTV114" s="150"/>
      <c r="VTW114" s="150"/>
      <c r="VTX114" s="150"/>
      <c r="VTY114" s="150"/>
      <c r="VTZ114" s="150"/>
      <c r="VUA114" s="150"/>
      <c r="VUB114" s="150"/>
      <c r="VUC114" s="150"/>
      <c r="VUD114" s="150"/>
      <c r="VUE114" s="150"/>
      <c r="VUF114" s="150"/>
      <c r="VUG114" s="150"/>
      <c r="VUH114" s="150"/>
      <c r="VUI114" s="150"/>
      <c r="VUJ114" s="150"/>
      <c r="VUK114" s="150"/>
      <c r="VUL114" s="150"/>
      <c r="VUM114" s="150"/>
      <c r="VUN114" s="150"/>
      <c r="VUO114" s="150"/>
      <c r="VUP114" s="150"/>
      <c r="VUQ114" s="150"/>
      <c r="VUR114" s="150"/>
      <c r="VUS114" s="150"/>
      <c r="VUT114" s="150"/>
      <c r="VUU114" s="150"/>
      <c r="VUV114" s="150"/>
      <c r="VUW114" s="150"/>
      <c r="VUX114" s="150"/>
      <c r="VUY114" s="150"/>
      <c r="VUZ114" s="150"/>
      <c r="VVA114" s="150"/>
      <c r="VVB114" s="150"/>
      <c r="VVC114" s="150"/>
      <c r="VVD114" s="150"/>
      <c r="VVE114" s="150"/>
      <c r="VVF114" s="150"/>
      <c r="VVG114" s="150"/>
      <c r="VVH114" s="150"/>
      <c r="VVI114" s="150"/>
      <c r="VVJ114" s="150"/>
      <c r="VVK114" s="150"/>
      <c r="VVL114" s="150"/>
      <c r="VVM114" s="150"/>
      <c r="VVN114" s="150"/>
      <c r="VVO114" s="150"/>
      <c r="VVP114" s="150"/>
      <c r="VVQ114" s="150"/>
      <c r="VVR114" s="150"/>
      <c r="VVS114" s="150"/>
      <c r="VVT114" s="150"/>
      <c r="VVU114" s="150"/>
      <c r="VVV114" s="150"/>
      <c r="VVW114" s="150"/>
      <c r="VVX114" s="150"/>
      <c r="VVY114" s="150"/>
      <c r="VVZ114" s="150"/>
      <c r="VWA114" s="150"/>
      <c r="VWB114" s="150"/>
      <c r="VWC114" s="150"/>
      <c r="VWD114" s="150"/>
      <c r="VWE114" s="150"/>
      <c r="VWF114" s="150"/>
      <c r="VWG114" s="150"/>
      <c r="VWH114" s="150"/>
      <c r="VWI114" s="150"/>
      <c r="VWJ114" s="150"/>
      <c r="VWK114" s="150"/>
      <c r="VWL114" s="150"/>
      <c r="VWM114" s="150"/>
      <c r="VWN114" s="150"/>
      <c r="VWO114" s="150"/>
      <c r="VWP114" s="150"/>
      <c r="VWQ114" s="150"/>
      <c r="VWR114" s="150"/>
      <c r="VWS114" s="150"/>
      <c r="VWT114" s="150"/>
      <c r="VWU114" s="150"/>
      <c r="VWV114" s="150"/>
      <c r="VWW114" s="150"/>
      <c r="VWX114" s="150"/>
      <c r="VWY114" s="150"/>
      <c r="VWZ114" s="150"/>
      <c r="VXA114" s="150"/>
      <c r="VXB114" s="150"/>
      <c r="VXC114" s="150"/>
      <c r="VXD114" s="150"/>
      <c r="VXE114" s="150"/>
      <c r="VXF114" s="150"/>
      <c r="VXG114" s="150"/>
      <c r="VXH114" s="150"/>
      <c r="VXI114" s="150"/>
      <c r="VXJ114" s="150"/>
      <c r="VXK114" s="150"/>
      <c r="VXL114" s="150"/>
      <c r="VXM114" s="150"/>
      <c r="VXN114" s="150"/>
      <c r="VXO114" s="150"/>
      <c r="VXP114" s="150"/>
      <c r="VXQ114" s="150"/>
      <c r="VXR114" s="150"/>
      <c r="VXS114" s="150"/>
      <c r="VXT114" s="150"/>
      <c r="VXU114" s="150"/>
      <c r="VXV114" s="150"/>
      <c r="VXW114" s="150"/>
      <c r="VXX114" s="150"/>
      <c r="VXY114" s="150"/>
      <c r="VXZ114" s="150"/>
      <c r="VYA114" s="150"/>
      <c r="VYB114" s="150"/>
      <c r="VYC114" s="150"/>
      <c r="VYD114" s="150"/>
      <c r="VYE114" s="150"/>
      <c r="VYF114" s="150"/>
      <c r="VYG114" s="150"/>
      <c r="VYH114" s="150"/>
      <c r="VYI114" s="150"/>
      <c r="VYJ114" s="150"/>
      <c r="VYK114" s="150"/>
      <c r="VYL114" s="150"/>
      <c r="VYM114" s="150"/>
      <c r="VYN114" s="150"/>
      <c r="VYO114" s="150"/>
      <c r="VYP114" s="150"/>
      <c r="VYQ114" s="150"/>
      <c r="VYR114" s="150"/>
      <c r="VYS114" s="150"/>
      <c r="VYT114" s="150"/>
      <c r="VYU114" s="150"/>
      <c r="VYV114" s="150"/>
      <c r="VYW114" s="150"/>
      <c r="VYX114" s="150"/>
      <c r="VYY114" s="150"/>
      <c r="VYZ114" s="150"/>
      <c r="VZA114" s="150"/>
      <c r="VZB114" s="150"/>
      <c r="VZC114" s="150"/>
      <c r="VZD114" s="150"/>
      <c r="VZE114" s="150"/>
      <c r="VZF114" s="150"/>
      <c r="VZG114" s="150"/>
      <c r="VZH114" s="150"/>
      <c r="VZI114" s="150"/>
      <c r="VZJ114" s="150"/>
      <c r="VZK114" s="150"/>
      <c r="VZL114" s="150"/>
      <c r="VZM114" s="150"/>
      <c r="VZN114" s="150"/>
      <c r="VZO114" s="150"/>
      <c r="VZP114" s="150"/>
      <c r="VZQ114" s="150"/>
      <c r="VZR114" s="150"/>
      <c r="VZS114" s="150"/>
      <c r="VZT114" s="150"/>
      <c r="VZU114" s="150"/>
      <c r="VZV114" s="150"/>
      <c r="VZW114" s="150"/>
      <c r="VZX114" s="150"/>
      <c r="VZY114" s="150"/>
      <c r="VZZ114" s="150"/>
      <c r="WAA114" s="150"/>
      <c r="WAB114" s="150"/>
      <c r="WAC114" s="150"/>
      <c r="WAD114" s="150"/>
      <c r="WAE114" s="150"/>
      <c r="WAF114" s="150"/>
      <c r="WAG114" s="150"/>
      <c r="WAH114" s="150"/>
      <c r="WAI114" s="150"/>
      <c r="WAJ114" s="150"/>
      <c r="WAK114" s="150"/>
      <c r="WAL114" s="150"/>
      <c r="WAM114" s="150"/>
      <c r="WAN114" s="150"/>
      <c r="WAO114" s="150"/>
      <c r="WAP114" s="150"/>
      <c r="WAQ114" s="150"/>
      <c r="WAR114" s="150"/>
      <c r="WAS114" s="150"/>
      <c r="WAT114" s="150"/>
      <c r="WAU114" s="150"/>
      <c r="WAV114" s="150"/>
      <c r="WAW114" s="150"/>
      <c r="WAX114" s="150"/>
      <c r="WAY114" s="150"/>
      <c r="WAZ114" s="150"/>
      <c r="WBA114" s="150"/>
      <c r="WBB114" s="150"/>
      <c r="WBC114" s="150"/>
      <c r="WBD114" s="150"/>
      <c r="WBE114" s="150"/>
      <c r="WBF114" s="150"/>
      <c r="WBG114" s="150"/>
      <c r="WBH114" s="150"/>
      <c r="WBI114" s="150"/>
      <c r="WBJ114" s="150"/>
      <c r="WBK114" s="150"/>
      <c r="WBL114" s="150"/>
      <c r="WBM114" s="150"/>
      <c r="WBN114" s="150"/>
      <c r="WBO114" s="150"/>
      <c r="WBP114" s="150"/>
      <c r="WBQ114" s="150"/>
      <c r="WBR114" s="150"/>
      <c r="WBS114" s="150"/>
      <c r="WBT114" s="150"/>
      <c r="WBU114" s="150"/>
      <c r="WBV114" s="150"/>
      <c r="WBW114" s="150"/>
      <c r="WBX114" s="150"/>
      <c r="WBY114" s="150"/>
      <c r="WBZ114" s="150"/>
      <c r="WCA114" s="150"/>
      <c r="WCB114" s="150"/>
      <c r="WCC114" s="150"/>
      <c r="WCD114" s="150"/>
      <c r="WCE114" s="150"/>
      <c r="WCF114" s="150"/>
      <c r="WCG114" s="150"/>
      <c r="WCH114" s="150"/>
      <c r="WCI114" s="150"/>
      <c r="WCJ114" s="150"/>
      <c r="WCK114" s="150"/>
      <c r="WCL114" s="150"/>
      <c r="WCM114" s="150"/>
      <c r="WCN114" s="150"/>
      <c r="WCO114" s="150"/>
      <c r="WCP114" s="150"/>
      <c r="WCQ114" s="150"/>
      <c r="WCR114" s="150"/>
      <c r="WCS114" s="150"/>
      <c r="WCT114" s="150"/>
      <c r="WCU114" s="150"/>
      <c r="WCV114" s="150"/>
      <c r="WCW114" s="150"/>
      <c r="WCX114" s="150"/>
      <c r="WCY114" s="150"/>
      <c r="WCZ114" s="150"/>
      <c r="WDA114" s="150"/>
      <c r="WDB114" s="150"/>
      <c r="WDC114" s="150"/>
      <c r="WDD114" s="150"/>
      <c r="WDE114" s="150"/>
      <c r="WDF114" s="150"/>
      <c r="WDG114" s="150"/>
      <c r="WDH114" s="150"/>
      <c r="WDI114" s="150"/>
      <c r="WDJ114" s="150"/>
      <c r="WDK114" s="150"/>
      <c r="WDL114" s="150"/>
      <c r="WDM114" s="150"/>
      <c r="WDN114" s="150"/>
      <c r="WDO114" s="150"/>
      <c r="WDP114" s="150"/>
      <c r="WDQ114" s="150"/>
      <c r="WDR114" s="150"/>
      <c r="WDS114" s="150"/>
      <c r="WDT114" s="150"/>
      <c r="WDU114" s="150"/>
      <c r="WDV114" s="150"/>
      <c r="WDW114" s="150"/>
      <c r="WDX114" s="150"/>
      <c r="WDY114" s="150"/>
      <c r="WDZ114" s="150"/>
      <c r="WEA114" s="150"/>
      <c r="WEB114" s="150"/>
      <c r="WEC114" s="150"/>
      <c r="WED114" s="150"/>
      <c r="WEE114" s="150"/>
      <c r="WEF114" s="150"/>
      <c r="WEG114" s="150"/>
      <c r="WEH114" s="150"/>
      <c r="WEI114" s="150"/>
      <c r="WEJ114" s="150"/>
      <c r="WEK114" s="150"/>
      <c r="WEL114" s="150"/>
      <c r="WEM114" s="150"/>
      <c r="WEN114" s="150"/>
      <c r="WEO114" s="150"/>
      <c r="WEP114" s="150"/>
      <c r="WEQ114" s="150"/>
      <c r="WER114" s="150"/>
      <c r="WES114" s="150"/>
      <c r="WET114" s="150"/>
      <c r="WEU114" s="150"/>
      <c r="WEV114" s="150"/>
      <c r="WEW114" s="150"/>
      <c r="WEX114" s="150"/>
      <c r="WEY114" s="150"/>
      <c r="WEZ114" s="150"/>
      <c r="WFA114" s="150"/>
      <c r="WFB114" s="150"/>
      <c r="WFC114" s="150"/>
      <c r="WFD114" s="150"/>
      <c r="WFE114" s="150"/>
      <c r="WFF114" s="150"/>
      <c r="WFG114" s="150"/>
      <c r="WFH114" s="150"/>
      <c r="WFI114" s="150"/>
      <c r="WFJ114" s="150"/>
      <c r="WFK114" s="150"/>
      <c r="WFL114" s="150"/>
      <c r="WFM114" s="150"/>
      <c r="WFN114" s="150"/>
      <c r="WFO114" s="150"/>
      <c r="WFP114" s="150"/>
      <c r="WFQ114" s="150"/>
      <c r="WFR114" s="150"/>
      <c r="WFS114" s="150"/>
      <c r="WFT114" s="150"/>
      <c r="WFU114" s="150"/>
      <c r="WFV114" s="150"/>
      <c r="WFW114" s="150"/>
      <c r="WFX114" s="150"/>
      <c r="WFY114" s="150"/>
      <c r="WFZ114" s="150"/>
      <c r="WGA114" s="150"/>
      <c r="WGB114" s="150"/>
      <c r="WGC114" s="150"/>
      <c r="WGD114" s="150"/>
      <c r="WGE114" s="150"/>
      <c r="WGF114" s="150"/>
      <c r="WGG114" s="150"/>
      <c r="WGH114" s="150"/>
      <c r="WGI114" s="150"/>
      <c r="WGJ114" s="150"/>
      <c r="WGK114" s="150"/>
      <c r="WGL114" s="150"/>
      <c r="WGM114" s="150"/>
      <c r="WGN114" s="150"/>
      <c r="WGO114" s="150"/>
      <c r="WGP114" s="150"/>
      <c r="WGQ114" s="150"/>
      <c r="WGR114" s="150"/>
      <c r="WGS114" s="150"/>
      <c r="WGT114" s="150"/>
      <c r="WGU114" s="150"/>
      <c r="WGV114" s="150"/>
      <c r="WGW114" s="150"/>
      <c r="WGX114" s="150"/>
      <c r="WGY114" s="150"/>
      <c r="WGZ114" s="150"/>
      <c r="WHA114" s="150"/>
      <c r="WHB114" s="150"/>
      <c r="WHC114" s="150"/>
      <c r="WHD114" s="150"/>
      <c r="WHE114" s="150"/>
      <c r="WHF114" s="150"/>
      <c r="WHG114" s="150"/>
      <c r="WHH114" s="150"/>
      <c r="WHI114" s="150"/>
      <c r="WHJ114" s="150"/>
      <c r="WHK114" s="150"/>
      <c r="WHL114" s="150"/>
      <c r="WHM114" s="150"/>
      <c r="WHN114" s="150"/>
      <c r="WHO114" s="150"/>
      <c r="WHP114" s="150"/>
      <c r="WHQ114" s="150"/>
      <c r="WHR114" s="150"/>
      <c r="WHS114" s="150"/>
      <c r="WHT114" s="150"/>
      <c r="WHU114" s="150"/>
      <c r="WHV114" s="150"/>
      <c r="WHW114" s="150"/>
      <c r="WHX114" s="150"/>
      <c r="WHY114" s="150"/>
      <c r="WHZ114" s="150"/>
      <c r="WIA114" s="150"/>
      <c r="WIB114" s="150"/>
      <c r="WIC114" s="150"/>
      <c r="WID114" s="150"/>
      <c r="WIE114" s="150"/>
      <c r="WIF114" s="150"/>
      <c r="WIG114" s="150"/>
      <c r="WIH114" s="150"/>
      <c r="WII114" s="150"/>
      <c r="WIJ114" s="150"/>
      <c r="WIK114" s="150"/>
      <c r="WIL114" s="150"/>
      <c r="WIM114" s="150"/>
      <c r="WIN114" s="150"/>
      <c r="WIO114" s="150"/>
      <c r="WIP114" s="150"/>
      <c r="WIQ114" s="150"/>
      <c r="WIR114" s="150"/>
      <c r="WIS114" s="150"/>
      <c r="WIT114" s="150"/>
      <c r="WIU114" s="150"/>
      <c r="WIV114" s="150"/>
      <c r="WIW114" s="150"/>
      <c r="WIX114" s="150"/>
      <c r="WIY114" s="150"/>
      <c r="WIZ114" s="150"/>
      <c r="WJA114" s="150"/>
      <c r="WJB114" s="150"/>
      <c r="WJC114" s="150"/>
      <c r="WJD114" s="150"/>
      <c r="WJE114" s="150"/>
      <c r="WJF114" s="150"/>
      <c r="WJG114" s="150"/>
      <c r="WJH114" s="150"/>
      <c r="WJI114" s="150"/>
      <c r="WJJ114" s="150"/>
      <c r="WJK114" s="150"/>
      <c r="WJL114" s="150"/>
      <c r="WJM114" s="150"/>
      <c r="WJN114" s="150"/>
      <c r="WJO114" s="150"/>
      <c r="WJP114" s="150"/>
      <c r="WJQ114" s="150"/>
      <c r="WJR114" s="150"/>
      <c r="WJS114" s="150"/>
      <c r="WJT114" s="150"/>
      <c r="WJU114" s="150"/>
      <c r="WJV114" s="150"/>
      <c r="WJW114" s="150"/>
      <c r="WJX114" s="150"/>
      <c r="WJY114" s="150"/>
      <c r="WJZ114" s="150"/>
      <c r="WKA114" s="150"/>
      <c r="WKB114" s="150"/>
      <c r="WKC114" s="150"/>
      <c r="WKD114" s="150"/>
      <c r="WKE114" s="150"/>
      <c r="WKF114" s="150"/>
      <c r="WKG114" s="150"/>
      <c r="WKH114" s="150"/>
      <c r="WKI114" s="150"/>
      <c r="WKJ114" s="150"/>
      <c r="WKK114" s="150"/>
      <c r="WKL114" s="150"/>
      <c r="WKM114" s="150"/>
      <c r="WKN114" s="150"/>
      <c r="WKO114" s="150"/>
      <c r="WKP114" s="150"/>
      <c r="WKQ114" s="150"/>
      <c r="WKR114" s="150"/>
      <c r="WKS114" s="150"/>
      <c r="WKT114" s="150"/>
      <c r="WKU114" s="150"/>
      <c r="WKV114" s="150"/>
      <c r="WKW114" s="150"/>
      <c r="WKX114" s="150"/>
      <c r="WKY114" s="150"/>
      <c r="WKZ114" s="150"/>
      <c r="WLA114" s="150"/>
      <c r="WLB114" s="150"/>
      <c r="WLC114" s="150"/>
      <c r="WLD114" s="150"/>
      <c r="WLE114" s="150"/>
      <c r="WLF114" s="150"/>
      <c r="WLG114" s="150"/>
      <c r="WLH114" s="150"/>
      <c r="WLI114" s="150"/>
      <c r="WLJ114" s="150"/>
      <c r="WLK114" s="150"/>
      <c r="WLL114" s="150"/>
      <c r="WLM114" s="150"/>
      <c r="WLN114" s="150"/>
      <c r="WLO114" s="150"/>
      <c r="WLP114" s="150"/>
      <c r="WLQ114" s="150"/>
      <c r="WLR114" s="150"/>
      <c r="WLS114" s="150"/>
      <c r="WLT114" s="150"/>
      <c r="WLU114" s="150"/>
      <c r="WLV114" s="150"/>
      <c r="WLW114" s="150"/>
      <c r="WLX114" s="150"/>
      <c r="WLY114" s="150"/>
      <c r="WLZ114" s="150"/>
      <c r="WMA114" s="150"/>
      <c r="WMB114" s="150"/>
      <c r="WMC114" s="150"/>
      <c r="WMD114" s="150"/>
      <c r="WME114" s="150"/>
      <c r="WMF114" s="150"/>
      <c r="WMG114" s="150"/>
      <c r="WMH114" s="150"/>
      <c r="WMI114" s="150"/>
      <c r="WMJ114" s="150"/>
      <c r="WMK114" s="150"/>
      <c r="WML114" s="150"/>
      <c r="WMM114" s="150"/>
      <c r="WMN114" s="150"/>
      <c r="WMO114" s="150"/>
      <c r="WMP114" s="150"/>
      <c r="WMQ114" s="150"/>
      <c r="WMR114" s="150"/>
      <c r="WMS114" s="150"/>
      <c r="WMT114" s="150"/>
      <c r="WMU114" s="150"/>
      <c r="WMV114" s="150"/>
      <c r="WMW114" s="150"/>
      <c r="WMX114" s="150"/>
      <c r="WMY114" s="150"/>
      <c r="WMZ114" s="150"/>
      <c r="WNA114" s="150"/>
      <c r="WNB114" s="150"/>
      <c r="WNC114" s="150"/>
      <c r="WND114" s="150"/>
      <c r="WNE114" s="150"/>
      <c r="WNF114" s="150"/>
      <c r="WNG114" s="150"/>
      <c r="WNH114" s="150"/>
      <c r="WNI114" s="150"/>
      <c r="WNJ114" s="150"/>
      <c r="WNK114" s="150"/>
      <c r="WNL114" s="150"/>
      <c r="WNM114" s="150"/>
      <c r="WNN114" s="150"/>
      <c r="WNO114" s="150"/>
      <c r="WNP114" s="150"/>
      <c r="WNQ114" s="150"/>
      <c r="WNR114" s="150"/>
      <c r="WNS114" s="150"/>
      <c r="WNT114" s="150"/>
      <c r="WNU114" s="150"/>
      <c r="WNV114" s="150"/>
      <c r="WNW114" s="150"/>
      <c r="WNX114" s="150"/>
      <c r="WNY114" s="150"/>
      <c r="WNZ114" s="150"/>
      <c r="WOA114" s="150"/>
      <c r="WOB114" s="150"/>
      <c r="WOC114" s="150"/>
      <c r="WOD114" s="150"/>
      <c r="WOE114" s="150"/>
      <c r="WOF114" s="150"/>
      <c r="WOG114" s="150"/>
      <c r="WOH114" s="150"/>
      <c r="WOI114" s="150"/>
      <c r="WOJ114" s="150"/>
      <c r="WOK114" s="150"/>
      <c r="WOL114" s="150"/>
      <c r="WOM114" s="150"/>
      <c r="WON114" s="150"/>
      <c r="WOO114" s="150"/>
      <c r="WOP114" s="150"/>
      <c r="WOQ114" s="150"/>
      <c r="WOR114" s="150"/>
      <c r="WOS114" s="150"/>
      <c r="WOT114" s="150"/>
      <c r="WOU114" s="150"/>
      <c r="WOV114" s="150"/>
      <c r="WOW114" s="150"/>
      <c r="WOX114" s="150"/>
      <c r="WOY114" s="150"/>
      <c r="WOZ114" s="150"/>
      <c r="WPA114" s="150"/>
      <c r="WPB114" s="150"/>
      <c r="WPC114" s="150"/>
      <c r="WPD114" s="150"/>
      <c r="WPE114" s="150"/>
      <c r="WPF114" s="150"/>
      <c r="WPG114" s="150"/>
      <c r="WPH114" s="150"/>
      <c r="WPI114" s="150"/>
      <c r="WPJ114" s="150"/>
      <c r="WPK114" s="150"/>
      <c r="WPL114" s="150"/>
      <c r="WPM114" s="150"/>
      <c r="WPN114" s="150"/>
      <c r="WPO114" s="150"/>
      <c r="WPP114" s="150"/>
      <c r="WPQ114" s="150"/>
      <c r="WPR114" s="150"/>
      <c r="WPS114" s="150"/>
      <c r="WPT114" s="150"/>
      <c r="WPU114" s="150"/>
      <c r="WPV114" s="150"/>
      <c r="WPW114" s="150"/>
      <c r="WPX114" s="150"/>
      <c r="WPY114" s="150"/>
      <c r="WPZ114" s="150"/>
      <c r="WQA114" s="150"/>
      <c r="WQB114" s="150"/>
      <c r="WQC114" s="150"/>
      <c r="WQD114" s="150"/>
      <c r="WQE114" s="150"/>
      <c r="WQF114" s="150"/>
      <c r="WQG114" s="150"/>
      <c r="WQH114" s="150"/>
      <c r="WQI114" s="150"/>
      <c r="WQJ114" s="150"/>
      <c r="WQK114" s="150"/>
      <c r="WQL114" s="150"/>
      <c r="WQM114" s="150"/>
      <c r="WQN114" s="150"/>
      <c r="WQO114" s="150"/>
      <c r="WQP114" s="150"/>
      <c r="WQQ114" s="150"/>
      <c r="WQR114" s="150"/>
      <c r="WQS114" s="150"/>
      <c r="WQT114" s="150"/>
      <c r="WQU114" s="150"/>
      <c r="WQV114" s="150"/>
      <c r="WQW114" s="150"/>
      <c r="WQX114" s="150"/>
      <c r="WQY114" s="150"/>
      <c r="WQZ114" s="150"/>
      <c r="WRA114" s="150"/>
      <c r="WRB114" s="150"/>
      <c r="WRC114" s="150"/>
      <c r="WRD114" s="150"/>
      <c r="WRE114" s="150"/>
      <c r="WRF114" s="150"/>
      <c r="WRG114" s="150"/>
      <c r="WRH114" s="150"/>
      <c r="WRI114" s="150"/>
      <c r="WRJ114" s="150"/>
      <c r="WRK114" s="150"/>
      <c r="WRL114" s="150"/>
      <c r="WRM114" s="150"/>
      <c r="WRN114" s="150"/>
      <c r="WRO114" s="150"/>
      <c r="WRP114" s="150"/>
      <c r="WRQ114" s="150"/>
      <c r="WRR114" s="150"/>
      <c r="WRS114" s="150"/>
      <c r="WRT114" s="150"/>
      <c r="WRU114" s="150"/>
      <c r="WRV114" s="150"/>
      <c r="WRW114" s="150"/>
      <c r="WRX114" s="150"/>
      <c r="WRY114" s="150"/>
      <c r="WRZ114" s="150"/>
      <c r="WSA114" s="150"/>
      <c r="WSB114" s="150"/>
      <c r="WSC114" s="150"/>
      <c r="WSD114" s="150"/>
      <c r="WSE114" s="150"/>
      <c r="WSF114" s="150"/>
      <c r="WSG114" s="150"/>
      <c r="WSH114" s="150"/>
      <c r="WSI114" s="150"/>
      <c r="WSJ114" s="150"/>
      <c r="WSK114" s="150"/>
      <c r="WSL114" s="150"/>
      <c r="WSM114" s="150"/>
      <c r="WSN114" s="150"/>
      <c r="WSO114" s="150"/>
      <c r="WSP114" s="150"/>
      <c r="WSQ114" s="150"/>
      <c r="WSR114" s="150"/>
      <c r="WSS114" s="150"/>
      <c r="WST114" s="150"/>
      <c r="WSU114" s="150"/>
      <c r="WSV114" s="150"/>
      <c r="WSW114" s="150"/>
      <c r="WSX114" s="150"/>
      <c r="WSY114" s="150"/>
      <c r="WSZ114" s="150"/>
      <c r="WTA114" s="150"/>
      <c r="WTB114" s="150"/>
      <c r="WTC114" s="150"/>
      <c r="WTD114" s="150"/>
      <c r="WTE114" s="150"/>
      <c r="WTF114" s="150"/>
      <c r="WTG114" s="150"/>
      <c r="WTH114" s="150"/>
      <c r="WTI114" s="150"/>
      <c r="WTJ114" s="150"/>
      <c r="WTK114" s="150"/>
      <c r="WTL114" s="150"/>
      <c r="WTM114" s="150"/>
      <c r="WTN114" s="150"/>
      <c r="WTO114" s="150"/>
      <c r="WTP114" s="150"/>
      <c r="WTQ114" s="150"/>
      <c r="WTR114" s="150"/>
      <c r="WTS114" s="150"/>
      <c r="WTT114" s="150"/>
      <c r="WTU114" s="150"/>
      <c r="WTV114" s="150"/>
      <c r="WTW114" s="150"/>
      <c r="WTX114" s="150"/>
      <c r="WTY114" s="150"/>
      <c r="WTZ114" s="150"/>
      <c r="WUA114" s="150"/>
      <c r="WUB114" s="150"/>
      <c r="WUC114" s="150"/>
      <c r="WUD114" s="150"/>
      <c r="WUE114" s="150"/>
      <c r="WUF114" s="150"/>
      <c r="WUG114" s="150"/>
      <c r="WUH114" s="150"/>
      <c r="WUI114" s="150"/>
      <c r="WUJ114" s="150"/>
      <c r="WUK114" s="150"/>
      <c r="WUL114" s="150"/>
      <c r="WUM114" s="150"/>
      <c r="WUN114" s="150"/>
      <c r="WUO114" s="150"/>
      <c r="WUP114" s="150"/>
      <c r="WUQ114" s="150"/>
      <c r="WUR114" s="150"/>
      <c r="WUS114" s="150"/>
      <c r="WUT114" s="150"/>
      <c r="WUU114" s="150"/>
      <c r="WUV114" s="150"/>
      <c r="WUW114" s="150"/>
      <c r="WUX114" s="150"/>
      <c r="WUY114" s="150"/>
      <c r="WUZ114" s="150"/>
      <c r="WVA114" s="150"/>
      <c r="WVB114" s="150"/>
      <c r="WVC114" s="150"/>
      <c r="WVD114" s="150"/>
      <c r="WVE114" s="150"/>
      <c r="WVF114" s="150"/>
      <c r="WVG114" s="150"/>
      <c r="WVH114" s="150"/>
      <c r="WVI114" s="150"/>
      <c r="WVJ114" s="150"/>
      <c r="WVK114" s="150"/>
      <c r="WVL114" s="150"/>
      <c r="WVM114" s="150"/>
      <c r="WVN114" s="150"/>
      <c r="WVO114" s="150"/>
      <c r="WVP114" s="150"/>
      <c r="WVQ114" s="150"/>
      <c r="WVR114" s="150"/>
      <c r="WVS114" s="150"/>
      <c r="WVT114" s="150"/>
      <c r="WVU114" s="150"/>
      <c r="WVV114" s="150"/>
      <c r="WVW114" s="150"/>
      <c r="WVX114" s="150"/>
      <c r="WVY114" s="150"/>
      <c r="WVZ114" s="150"/>
      <c r="WWA114" s="150"/>
      <c r="WWB114" s="150"/>
      <c r="WWC114" s="150"/>
      <c r="WWD114" s="150"/>
      <c r="WWE114" s="150"/>
      <c r="WWF114" s="150"/>
      <c r="WWG114" s="150"/>
      <c r="WWH114" s="150"/>
      <c r="WWI114" s="150"/>
      <c r="WWJ114" s="150"/>
      <c r="WWK114" s="150"/>
      <c r="WWL114" s="150"/>
      <c r="WWM114" s="150"/>
      <c r="WWN114" s="150"/>
      <c r="WWO114" s="150"/>
      <c r="WWP114" s="150"/>
      <c r="WWQ114" s="150"/>
      <c r="WWR114" s="150"/>
      <c r="WWS114" s="150"/>
      <c r="WWT114" s="150"/>
      <c r="WWU114" s="150"/>
      <c r="WWV114" s="150"/>
      <c r="WWW114" s="150"/>
      <c r="WWX114" s="150"/>
      <c r="WWY114" s="150"/>
      <c r="WWZ114" s="150"/>
      <c r="WXA114" s="150"/>
      <c r="WXB114" s="150"/>
      <c r="WXC114" s="150"/>
      <c r="WXD114" s="150"/>
      <c r="WXE114" s="150"/>
      <c r="WXF114" s="150"/>
      <c r="WXG114" s="150"/>
      <c r="WXH114" s="150"/>
      <c r="WXI114" s="150"/>
      <c r="WXJ114" s="150"/>
      <c r="WXK114" s="150"/>
      <c r="WXL114" s="150"/>
      <c r="WXM114" s="150"/>
      <c r="WXN114" s="150"/>
      <c r="WXO114" s="150"/>
      <c r="WXP114" s="150"/>
      <c r="WXQ114" s="150"/>
      <c r="WXR114" s="150"/>
      <c r="WXS114" s="150"/>
      <c r="WXT114" s="150"/>
      <c r="WXU114" s="150"/>
      <c r="WXV114" s="150"/>
      <c r="WXW114" s="150"/>
      <c r="WXX114" s="150"/>
      <c r="WXY114" s="150"/>
      <c r="WXZ114" s="150"/>
      <c r="WYA114" s="150"/>
      <c r="WYB114" s="150"/>
      <c r="WYC114" s="150"/>
      <c r="WYD114" s="150"/>
      <c r="WYE114" s="150"/>
      <c r="WYF114" s="150"/>
      <c r="WYG114" s="150"/>
      <c r="WYH114" s="150"/>
      <c r="WYI114" s="150"/>
      <c r="WYJ114" s="150"/>
      <c r="WYK114" s="150"/>
      <c r="WYL114" s="150"/>
      <c r="WYM114" s="150"/>
      <c r="WYN114" s="150"/>
      <c r="WYO114" s="150"/>
      <c r="WYP114" s="150"/>
      <c r="WYQ114" s="150"/>
      <c r="WYR114" s="150"/>
      <c r="WYS114" s="150"/>
      <c r="WYT114" s="150"/>
      <c r="WYU114" s="150"/>
      <c r="WYV114" s="150"/>
      <c r="WYW114" s="150"/>
      <c r="WYX114" s="150"/>
      <c r="WYY114" s="150"/>
      <c r="WYZ114" s="150"/>
      <c r="WZA114" s="150"/>
      <c r="WZB114" s="150"/>
      <c r="WZC114" s="150"/>
      <c r="WZD114" s="150"/>
      <c r="WZE114" s="150"/>
      <c r="WZF114" s="150"/>
      <c r="WZG114" s="150"/>
      <c r="WZH114" s="150"/>
      <c r="WZI114" s="150"/>
      <c r="WZJ114" s="150"/>
      <c r="WZK114" s="150"/>
      <c r="WZL114" s="150"/>
      <c r="WZM114" s="150"/>
      <c r="WZN114" s="150"/>
      <c r="WZO114" s="150"/>
      <c r="WZP114" s="150"/>
      <c r="WZQ114" s="150"/>
      <c r="WZR114" s="150"/>
      <c r="WZS114" s="150"/>
      <c r="WZT114" s="150"/>
      <c r="WZU114" s="150"/>
      <c r="WZV114" s="150"/>
      <c r="WZW114" s="150"/>
      <c r="WZX114" s="150"/>
      <c r="WZY114" s="150"/>
      <c r="WZZ114" s="150"/>
      <c r="XAA114" s="150"/>
      <c r="XAB114" s="150"/>
      <c r="XAC114" s="150"/>
      <c r="XAD114" s="150"/>
      <c r="XAE114" s="150"/>
      <c r="XAF114" s="150"/>
      <c r="XAG114" s="150"/>
      <c r="XAH114" s="150"/>
      <c r="XAI114" s="150"/>
      <c r="XAJ114" s="150"/>
      <c r="XAK114" s="150"/>
      <c r="XAL114" s="150"/>
      <c r="XAM114" s="150"/>
      <c r="XAN114" s="150"/>
      <c r="XAO114" s="150"/>
      <c r="XAP114" s="150"/>
      <c r="XAQ114" s="150"/>
      <c r="XAR114" s="150"/>
      <c r="XAS114" s="150"/>
      <c r="XAT114" s="150"/>
      <c r="XAU114" s="150"/>
      <c r="XAV114" s="150"/>
      <c r="XAW114" s="150"/>
      <c r="XAX114" s="150"/>
      <c r="XAY114" s="150"/>
      <c r="XAZ114" s="150"/>
      <c r="XBA114" s="150"/>
      <c r="XBB114" s="150"/>
      <c r="XBC114" s="150"/>
      <c r="XBD114" s="150"/>
      <c r="XBE114" s="150"/>
      <c r="XBF114" s="150"/>
      <c r="XBG114" s="150"/>
      <c r="XBH114" s="150"/>
      <c r="XBI114" s="150"/>
      <c r="XBJ114" s="150"/>
      <c r="XBK114" s="150"/>
      <c r="XBL114" s="150"/>
      <c r="XBM114" s="150"/>
      <c r="XBN114" s="150"/>
      <c r="XBO114" s="150"/>
      <c r="XBP114" s="150"/>
      <c r="XBQ114" s="150"/>
      <c r="XBR114" s="150"/>
      <c r="XBS114" s="150"/>
      <c r="XBT114" s="150"/>
      <c r="XBU114" s="150"/>
      <c r="XBV114" s="150"/>
      <c r="XBW114" s="150"/>
      <c r="XBX114" s="150"/>
      <c r="XBY114" s="150"/>
      <c r="XBZ114" s="150"/>
      <c r="XCA114" s="150"/>
      <c r="XCB114" s="150"/>
      <c r="XCC114" s="150"/>
      <c r="XCD114" s="150"/>
      <c r="XCE114" s="150"/>
      <c r="XCF114" s="150"/>
      <c r="XCG114" s="150"/>
      <c r="XCH114" s="150"/>
      <c r="XCI114" s="150"/>
      <c r="XCJ114" s="150"/>
      <c r="XCK114" s="150"/>
      <c r="XCL114" s="150"/>
      <c r="XCM114" s="150"/>
      <c r="XCN114" s="150"/>
      <c r="XCO114" s="150"/>
      <c r="XCP114" s="150"/>
      <c r="XCQ114" s="150"/>
      <c r="XCR114" s="150"/>
      <c r="XCS114" s="150"/>
      <c r="XCT114" s="150"/>
      <c r="XCU114" s="150"/>
      <c r="XCV114" s="150"/>
      <c r="XCW114" s="150"/>
      <c r="XCX114" s="150"/>
      <c r="XCY114" s="150"/>
      <c r="XCZ114" s="150"/>
      <c r="XDA114" s="150"/>
      <c r="XDB114" s="150"/>
      <c r="XDC114" s="150"/>
      <c r="XDD114" s="150"/>
      <c r="XDE114" s="150"/>
      <c r="XDF114" s="150"/>
      <c r="XDG114" s="150"/>
      <c r="XDH114" s="150"/>
      <c r="XDI114" s="150"/>
      <c r="XDJ114" s="150"/>
      <c r="XDK114" s="150"/>
      <c r="XDL114" s="150"/>
      <c r="XDM114" s="150"/>
      <c r="XDN114" s="150"/>
      <c r="XDO114" s="150"/>
      <c r="XDP114" s="150"/>
      <c r="XDQ114" s="150"/>
      <c r="XDR114" s="150"/>
      <c r="XDS114" s="150"/>
      <c r="XDT114" s="150"/>
      <c r="XDU114" s="150"/>
      <c r="XDV114" s="150"/>
      <c r="XDW114" s="150"/>
      <c r="XDX114" s="150"/>
      <c r="XDY114" s="150"/>
      <c r="XDZ114" s="150"/>
      <c r="XEA114" s="150"/>
      <c r="XEB114" s="150"/>
      <c r="XEC114" s="150"/>
      <c r="XED114" s="150"/>
      <c r="XEE114" s="150"/>
      <c r="XEF114" s="150"/>
      <c r="XEG114" s="150"/>
      <c r="XEH114" s="150"/>
      <c r="XEI114" s="150"/>
      <c r="XEJ114" s="150"/>
      <c r="XEK114" s="150"/>
      <c r="XEL114" s="150"/>
      <c r="XEM114" s="150"/>
      <c r="XEN114" s="150"/>
      <c r="XEO114" s="150"/>
      <c r="XEP114" s="150"/>
      <c r="XEQ114" s="150"/>
      <c r="XER114" s="150"/>
      <c r="XES114" s="150"/>
      <c r="XET114" s="150"/>
      <c r="XEU114" s="150"/>
      <c r="XEV114" s="150"/>
      <c r="XEW114" s="150"/>
      <c r="XEX114" s="150"/>
      <c r="XEY114" s="150"/>
      <c r="XEZ114" s="150"/>
      <c r="XFA114" s="150"/>
      <c r="XFB114" s="150"/>
      <c r="XFC114" s="150"/>
      <c r="XFD114" s="150"/>
    </row>
    <row r="115" spans="1:31" s="151" customFormat="1" ht="58.5" customHeight="1">
      <c r="A115" s="222" t="s">
        <v>390</v>
      </c>
      <c r="B115" s="222">
        <v>1</v>
      </c>
      <c r="C115" s="223" t="s">
        <v>896</v>
      </c>
      <c r="D115" s="222">
        <v>0</v>
      </c>
      <c r="E115" s="261" t="s">
        <v>726</v>
      </c>
      <c r="F115" s="261" t="s">
        <v>730</v>
      </c>
      <c r="G115" s="261" t="s">
        <v>828</v>
      </c>
      <c r="H115" s="224" t="s">
        <v>18</v>
      </c>
      <c r="I115" s="152">
        <v>8</v>
      </c>
      <c r="J115" s="225">
        <v>80</v>
      </c>
      <c r="K115" s="293" t="s">
        <v>14</v>
      </c>
      <c r="L115" s="152">
        <v>2</v>
      </c>
      <c r="M115" s="152" t="s">
        <v>710</v>
      </c>
      <c r="N115" s="224">
        <v>10</v>
      </c>
      <c r="O115" s="244" t="s">
        <v>858</v>
      </c>
      <c r="P115" s="295">
        <f>SUM(I115*J115)</f>
        <v>640</v>
      </c>
      <c r="Q115" s="226" t="s">
        <v>895</v>
      </c>
      <c r="R115" s="226" t="s">
        <v>927</v>
      </c>
      <c r="S115" s="152"/>
      <c r="T115" s="152"/>
      <c r="U115" s="152"/>
      <c r="V115" s="296"/>
      <c r="W115" s="152"/>
      <c r="X115" s="295"/>
      <c r="Y115" s="295">
        <v>640</v>
      </c>
      <c r="Z115" s="295"/>
      <c r="AA115" s="295"/>
      <c r="AB115" s="295"/>
      <c r="AC115" s="295"/>
      <c r="AD115" s="299">
        <f>SUM(X115:AC115)</f>
        <v>640</v>
      </c>
      <c r="AE115" s="306"/>
    </row>
    <row r="116" spans="1:31" s="151" customFormat="1" ht="80.4" customHeight="1">
      <c r="A116" s="222" t="s">
        <v>390</v>
      </c>
      <c r="B116" s="222">
        <v>1</v>
      </c>
      <c r="C116" s="223" t="s">
        <v>896</v>
      </c>
      <c r="D116" s="222">
        <v>0</v>
      </c>
      <c r="E116" s="261" t="s">
        <v>726</v>
      </c>
      <c r="F116" s="261" t="s">
        <v>730</v>
      </c>
      <c r="G116" s="261" t="s">
        <v>828</v>
      </c>
      <c r="H116" s="224" t="s">
        <v>18</v>
      </c>
      <c r="I116" s="152">
        <v>8</v>
      </c>
      <c r="J116" s="225">
        <v>80</v>
      </c>
      <c r="K116" s="293" t="s">
        <v>118</v>
      </c>
      <c r="L116" s="152">
        <v>5</v>
      </c>
      <c r="M116" s="152" t="s">
        <v>710</v>
      </c>
      <c r="N116" s="224">
        <v>10</v>
      </c>
      <c r="O116" s="244" t="s">
        <v>904</v>
      </c>
      <c r="P116" s="295">
        <f>SUM(I116*J116)</f>
        <v>640</v>
      </c>
      <c r="Q116" s="226" t="s">
        <v>895</v>
      </c>
      <c r="R116" s="226" t="s">
        <v>927</v>
      </c>
      <c r="S116" s="152" t="s">
        <v>728</v>
      </c>
      <c r="T116" s="152"/>
      <c r="U116" s="152"/>
      <c r="V116" s="296"/>
      <c r="W116" s="152"/>
      <c r="X116" s="295"/>
      <c r="Y116" s="295"/>
      <c r="Z116" s="295"/>
      <c r="AA116" s="295"/>
      <c r="AB116" s="295">
        <v>640</v>
      </c>
      <c r="AC116" s="295"/>
      <c r="AD116" s="299">
        <f>SUM(X116:AC116)</f>
        <v>640</v>
      </c>
      <c r="AE116" s="306"/>
    </row>
    <row r="117" spans="1:31" s="151" customFormat="1" ht="81" customHeight="1">
      <c r="A117" s="222" t="s">
        <v>390</v>
      </c>
      <c r="B117" s="222">
        <v>1</v>
      </c>
      <c r="C117" s="223" t="s">
        <v>896</v>
      </c>
      <c r="D117" s="222">
        <v>0</v>
      </c>
      <c r="E117" s="261" t="s">
        <v>37</v>
      </c>
      <c r="F117" s="261" t="s">
        <v>37</v>
      </c>
      <c r="G117" s="262" t="s">
        <v>569</v>
      </c>
      <c r="H117" s="224" t="s">
        <v>29</v>
      </c>
      <c r="I117" s="152">
        <v>2</v>
      </c>
      <c r="J117" s="225">
        <v>931</v>
      </c>
      <c r="K117" s="293" t="s">
        <v>1</v>
      </c>
      <c r="L117" s="152">
        <v>4</v>
      </c>
      <c r="M117" s="152" t="s">
        <v>710</v>
      </c>
      <c r="N117" s="224">
        <v>35</v>
      </c>
      <c r="O117" s="152" t="s">
        <v>933</v>
      </c>
      <c r="P117" s="295">
        <f>SUM(I117*J117)</f>
        <v>1862</v>
      </c>
      <c r="Q117" s="226" t="s">
        <v>891</v>
      </c>
      <c r="R117" s="226" t="s">
        <v>892</v>
      </c>
      <c r="S117" s="152" t="s">
        <v>728</v>
      </c>
      <c r="T117" s="152"/>
      <c r="U117" s="152"/>
      <c r="V117" s="296"/>
      <c r="W117" s="152"/>
      <c r="X117" s="295"/>
      <c r="Y117" s="295"/>
      <c r="Z117" s="295"/>
      <c r="AA117" s="295">
        <f>P117</f>
        <v>1862</v>
      </c>
      <c r="AB117" s="295"/>
      <c r="AC117" s="295"/>
      <c r="AD117" s="299">
        <f>SUM(X117:AC117)</f>
        <v>1862</v>
      </c>
      <c r="AE117" s="306"/>
    </row>
    <row r="118" spans="1:31" s="151" customFormat="1" ht="78.75" customHeight="1">
      <c r="A118" s="222" t="s">
        <v>390</v>
      </c>
      <c r="B118" s="222">
        <v>1</v>
      </c>
      <c r="C118" s="223" t="s">
        <v>896</v>
      </c>
      <c r="D118" s="222">
        <v>0</v>
      </c>
      <c r="E118" s="261" t="s">
        <v>747</v>
      </c>
      <c r="F118" s="261" t="s">
        <v>747</v>
      </c>
      <c r="G118" s="262" t="s">
        <v>893</v>
      </c>
      <c r="H118" s="224" t="s">
        <v>29</v>
      </c>
      <c r="I118" s="152">
        <v>2</v>
      </c>
      <c r="J118" s="225">
        <v>3000</v>
      </c>
      <c r="K118" s="293" t="s">
        <v>14</v>
      </c>
      <c r="L118" s="152">
        <v>2</v>
      </c>
      <c r="M118" s="152" t="s">
        <v>710</v>
      </c>
      <c r="N118" s="224">
        <v>15</v>
      </c>
      <c r="O118" s="244" t="s">
        <v>858</v>
      </c>
      <c r="P118" s="295">
        <f>SUM(I118*J118)</f>
        <v>6000</v>
      </c>
      <c r="Q118" s="226" t="s">
        <v>894</v>
      </c>
      <c r="R118" s="226" t="s">
        <v>928</v>
      </c>
      <c r="S118" s="152" t="s">
        <v>728</v>
      </c>
      <c r="T118" s="152"/>
      <c r="U118" s="152"/>
      <c r="V118" s="296"/>
      <c r="W118" s="152"/>
      <c r="X118" s="295"/>
      <c r="Y118" s="295">
        <v>6000</v>
      </c>
      <c r="Z118" s="295"/>
      <c r="AA118" s="295"/>
      <c r="AB118" s="295"/>
      <c r="AC118" s="295"/>
      <c r="AD118" s="299">
        <f>SUM(X118:AC118)</f>
        <v>6000</v>
      </c>
      <c r="AE118" s="306"/>
    </row>
    <row r="119" spans="1:31" s="150" customFormat="1" ht="70.5" customHeight="1">
      <c r="A119" s="222" t="s">
        <v>390</v>
      </c>
      <c r="B119" s="222">
        <v>1</v>
      </c>
      <c r="C119" s="223" t="s">
        <v>897</v>
      </c>
      <c r="D119" s="222">
        <v>0</v>
      </c>
      <c r="E119" s="261" t="s">
        <v>726</v>
      </c>
      <c r="F119" s="261" t="s">
        <v>725</v>
      </c>
      <c r="G119" s="261" t="s">
        <v>135</v>
      </c>
      <c r="H119" s="224" t="s">
        <v>18</v>
      </c>
      <c r="I119" s="152">
        <v>61</v>
      </c>
      <c r="J119" s="225">
        <v>87</v>
      </c>
      <c r="K119" s="291" t="s">
        <v>1</v>
      </c>
      <c r="L119" s="152">
        <v>4</v>
      </c>
      <c r="M119" s="152" t="s">
        <v>714</v>
      </c>
      <c r="N119" s="224">
        <v>35</v>
      </c>
      <c r="O119" s="152" t="s">
        <v>933</v>
      </c>
      <c r="P119" s="295">
        <f>SUM(I119*J119)</f>
        <v>5307</v>
      </c>
      <c r="Q119" s="226" t="s">
        <v>765</v>
      </c>
      <c r="R119" s="226" t="s">
        <v>843</v>
      </c>
      <c r="S119" s="152" t="s">
        <v>728</v>
      </c>
      <c r="T119" s="152"/>
      <c r="U119" s="152"/>
      <c r="V119" s="296"/>
      <c r="W119" s="152"/>
      <c r="X119" s="295"/>
      <c r="Y119" s="295"/>
      <c r="Z119" s="295"/>
      <c r="AA119" s="295">
        <f>P119</f>
        <v>5307</v>
      </c>
      <c r="AB119" s="295"/>
      <c r="AC119" s="295"/>
      <c r="AD119" s="299">
        <f>SUM(X119:AC119)</f>
        <v>5307</v>
      </c>
      <c r="AE119" s="292"/>
    </row>
    <row r="120" spans="1:31" s="150" customFormat="1" ht="70.5" customHeight="1">
      <c r="A120" s="222" t="s">
        <v>390</v>
      </c>
      <c r="B120" s="222">
        <v>1</v>
      </c>
      <c r="C120" s="223" t="s">
        <v>897</v>
      </c>
      <c r="D120" s="222">
        <v>0</v>
      </c>
      <c r="E120" s="261" t="s">
        <v>726</v>
      </c>
      <c r="F120" s="261" t="s">
        <v>729</v>
      </c>
      <c r="G120" s="261" t="s">
        <v>135</v>
      </c>
      <c r="H120" s="224" t="s">
        <v>18</v>
      </c>
      <c r="I120" s="152">
        <v>61</v>
      </c>
      <c r="J120" s="225">
        <v>87</v>
      </c>
      <c r="K120" s="291" t="s">
        <v>1</v>
      </c>
      <c r="L120" s="152">
        <v>4</v>
      </c>
      <c r="M120" s="152" t="s">
        <v>714</v>
      </c>
      <c r="N120" s="224">
        <v>35</v>
      </c>
      <c r="O120" s="152" t="s">
        <v>933</v>
      </c>
      <c r="P120" s="295">
        <f>SUM(I120*J120)</f>
        <v>5307</v>
      </c>
      <c r="Q120" s="226" t="s">
        <v>766</v>
      </c>
      <c r="R120" s="226" t="s">
        <v>844</v>
      </c>
      <c r="S120" s="152" t="s">
        <v>728</v>
      </c>
      <c r="T120" s="152"/>
      <c r="U120" s="152"/>
      <c r="V120" s="296"/>
      <c r="W120" s="152"/>
      <c r="X120" s="295"/>
      <c r="Y120" s="295"/>
      <c r="Z120" s="295"/>
      <c r="AA120" s="295">
        <f>P120</f>
        <v>5307</v>
      </c>
      <c r="AB120" s="295"/>
      <c r="AC120" s="295"/>
      <c r="AD120" s="299">
        <f>SUM(X120:AC120)</f>
        <v>5307</v>
      </c>
      <c r="AE120" s="292"/>
    </row>
    <row r="121" spans="1:31" s="150" customFormat="1" ht="70.5" customHeight="1">
      <c r="A121" s="222" t="s">
        <v>390</v>
      </c>
      <c r="B121" s="222">
        <v>1</v>
      </c>
      <c r="C121" s="223" t="s">
        <v>897</v>
      </c>
      <c r="D121" s="222">
        <v>0</v>
      </c>
      <c r="E121" s="261" t="s">
        <v>726</v>
      </c>
      <c r="F121" s="261" t="s">
        <v>730</v>
      </c>
      <c r="G121" s="265" t="s">
        <v>861</v>
      </c>
      <c r="H121" s="224" t="s">
        <v>18</v>
      </c>
      <c r="I121" s="152">
        <v>61</v>
      </c>
      <c r="J121" s="225">
        <v>59</v>
      </c>
      <c r="K121" s="291" t="s">
        <v>14</v>
      </c>
      <c r="L121" s="152">
        <v>2</v>
      </c>
      <c r="M121" s="152" t="s">
        <v>714</v>
      </c>
      <c r="N121" s="224">
        <v>10</v>
      </c>
      <c r="O121" s="244" t="s">
        <v>858</v>
      </c>
      <c r="P121" s="295">
        <f>SUM(I121*J121)</f>
        <v>3599</v>
      </c>
      <c r="Q121" s="226" t="s">
        <v>835</v>
      </c>
      <c r="R121" s="226" t="s">
        <v>887</v>
      </c>
      <c r="S121" s="152" t="s">
        <v>728</v>
      </c>
      <c r="T121" s="152"/>
      <c r="U121" s="152"/>
      <c r="V121" s="296"/>
      <c r="W121" s="152"/>
      <c r="X121" s="295"/>
      <c r="Y121" s="295">
        <v>3599</v>
      </c>
      <c r="Z121" s="295"/>
      <c r="AA121" s="295"/>
      <c r="AB121" s="295"/>
      <c r="AC121" s="295"/>
      <c r="AD121" s="299">
        <f>SUM(X121:AC121)</f>
        <v>3599</v>
      </c>
      <c r="AE121" s="292"/>
    </row>
    <row r="122" spans="1:31" s="150" customFormat="1" ht="70.5" customHeight="1">
      <c r="A122" s="222" t="s">
        <v>390</v>
      </c>
      <c r="B122" s="222">
        <v>1</v>
      </c>
      <c r="C122" s="223" t="s">
        <v>897</v>
      </c>
      <c r="D122" s="222">
        <v>0</v>
      </c>
      <c r="E122" s="261" t="s">
        <v>726</v>
      </c>
      <c r="F122" s="261" t="s">
        <v>730</v>
      </c>
      <c r="G122" s="265" t="s">
        <v>861</v>
      </c>
      <c r="H122" s="224" t="s">
        <v>18</v>
      </c>
      <c r="I122" s="152">
        <v>61</v>
      </c>
      <c r="J122" s="225">
        <v>59</v>
      </c>
      <c r="K122" s="291" t="s">
        <v>118</v>
      </c>
      <c r="L122" s="152">
        <v>5</v>
      </c>
      <c r="M122" s="152" t="s">
        <v>714</v>
      </c>
      <c r="N122" s="224">
        <v>10</v>
      </c>
      <c r="O122" s="244" t="s">
        <v>904</v>
      </c>
      <c r="P122" s="295">
        <f>SUM(I122*J122)</f>
        <v>3599</v>
      </c>
      <c r="Q122" s="226" t="s">
        <v>835</v>
      </c>
      <c r="R122" s="226" t="s">
        <v>887</v>
      </c>
      <c r="S122" s="152"/>
      <c r="T122" s="152"/>
      <c r="U122" s="152"/>
      <c r="V122" s="296"/>
      <c r="W122" s="152"/>
      <c r="X122" s="295"/>
      <c r="Y122" s="295"/>
      <c r="Z122" s="295"/>
      <c r="AA122" s="295"/>
      <c r="AB122" s="295">
        <v>3599</v>
      </c>
      <c r="AC122" s="295"/>
      <c r="AD122" s="299">
        <f>SUM(X122:AC122)</f>
        <v>3599</v>
      </c>
      <c r="AE122" s="292"/>
    </row>
    <row r="123" spans="1:31" s="150" customFormat="1" ht="70.5" customHeight="1">
      <c r="A123" s="222" t="s">
        <v>390</v>
      </c>
      <c r="B123" s="222">
        <v>1</v>
      </c>
      <c r="C123" s="223" t="s">
        <v>897</v>
      </c>
      <c r="D123" s="222">
        <v>0</v>
      </c>
      <c r="E123" s="261" t="s">
        <v>37</v>
      </c>
      <c r="F123" s="261" t="s">
        <v>37</v>
      </c>
      <c r="G123" s="262" t="s">
        <v>569</v>
      </c>
      <c r="H123" s="224" t="s">
        <v>29</v>
      </c>
      <c r="I123" s="152">
        <v>5</v>
      </c>
      <c r="J123" s="225">
        <v>931</v>
      </c>
      <c r="K123" s="291" t="s">
        <v>1</v>
      </c>
      <c r="L123" s="152">
        <v>4</v>
      </c>
      <c r="M123" s="152" t="s">
        <v>714</v>
      </c>
      <c r="N123" s="224">
        <v>25</v>
      </c>
      <c r="O123" s="152" t="s">
        <v>933</v>
      </c>
      <c r="P123" s="295">
        <f>SUM(I123*J123)</f>
        <v>4655</v>
      </c>
      <c r="Q123" s="226" t="s">
        <v>888</v>
      </c>
      <c r="R123" s="226" t="s">
        <v>929</v>
      </c>
      <c r="S123" s="152" t="s">
        <v>728</v>
      </c>
      <c r="T123" s="152"/>
      <c r="U123" s="152"/>
      <c r="V123" s="296"/>
      <c r="W123" s="152"/>
      <c r="X123" s="295"/>
      <c r="Y123" s="295"/>
      <c r="Z123" s="295"/>
      <c r="AA123" s="295">
        <v>785</v>
      </c>
      <c r="AB123" s="295"/>
      <c r="AC123" s="295"/>
      <c r="AD123" s="299">
        <f>SUM(X123:AC123)</f>
        <v>785</v>
      </c>
      <c r="AE123" s="292"/>
    </row>
    <row r="124" spans="1:31" s="150" customFormat="1" ht="78" customHeight="1">
      <c r="A124" s="222" t="s">
        <v>390</v>
      </c>
      <c r="B124" s="222">
        <v>1</v>
      </c>
      <c r="C124" s="223" t="s">
        <v>897</v>
      </c>
      <c r="D124" s="222">
        <v>0</v>
      </c>
      <c r="E124" s="261" t="s">
        <v>726</v>
      </c>
      <c r="F124" s="261" t="s">
        <v>336</v>
      </c>
      <c r="G124" s="262" t="s">
        <v>761</v>
      </c>
      <c r="H124" s="224" t="s">
        <v>18</v>
      </c>
      <c r="I124" s="152">
        <v>153</v>
      </c>
      <c r="J124" s="225">
        <v>11</v>
      </c>
      <c r="K124" s="291" t="s">
        <v>14</v>
      </c>
      <c r="L124" s="152">
        <v>2</v>
      </c>
      <c r="M124" s="152" t="s">
        <v>714</v>
      </c>
      <c r="N124" s="224">
        <v>5</v>
      </c>
      <c r="O124" s="244" t="s">
        <v>858</v>
      </c>
      <c r="P124" s="295">
        <f>SUM(I124*J124)</f>
        <v>1683</v>
      </c>
      <c r="Q124" s="226" t="s">
        <v>899</v>
      </c>
      <c r="R124" s="226" t="s">
        <v>737</v>
      </c>
      <c r="S124" s="152" t="s">
        <v>728</v>
      </c>
      <c r="T124" s="152"/>
      <c r="U124" s="152"/>
      <c r="V124" s="296"/>
      <c r="W124" s="152"/>
      <c r="X124" s="295"/>
      <c r="Y124" s="295">
        <f>P124</f>
        <v>1683</v>
      </c>
      <c r="Z124" s="295"/>
      <c r="AA124" s="295"/>
      <c r="AB124" s="295"/>
      <c r="AC124" s="295"/>
      <c r="AD124" s="299">
        <f>SUM(X124:AC124)</f>
        <v>1683</v>
      </c>
      <c r="AE124" s="292"/>
    </row>
    <row r="125" spans="1:31" s="150" customFormat="1" ht="78" customHeight="1">
      <c r="A125" s="222" t="s">
        <v>390</v>
      </c>
      <c r="B125" s="222">
        <v>1</v>
      </c>
      <c r="C125" s="223" t="s">
        <v>897</v>
      </c>
      <c r="D125" s="222">
        <v>0</v>
      </c>
      <c r="E125" s="261" t="s">
        <v>726</v>
      </c>
      <c r="F125" s="261" t="s">
        <v>336</v>
      </c>
      <c r="G125" s="262" t="s">
        <v>761</v>
      </c>
      <c r="H125" s="224" t="s">
        <v>18</v>
      </c>
      <c r="I125" s="152">
        <v>153</v>
      </c>
      <c r="J125" s="225">
        <v>11</v>
      </c>
      <c r="K125" s="291" t="s">
        <v>118</v>
      </c>
      <c r="L125" s="152">
        <v>4</v>
      </c>
      <c r="M125" s="152" t="s">
        <v>714</v>
      </c>
      <c r="N125" s="224">
        <v>6</v>
      </c>
      <c r="O125" s="244" t="s">
        <v>933</v>
      </c>
      <c r="P125" s="295">
        <f>SUM(I125*J125)</f>
        <v>1683</v>
      </c>
      <c r="Q125" s="226" t="s">
        <v>934</v>
      </c>
      <c r="R125" s="226" t="s">
        <v>934</v>
      </c>
      <c r="S125" s="152" t="s">
        <v>728</v>
      </c>
      <c r="T125" s="152"/>
      <c r="U125" s="152"/>
      <c r="V125" s="296"/>
      <c r="W125" s="152"/>
      <c r="X125" s="295"/>
      <c r="Y125" s="295"/>
      <c r="Z125" s="295"/>
      <c r="AA125" s="295">
        <f>P125</f>
        <v>1683</v>
      </c>
      <c r="AB125" s="295"/>
      <c r="AC125" s="295"/>
      <c r="AD125" s="299">
        <f>SUM(X125:AC125)</f>
        <v>1683</v>
      </c>
      <c r="AE125" s="292"/>
    </row>
    <row r="126" spans="1:31" s="150" customFormat="1" ht="78" customHeight="1">
      <c r="A126" s="222" t="s">
        <v>390</v>
      </c>
      <c r="B126" s="222">
        <v>1</v>
      </c>
      <c r="C126" s="223" t="s">
        <v>897</v>
      </c>
      <c r="D126" s="222">
        <v>0</v>
      </c>
      <c r="E126" s="261" t="s">
        <v>726</v>
      </c>
      <c r="F126" s="261" t="s">
        <v>336</v>
      </c>
      <c r="G126" s="262" t="s">
        <v>761</v>
      </c>
      <c r="H126" s="224" t="s">
        <v>18</v>
      </c>
      <c r="I126" s="152">
        <v>153</v>
      </c>
      <c r="J126" s="225">
        <v>11</v>
      </c>
      <c r="K126" s="291" t="s">
        <v>118</v>
      </c>
      <c r="L126" s="152">
        <v>5</v>
      </c>
      <c r="M126" s="152" t="s">
        <v>714</v>
      </c>
      <c r="N126" s="224">
        <v>6</v>
      </c>
      <c r="O126" s="244" t="s">
        <v>904</v>
      </c>
      <c r="P126" s="295">
        <f>SUM(I126*J126)</f>
        <v>1683</v>
      </c>
      <c r="Q126" s="226" t="s">
        <v>934</v>
      </c>
      <c r="R126" s="226" t="s">
        <v>934</v>
      </c>
      <c r="S126" s="152"/>
      <c r="T126" s="152"/>
      <c r="U126" s="152"/>
      <c r="V126" s="296"/>
      <c r="W126" s="152"/>
      <c r="X126" s="295"/>
      <c r="Y126" s="295"/>
      <c r="Z126" s="295"/>
      <c r="AA126" s="295"/>
      <c r="AB126" s="295">
        <f>P126</f>
        <v>1683</v>
      </c>
      <c r="AC126" s="295"/>
      <c r="AD126" s="299">
        <f>SUM(X126:AC126)</f>
        <v>1683</v>
      </c>
      <c r="AE126" s="292"/>
    </row>
    <row r="127" spans="1:31" s="150" customFormat="1" ht="78" customHeight="1">
      <c r="A127" s="222" t="s">
        <v>390</v>
      </c>
      <c r="B127" s="222">
        <v>1</v>
      </c>
      <c r="C127" s="223" t="s">
        <v>897</v>
      </c>
      <c r="D127" s="222">
        <v>0</v>
      </c>
      <c r="E127" s="261" t="s">
        <v>726</v>
      </c>
      <c r="F127" s="261" t="s">
        <v>336</v>
      </c>
      <c r="G127" s="262" t="s">
        <v>761</v>
      </c>
      <c r="H127" s="224" t="s">
        <v>18</v>
      </c>
      <c r="I127" s="152">
        <v>153</v>
      </c>
      <c r="J127" s="225">
        <v>11</v>
      </c>
      <c r="K127" s="291" t="s">
        <v>118</v>
      </c>
      <c r="L127" s="152">
        <v>6</v>
      </c>
      <c r="M127" s="152" t="s">
        <v>714</v>
      </c>
      <c r="N127" s="224">
        <v>6</v>
      </c>
      <c r="O127" s="244" t="s">
        <v>903</v>
      </c>
      <c r="P127" s="295">
        <f>SUM(I127*J127)</f>
        <v>1683</v>
      </c>
      <c r="Q127" s="226" t="s">
        <v>934</v>
      </c>
      <c r="R127" s="226" t="s">
        <v>934</v>
      </c>
      <c r="S127" s="152"/>
      <c r="T127" s="152"/>
      <c r="U127" s="152"/>
      <c r="V127" s="296"/>
      <c r="W127" s="152"/>
      <c r="X127" s="295"/>
      <c r="Y127" s="295"/>
      <c r="Z127" s="295"/>
      <c r="AA127" s="295"/>
      <c r="AB127" s="295"/>
      <c r="AC127" s="295">
        <f>P127</f>
        <v>1683</v>
      </c>
      <c r="AD127" s="299">
        <f>SUM(X127:AC127)</f>
        <v>1683</v>
      </c>
      <c r="AE127" s="292"/>
    </row>
    <row r="128" spans="1:31" s="242" customFormat="1" ht="57" customHeight="1">
      <c r="A128" s="222" t="s">
        <v>390</v>
      </c>
      <c r="B128" s="222">
        <v>1</v>
      </c>
      <c r="C128" s="223" t="s">
        <v>900</v>
      </c>
      <c r="D128" s="222">
        <v>0</v>
      </c>
      <c r="E128" s="261" t="s">
        <v>726</v>
      </c>
      <c r="F128" s="261" t="s">
        <v>725</v>
      </c>
      <c r="G128" s="261" t="s">
        <v>135</v>
      </c>
      <c r="H128" s="224" t="s">
        <v>18</v>
      </c>
      <c r="I128" s="152">
        <v>7</v>
      </c>
      <c r="J128" s="225">
        <v>87</v>
      </c>
      <c r="K128" s="300" t="s">
        <v>1</v>
      </c>
      <c r="L128" s="152">
        <v>4</v>
      </c>
      <c r="M128" s="152" t="s">
        <v>710</v>
      </c>
      <c r="N128" s="224">
        <v>35</v>
      </c>
      <c r="O128" s="152" t="s">
        <v>933</v>
      </c>
      <c r="P128" s="295">
        <f>SUM(I128*J128)</f>
        <v>609</v>
      </c>
      <c r="Q128" s="226" t="s">
        <v>752</v>
      </c>
      <c r="R128" s="226" t="s">
        <v>868</v>
      </c>
      <c r="S128" s="152" t="s">
        <v>728</v>
      </c>
      <c r="T128" s="152"/>
      <c r="U128" s="152"/>
      <c r="V128" s="296"/>
      <c r="W128" s="152"/>
      <c r="X128" s="295"/>
      <c r="Y128" s="295"/>
      <c r="Z128" s="295"/>
      <c r="AA128" s="295">
        <f>P128</f>
        <v>609</v>
      </c>
      <c r="AB128" s="295"/>
      <c r="AC128" s="295"/>
      <c r="AD128" s="299">
        <f>SUM(X128:AC128)</f>
        <v>609</v>
      </c>
      <c r="AE128" s="307"/>
    </row>
    <row r="129" spans="1:31" s="242" customFormat="1" ht="58.5" customHeight="1">
      <c r="A129" s="222" t="s">
        <v>390</v>
      </c>
      <c r="B129" s="222">
        <v>1</v>
      </c>
      <c r="C129" s="223" t="s">
        <v>900</v>
      </c>
      <c r="D129" s="222">
        <v>0</v>
      </c>
      <c r="E129" s="261" t="s">
        <v>726</v>
      </c>
      <c r="F129" s="261" t="s">
        <v>729</v>
      </c>
      <c r="G129" s="261" t="s">
        <v>135</v>
      </c>
      <c r="H129" s="224" t="s">
        <v>18</v>
      </c>
      <c r="I129" s="152">
        <v>7</v>
      </c>
      <c r="J129" s="225">
        <v>87</v>
      </c>
      <c r="K129" s="300" t="s">
        <v>1</v>
      </c>
      <c r="L129" s="152">
        <v>4</v>
      </c>
      <c r="M129" s="152" t="s">
        <v>710</v>
      </c>
      <c r="N129" s="224">
        <v>35</v>
      </c>
      <c r="O129" s="152" t="s">
        <v>933</v>
      </c>
      <c r="P129" s="295">
        <f>SUM(I129*J129)</f>
        <v>609</v>
      </c>
      <c r="Q129" s="226" t="s">
        <v>753</v>
      </c>
      <c r="R129" s="226" t="s">
        <v>844</v>
      </c>
      <c r="S129" s="152" t="s">
        <v>728</v>
      </c>
      <c r="T129" s="152"/>
      <c r="U129" s="152"/>
      <c r="V129" s="296"/>
      <c r="W129" s="152"/>
      <c r="X129" s="295"/>
      <c r="Y129" s="295"/>
      <c r="Z129" s="295"/>
      <c r="AA129" s="295">
        <f>P129</f>
        <v>609</v>
      </c>
      <c r="AB129" s="295"/>
      <c r="AC129" s="295"/>
      <c r="AD129" s="299">
        <f>SUM(X129:AC129)</f>
        <v>609</v>
      </c>
      <c r="AE129" s="307"/>
    </row>
    <row r="130" spans="1:31" s="242" customFormat="1" ht="67.5" customHeight="1">
      <c r="A130" s="222" t="s">
        <v>390</v>
      </c>
      <c r="B130" s="222">
        <v>1</v>
      </c>
      <c r="C130" s="223" t="s">
        <v>900</v>
      </c>
      <c r="D130" s="222">
        <v>0</v>
      </c>
      <c r="E130" s="261" t="s">
        <v>726</v>
      </c>
      <c r="F130" s="261" t="s">
        <v>730</v>
      </c>
      <c r="G130" s="261" t="s">
        <v>828</v>
      </c>
      <c r="H130" s="224" t="s">
        <v>18</v>
      </c>
      <c r="I130" s="152">
        <v>7</v>
      </c>
      <c r="J130" s="225">
        <v>80</v>
      </c>
      <c r="K130" s="300" t="s">
        <v>14</v>
      </c>
      <c r="L130" s="152">
        <v>2</v>
      </c>
      <c r="M130" s="152" t="s">
        <v>710</v>
      </c>
      <c r="N130" s="224">
        <v>10</v>
      </c>
      <c r="O130" s="244" t="s">
        <v>858</v>
      </c>
      <c r="P130" s="295">
        <f>SUM(I130*J130)</f>
        <v>560</v>
      </c>
      <c r="Q130" s="226" t="s">
        <v>751</v>
      </c>
      <c r="R130" s="226" t="s">
        <v>930</v>
      </c>
      <c r="S130" s="152" t="s">
        <v>728</v>
      </c>
      <c r="T130" s="152"/>
      <c r="U130" s="152"/>
      <c r="V130" s="296"/>
      <c r="W130" s="152"/>
      <c r="X130" s="295"/>
      <c r="Y130" s="295">
        <v>560</v>
      </c>
      <c r="Z130" s="295"/>
      <c r="AA130" s="295"/>
      <c r="AB130" s="295"/>
      <c r="AC130" s="295"/>
      <c r="AD130" s="299">
        <f>SUM(X130:AC130)</f>
        <v>560</v>
      </c>
      <c r="AE130" s="307"/>
    </row>
    <row r="131" spans="1:31" s="242" customFormat="1" ht="67.5" customHeight="1">
      <c r="A131" s="222" t="s">
        <v>390</v>
      </c>
      <c r="B131" s="222">
        <v>1</v>
      </c>
      <c r="C131" s="223" t="s">
        <v>900</v>
      </c>
      <c r="D131" s="222">
        <v>0</v>
      </c>
      <c r="E131" s="261" t="s">
        <v>726</v>
      </c>
      <c r="F131" s="261" t="s">
        <v>730</v>
      </c>
      <c r="G131" s="261" t="s">
        <v>828</v>
      </c>
      <c r="H131" s="224" t="s">
        <v>18</v>
      </c>
      <c r="I131" s="152">
        <v>7</v>
      </c>
      <c r="J131" s="225">
        <v>80</v>
      </c>
      <c r="K131" s="300" t="s">
        <v>118</v>
      </c>
      <c r="L131" s="152">
        <v>5</v>
      </c>
      <c r="M131" s="152" t="s">
        <v>710</v>
      </c>
      <c r="N131" s="224">
        <v>10</v>
      </c>
      <c r="O131" s="244" t="s">
        <v>904</v>
      </c>
      <c r="P131" s="295">
        <f>SUM(I131*J131)</f>
        <v>560</v>
      </c>
      <c r="Q131" s="226" t="s">
        <v>751</v>
      </c>
      <c r="R131" s="226" t="s">
        <v>930</v>
      </c>
      <c r="S131" s="152"/>
      <c r="T131" s="152"/>
      <c r="U131" s="152"/>
      <c r="V131" s="296"/>
      <c r="W131" s="152"/>
      <c r="X131" s="295"/>
      <c r="Y131" s="295"/>
      <c r="Z131" s="295"/>
      <c r="AA131" s="295"/>
      <c r="AB131" s="295">
        <v>560</v>
      </c>
      <c r="AC131" s="295"/>
      <c r="AD131" s="299">
        <f>SUM(X131:AC131)</f>
        <v>560</v>
      </c>
      <c r="AE131" s="307"/>
    </row>
    <row r="132" spans="1:31" s="242" customFormat="1" ht="78.75" customHeight="1">
      <c r="A132" s="222" t="s">
        <v>390</v>
      </c>
      <c r="B132" s="222">
        <v>1</v>
      </c>
      <c r="C132" s="223" t="s">
        <v>900</v>
      </c>
      <c r="D132" s="222">
        <v>0</v>
      </c>
      <c r="E132" s="261" t="s">
        <v>37</v>
      </c>
      <c r="F132" s="261" t="s">
        <v>37</v>
      </c>
      <c r="G132" s="262" t="s">
        <v>569</v>
      </c>
      <c r="H132" s="224" t="s">
        <v>29</v>
      </c>
      <c r="I132" s="152">
        <v>2</v>
      </c>
      <c r="J132" s="225">
        <v>931</v>
      </c>
      <c r="K132" s="300" t="s">
        <v>1</v>
      </c>
      <c r="L132" s="152">
        <v>4</v>
      </c>
      <c r="M132" s="152" t="s">
        <v>710</v>
      </c>
      <c r="N132" s="224">
        <v>35</v>
      </c>
      <c r="O132" s="152" t="s">
        <v>933</v>
      </c>
      <c r="P132" s="295">
        <f>SUM(I132*J132)</f>
        <v>1862</v>
      </c>
      <c r="Q132" s="226" t="s">
        <v>869</v>
      </c>
      <c r="R132" s="226" t="s">
        <v>901</v>
      </c>
      <c r="S132" s="152" t="s">
        <v>728</v>
      </c>
      <c r="T132" s="152"/>
      <c r="U132" s="152"/>
      <c r="V132" s="296"/>
      <c r="W132" s="152"/>
      <c r="X132" s="295"/>
      <c r="Y132" s="295"/>
      <c r="Z132" s="295"/>
      <c r="AA132" s="295">
        <f>P132</f>
        <v>1862</v>
      </c>
      <c r="AB132" s="295"/>
      <c r="AC132" s="295"/>
      <c r="AD132" s="299">
        <f>SUM(X132:AC132)</f>
        <v>1862</v>
      </c>
      <c r="AE132" s="307"/>
    </row>
    <row r="133" spans="1:31" s="242" customFormat="1" ht="80.25" customHeight="1">
      <c r="A133" s="222" t="s">
        <v>390</v>
      </c>
      <c r="B133" s="222">
        <v>1</v>
      </c>
      <c r="C133" s="223" t="s">
        <v>900</v>
      </c>
      <c r="D133" s="222">
        <v>0</v>
      </c>
      <c r="E133" s="261" t="s">
        <v>726</v>
      </c>
      <c r="F133" s="261" t="s">
        <v>336</v>
      </c>
      <c r="G133" s="262" t="s">
        <v>761</v>
      </c>
      <c r="H133" s="224" t="s">
        <v>18</v>
      </c>
      <c r="I133" s="152">
        <v>18</v>
      </c>
      <c r="J133" s="225">
        <v>11</v>
      </c>
      <c r="K133" s="300" t="s">
        <v>14</v>
      </c>
      <c r="L133" s="152">
        <v>2</v>
      </c>
      <c r="M133" s="152" t="s">
        <v>710</v>
      </c>
      <c r="N133" s="224">
        <v>5</v>
      </c>
      <c r="O133" s="244" t="s">
        <v>858</v>
      </c>
      <c r="P133" s="295">
        <f>SUM(I133*J133)</f>
        <v>198</v>
      </c>
      <c r="Q133" s="226" t="s">
        <v>754</v>
      </c>
      <c r="R133" s="226" t="s">
        <v>737</v>
      </c>
      <c r="S133" s="152" t="s">
        <v>728</v>
      </c>
      <c r="T133" s="152"/>
      <c r="U133" s="152"/>
      <c r="V133" s="296"/>
      <c r="W133" s="152"/>
      <c r="X133" s="295"/>
      <c r="Y133" s="295">
        <f>P133</f>
        <v>198</v>
      </c>
      <c r="Z133" s="295"/>
      <c r="AA133" s="295"/>
      <c r="AB133" s="295"/>
      <c r="AC133" s="295"/>
      <c r="AD133" s="299">
        <f>SUM(X133:AC133)</f>
        <v>198</v>
      </c>
      <c r="AE133" s="307"/>
    </row>
    <row r="134" spans="1:31" s="242" customFormat="1" ht="80.25" customHeight="1">
      <c r="A134" s="222" t="s">
        <v>390</v>
      </c>
      <c r="B134" s="222">
        <v>1</v>
      </c>
      <c r="C134" s="223" t="s">
        <v>900</v>
      </c>
      <c r="D134" s="222">
        <v>0</v>
      </c>
      <c r="E134" s="261" t="s">
        <v>726</v>
      </c>
      <c r="F134" s="261" t="s">
        <v>336</v>
      </c>
      <c r="G134" s="262" t="s">
        <v>761</v>
      </c>
      <c r="H134" s="224" t="s">
        <v>18</v>
      </c>
      <c r="I134" s="152">
        <v>18</v>
      </c>
      <c r="J134" s="225">
        <v>11</v>
      </c>
      <c r="K134" s="300" t="s">
        <v>118</v>
      </c>
      <c r="L134" s="152">
        <v>4</v>
      </c>
      <c r="M134" s="152" t="s">
        <v>710</v>
      </c>
      <c r="N134" s="224">
        <v>6</v>
      </c>
      <c r="O134" s="244" t="s">
        <v>933</v>
      </c>
      <c r="P134" s="295">
        <f>SUM(I134*J134)</f>
        <v>198</v>
      </c>
      <c r="Q134" s="226" t="s">
        <v>934</v>
      </c>
      <c r="R134" s="226" t="s">
        <v>934</v>
      </c>
      <c r="S134" s="152"/>
      <c r="T134" s="152"/>
      <c r="U134" s="152"/>
      <c r="V134" s="296"/>
      <c r="W134" s="152"/>
      <c r="X134" s="295"/>
      <c r="Y134" s="295"/>
      <c r="Z134" s="295"/>
      <c r="AA134" s="295">
        <f>P134</f>
        <v>198</v>
      </c>
      <c r="AB134" s="295"/>
      <c r="AC134" s="295"/>
      <c r="AD134" s="299">
        <f>SUM(X134:AC134)</f>
        <v>198</v>
      </c>
      <c r="AE134" s="307"/>
    </row>
    <row r="135" spans="1:31" s="242" customFormat="1" ht="80.25" customHeight="1">
      <c r="A135" s="222" t="s">
        <v>390</v>
      </c>
      <c r="B135" s="222">
        <v>1</v>
      </c>
      <c r="C135" s="223" t="s">
        <v>900</v>
      </c>
      <c r="D135" s="222">
        <v>0</v>
      </c>
      <c r="E135" s="261" t="s">
        <v>726</v>
      </c>
      <c r="F135" s="261" t="s">
        <v>336</v>
      </c>
      <c r="G135" s="262" t="s">
        <v>761</v>
      </c>
      <c r="H135" s="224" t="s">
        <v>18</v>
      </c>
      <c r="I135" s="152">
        <v>18</v>
      </c>
      <c r="J135" s="225">
        <v>11</v>
      </c>
      <c r="K135" s="300" t="s">
        <v>118</v>
      </c>
      <c r="L135" s="152">
        <v>5</v>
      </c>
      <c r="M135" s="152" t="s">
        <v>710</v>
      </c>
      <c r="N135" s="224">
        <v>6</v>
      </c>
      <c r="O135" s="244" t="s">
        <v>904</v>
      </c>
      <c r="P135" s="295">
        <f>SUM(I135*J135)</f>
        <v>198</v>
      </c>
      <c r="Q135" s="226" t="s">
        <v>934</v>
      </c>
      <c r="R135" s="226" t="s">
        <v>934</v>
      </c>
      <c r="S135" s="152" t="s">
        <v>728</v>
      </c>
      <c r="T135" s="152"/>
      <c r="U135" s="152"/>
      <c r="V135" s="296"/>
      <c r="W135" s="152"/>
      <c r="X135" s="295"/>
      <c r="Y135" s="295"/>
      <c r="Z135" s="295"/>
      <c r="AA135" s="295"/>
      <c r="AB135" s="295">
        <f>P135</f>
        <v>198</v>
      </c>
      <c r="AC135" s="295"/>
      <c r="AD135" s="299">
        <f>SUM(X135:AC135)</f>
        <v>198</v>
      </c>
      <c r="AE135" s="307"/>
    </row>
    <row r="136" spans="1:31" s="242" customFormat="1" ht="80.25" customHeight="1">
      <c r="A136" s="222" t="s">
        <v>390</v>
      </c>
      <c r="B136" s="222">
        <v>1</v>
      </c>
      <c r="C136" s="223" t="s">
        <v>900</v>
      </c>
      <c r="D136" s="222">
        <v>0</v>
      </c>
      <c r="E136" s="261" t="s">
        <v>726</v>
      </c>
      <c r="F136" s="261" t="s">
        <v>336</v>
      </c>
      <c r="G136" s="262" t="s">
        <v>761</v>
      </c>
      <c r="H136" s="224" t="s">
        <v>18</v>
      </c>
      <c r="I136" s="152">
        <v>18</v>
      </c>
      <c r="J136" s="225">
        <v>11</v>
      </c>
      <c r="K136" s="300" t="s">
        <v>118</v>
      </c>
      <c r="L136" s="152">
        <v>6</v>
      </c>
      <c r="M136" s="152" t="s">
        <v>710</v>
      </c>
      <c r="N136" s="224">
        <v>9</v>
      </c>
      <c r="O136" s="244" t="s">
        <v>903</v>
      </c>
      <c r="P136" s="295">
        <f>SUM(I136*J136)</f>
        <v>198</v>
      </c>
      <c r="Q136" s="226" t="s">
        <v>934</v>
      </c>
      <c r="R136" s="226" t="s">
        <v>934</v>
      </c>
      <c r="S136" s="152" t="s">
        <v>728</v>
      </c>
      <c r="T136" s="152"/>
      <c r="U136" s="152"/>
      <c r="V136" s="296"/>
      <c r="W136" s="152"/>
      <c r="X136" s="295"/>
      <c r="Y136" s="295"/>
      <c r="Z136" s="295"/>
      <c r="AA136" s="295"/>
      <c r="AB136" s="295"/>
      <c r="AC136" s="295">
        <f>P136</f>
        <v>198</v>
      </c>
      <c r="AD136" s="299">
        <f>SUM(X136:AC136)</f>
        <v>198</v>
      </c>
      <c r="AE136" s="307"/>
    </row>
    <row r="137" spans="1:31" s="242" customFormat="1" ht="51.75" customHeight="1">
      <c r="A137" s="222" t="s">
        <v>390</v>
      </c>
      <c r="B137" s="222">
        <v>1</v>
      </c>
      <c r="C137" s="223" t="s">
        <v>900</v>
      </c>
      <c r="D137" s="222">
        <v>0</v>
      </c>
      <c r="E137" s="261" t="s">
        <v>732</v>
      </c>
      <c r="F137" s="261" t="s">
        <v>733</v>
      </c>
      <c r="G137" s="262" t="s">
        <v>755</v>
      </c>
      <c r="H137" s="224" t="s">
        <v>29</v>
      </c>
      <c r="I137" s="152">
        <v>2</v>
      </c>
      <c r="J137" s="225">
        <v>525</v>
      </c>
      <c r="K137" s="300" t="s">
        <v>1</v>
      </c>
      <c r="L137" s="152">
        <v>4</v>
      </c>
      <c r="M137" s="152" t="s">
        <v>710</v>
      </c>
      <c r="N137" s="224">
        <v>20</v>
      </c>
      <c r="O137" s="152" t="s">
        <v>933</v>
      </c>
      <c r="P137" s="295">
        <f>SUM(I137*J137)</f>
        <v>1050</v>
      </c>
      <c r="Q137" s="226" t="s">
        <v>757</v>
      </c>
      <c r="R137" s="226" t="s">
        <v>756</v>
      </c>
      <c r="S137" s="152" t="s">
        <v>728</v>
      </c>
      <c r="T137" s="152"/>
      <c r="U137" s="152"/>
      <c r="V137" s="296"/>
      <c r="W137" s="152"/>
      <c r="X137" s="295"/>
      <c r="Y137" s="295"/>
      <c r="Z137" s="295"/>
      <c r="AA137" s="295">
        <f>P137</f>
        <v>1050</v>
      </c>
      <c r="AB137" s="295"/>
      <c r="AC137" s="295"/>
      <c r="AD137" s="299">
        <f>SUM(X137:AC137)</f>
        <v>1050</v>
      </c>
      <c r="AE137" s="307"/>
    </row>
    <row r="138" spans="1:31" s="242" customFormat="1" ht="63.75" customHeight="1">
      <c r="A138" s="222" t="s">
        <v>390</v>
      </c>
      <c r="B138" s="222">
        <v>1</v>
      </c>
      <c r="C138" s="223" t="s">
        <v>900</v>
      </c>
      <c r="D138" s="222">
        <v>0</v>
      </c>
      <c r="E138" s="261" t="s">
        <v>732</v>
      </c>
      <c r="F138" s="261" t="s">
        <v>40</v>
      </c>
      <c r="G138" s="262" t="s">
        <v>755</v>
      </c>
      <c r="H138" s="224" t="s">
        <v>29</v>
      </c>
      <c r="I138" s="152">
        <v>2</v>
      </c>
      <c r="J138" s="225">
        <v>1115</v>
      </c>
      <c r="K138" s="300" t="s">
        <v>1</v>
      </c>
      <c r="L138" s="152">
        <v>3</v>
      </c>
      <c r="M138" s="152" t="s">
        <v>710</v>
      </c>
      <c r="N138" s="224">
        <v>20</v>
      </c>
      <c r="O138" s="244" t="s">
        <v>916</v>
      </c>
      <c r="P138" s="295">
        <f>SUM(I138*J138)</f>
        <v>2230</v>
      </c>
      <c r="Q138" s="226" t="s">
        <v>758</v>
      </c>
      <c r="R138" s="226" t="s">
        <v>759</v>
      </c>
      <c r="S138" s="152" t="s">
        <v>728</v>
      </c>
      <c r="T138" s="152"/>
      <c r="U138" s="152"/>
      <c r="V138" s="296"/>
      <c r="W138" s="152"/>
      <c r="X138" s="295"/>
      <c r="Y138" s="295"/>
      <c r="Z138" s="295">
        <f>P138</f>
        <v>2230</v>
      </c>
      <c r="AA138" s="295"/>
      <c r="AB138" s="295"/>
      <c r="AC138" s="295"/>
      <c r="AD138" s="299">
        <f>SUM(X138:AC138)</f>
        <v>2230</v>
      </c>
      <c r="AE138" s="307"/>
    </row>
    <row r="139" spans="1:35" s="242" customFormat="1" ht="63.75" customHeight="1">
      <c r="A139" s="222" t="s">
        <v>390</v>
      </c>
      <c r="B139" s="222">
        <v>1</v>
      </c>
      <c r="C139" s="223" t="s">
        <v>900</v>
      </c>
      <c r="D139" s="222">
        <v>0</v>
      </c>
      <c r="E139" s="261" t="s">
        <v>732</v>
      </c>
      <c r="F139" s="261" t="s">
        <v>40</v>
      </c>
      <c r="G139" s="262" t="s">
        <v>755</v>
      </c>
      <c r="H139" s="224" t="s">
        <v>29</v>
      </c>
      <c r="I139" s="152">
        <v>2</v>
      </c>
      <c r="J139" s="225">
        <v>1115</v>
      </c>
      <c r="K139" s="300" t="s">
        <v>118</v>
      </c>
      <c r="L139" s="152">
        <v>6</v>
      </c>
      <c r="M139" s="152" t="s">
        <v>710</v>
      </c>
      <c r="N139" s="224">
        <v>20</v>
      </c>
      <c r="O139" s="244" t="s">
        <v>903</v>
      </c>
      <c r="P139" s="295">
        <f>SUM(I139*J139)</f>
        <v>2230</v>
      </c>
      <c r="Q139" s="226" t="s">
        <v>938</v>
      </c>
      <c r="R139" s="226" t="s">
        <v>938</v>
      </c>
      <c r="S139" s="226" t="s">
        <v>938</v>
      </c>
      <c r="T139" s="226" t="s">
        <v>938</v>
      </c>
      <c r="U139" s="226" t="s">
        <v>938</v>
      </c>
      <c r="V139" s="226" t="s">
        <v>938</v>
      </c>
      <c r="W139" s="226" t="s">
        <v>938</v>
      </c>
      <c r="X139" s="226"/>
      <c r="Y139" s="295"/>
      <c r="Z139" s="295"/>
      <c r="AA139" s="295"/>
      <c r="AB139" s="295"/>
      <c r="AC139" s="295">
        <f>P139</f>
        <v>2230</v>
      </c>
      <c r="AD139" s="299">
        <f>SUM(X139:AC139)</f>
        <v>2230</v>
      </c>
      <c r="AE139" s="308"/>
      <c r="AF139" s="243"/>
      <c r="AG139" s="243"/>
      <c r="AH139" s="243"/>
      <c r="AI139" s="243"/>
    </row>
    <row r="140" spans="1:35" s="46" customFormat="1" ht="51.75" customHeight="1">
      <c r="A140" s="222" t="s">
        <v>874</v>
      </c>
      <c r="B140" s="222">
        <v>1</v>
      </c>
      <c r="C140" s="222" t="s">
        <v>767</v>
      </c>
      <c r="D140" s="222">
        <v>0</v>
      </c>
      <c r="E140" s="241" t="s">
        <v>75</v>
      </c>
      <c r="F140" s="241" t="s">
        <v>902</v>
      </c>
      <c r="G140" s="241" t="s">
        <v>88</v>
      </c>
      <c r="H140" s="224" t="s">
        <v>18</v>
      </c>
      <c r="I140" s="241">
        <v>350</v>
      </c>
      <c r="J140" s="241">
        <v>32</v>
      </c>
      <c r="K140" s="247" t="s">
        <v>1</v>
      </c>
      <c r="L140" s="244">
        <v>4</v>
      </c>
      <c r="M140" s="244" t="s">
        <v>714</v>
      </c>
      <c r="N140" s="244">
        <v>20</v>
      </c>
      <c r="O140" s="244" t="s">
        <v>904</v>
      </c>
      <c r="P140" s="295">
        <f>SUM(I140*J140)</f>
        <v>11200</v>
      </c>
      <c r="Q140" s="244" t="s">
        <v>910</v>
      </c>
      <c r="R140" s="244" t="s">
        <v>911</v>
      </c>
      <c r="S140" s="245"/>
      <c r="T140" s="246"/>
      <c r="U140" s="246"/>
      <c r="V140" s="244"/>
      <c r="W140" s="237"/>
      <c r="X140" s="295"/>
      <c r="Y140" s="295"/>
      <c r="Z140" s="295"/>
      <c r="AA140" s="295">
        <v>11200</v>
      </c>
      <c r="AB140" s="295"/>
      <c r="AC140" s="295"/>
      <c r="AD140" s="299">
        <f>SUM(X140:AC140)</f>
        <v>11200</v>
      </c>
      <c r="AE140" s="250"/>
      <c r="AF140" s="251"/>
      <c r="AG140" s="252"/>
      <c r="AH140" s="253"/>
      <c r="AI140" s="254"/>
    </row>
    <row r="141" spans="1:35" s="46" customFormat="1" ht="39.75" customHeight="1">
      <c r="A141" s="222" t="s">
        <v>767</v>
      </c>
      <c r="B141" s="222">
        <v>1</v>
      </c>
      <c r="C141" s="222" t="s">
        <v>767</v>
      </c>
      <c r="D141" s="222">
        <v>0</v>
      </c>
      <c r="E141" s="241" t="s">
        <v>80</v>
      </c>
      <c r="F141" s="241" t="s">
        <v>841</v>
      </c>
      <c r="G141" s="241" t="s">
        <v>870</v>
      </c>
      <c r="H141" s="224" t="s">
        <v>18</v>
      </c>
      <c r="I141" s="241">
        <v>861</v>
      </c>
      <c r="J141" s="241">
        <v>93</v>
      </c>
      <c r="K141" s="247" t="s">
        <v>1</v>
      </c>
      <c r="L141" s="244">
        <v>5</v>
      </c>
      <c r="M141" s="244" t="s">
        <v>709</v>
      </c>
      <c r="N141" s="244">
        <v>40</v>
      </c>
      <c r="O141" s="244" t="s">
        <v>904</v>
      </c>
      <c r="P141" s="295">
        <f>SUM(I141*J141)</f>
        <v>80073</v>
      </c>
      <c r="Q141" s="244" t="s">
        <v>912</v>
      </c>
      <c r="R141" s="244" t="s">
        <v>913</v>
      </c>
      <c r="S141" s="245"/>
      <c r="T141" s="246"/>
      <c r="U141" s="246"/>
      <c r="V141" s="244"/>
      <c r="W141" s="237"/>
      <c r="X141" s="295"/>
      <c r="Y141" s="295"/>
      <c r="Z141" s="295"/>
      <c r="AA141" s="295"/>
      <c r="AB141" s="295">
        <f>SUM(P141)</f>
        <v>80073</v>
      </c>
      <c r="AC141" s="295"/>
      <c r="AD141" s="299">
        <f>SUM(X141:AC141)</f>
        <v>80073</v>
      </c>
      <c r="AE141" s="250"/>
      <c r="AF141" s="251"/>
      <c r="AG141" s="252"/>
      <c r="AH141" s="253"/>
      <c r="AI141" s="254"/>
    </row>
    <row r="142" spans="1:35" s="46" customFormat="1" ht="41.25" customHeight="1">
      <c r="A142" s="222" t="s">
        <v>767</v>
      </c>
      <c r="B142" s="222">
        <v>1</v>
      </c>
      <c r="C142" s="222" t="s">
        <v>767</v>
      </c>
      <c r="D142" s="222">
        <v>0</v>
      </c>
      <c r="E142" s="241" t="s">
        <v>80</v>
      </c>
      <c r="F142" s="241" t="s">
        <v>905</v>
      </c>
      <c r="G142" s="241" t="s">
        <v>906</v>
      </c>
      <c r="H142" s="224" t="s">
        <v>18</v>
      </c>
      <c r="I142" s="241">
        <v>486</v>
      </c>
      <c r="J142" s="241">
        <v>200</v>
      </c>
      <c r="K142" s="248" t="s">
        <v>118</v>
      </c>
      <c r="L142" s="244">
        <v>6</v>
      </c>
      <c r="M142" s="244" t="s">
        <v>709</v>
      </c>
      <c r="N142" s="244">
        <v>20</v>
      </c>
      <c r="O142" s="244" t="s">
        <v>903</v>
      </c>
      <c r="P142" s="295">
        <f>SUM(I142*J142)</f>
        <v>97200</v>
      </c>
      <c r="Q142" s="244" t="s">
        <v>914</v>
      </c>
      <c r="R142" s="244" t="s">
        <v>915</v>
      </c>
      <c r="S142" s="245"/>
      <c r="T142" s="246"/>
      <c r="U142" s="246"/>
      <c r="V142" s="244"/>
      <c r="W142" s="237"/>
      <c r="X142" s="295"/>
      <c r="Y142" s="295"/>
      <c r="Z142" s="295"/>
      <c r="AA142" s="295"/>
      <c r="AB142" s="295"/>
      <c r="AC142" s="295">
        <f>SUM(P142)</f>
        <v>97200</v>
      </c>
      <c r="AD142" s="309">
        <f>SUM(X142:AC142)</f>
        <v>97200</v>
      </c>
      <c r="AE142" s="250"/>
      <c r="AF142" s="251"/>
      <c r="AG142" s="252"/>
      <c r="AH142" s="253"/>
      <c r="AI142" s="254"/>
    </row>
    <row r="143" spans="1:35" s="46" customFormat="1" ht="39.75" customHeight="1">
      <c r="A143" s="222" t="s">
        <v>767</v>
      </c>
      <c r="B143" s="222">
        <v>1</v>
      </c>
      <c r="C143" s="222" t="s">
        <v>767</v>
      </c>
      <c r="D143" s="222">
        <v>0</v>
      </c>
      <c r="E143" s="241" t="s">
        <v>80</v>
      </c>
      <c r="F143" s="241" t="s">
        <v>905</v>
      </c>
      <c r="G143" s="241" t="s">
        <v>906</v>
      </c>
      <c r="H143" s="224" t="s">
        <v>18</v>
      </c>
      <c r="I143" s="241">
        <v>65</v>
      </c>
      <c r="J143" s="241">
        <v>200</v>
      </c>
      <c r="K143" s="249" t="s">
        <v>14</v>
      </c>
      <c r="L143" s="244">
        <v>3</v>
      </c>
      <c r="M143" s="244" t="s">
        <v>709</v>
      </c>
      <c r="N143" s="244">
        <v>20</v>
      </c>
      <c r="O143" s="244" t="s">
        <v>916</v>
      </c>
      <c r="P143" s="295">
        <f>SUM(I143*J143)</f>
        <v>13000</v>
      </c>
      <c r="Q143" s="244" t="s">
        <v>914</v>
      </c>
      <c r="R143" s="244" t="s">
        <v>917</v>
      </c>
      <c r="S143" s="245"/>
      <c r="T143" s="246"/>
      <c r="U143" s="246"/>
      <c r="V143" s="244"/>
      <c r="W143" s="237"/>
      <c r="X143" s="295"/>
      <c r="Y143" s="295"/>
      <c r="Z143" s="295">
        <f>P143</f>
        <v>13000</v>
      </c>
      <c r="AA143" s="295"/>
      <c r="AB143" s="295"/>
      <c r="AC143" s="295"/>
      <c r="AD143" s="299">
        <f>SUM(X143:AC143)</f>
        <v>13000</v>
      </c>
      <c r="AE143" s="250"/>
      <c r="AF143" s="251"/>
      <c r="AG143" s="252"/>
      <c r="AH143" s="253"/>
      <c r="AI143" s="254"/>
    </row>
    <row r="144" spans="1:35" s="46" customFormat="1" ht="42.75" customHeight="1">
      <c r="A144" s="222" t="s">
        <v>767</v>
      </c>
      <c r="B144" s="222">
        <v>1</v>
      </c>
      <c r="C144" s="222" t="s">
        <v>767</v>
      </c>
      <c r="D144" s="222">
        <v>0</v>
      </c>
      <c r="E144" s="241" t="s">
        <v>80</v>
      </c>
      <c r="F144" s="241" t="s">
        <v>907</v>
      </c>
      <c r="G144" s="241" t="s">
        <v>918</v>
      </c>
      <c r="H144" s="241" t="s">
        <v>1023</v>
      </c>
      <c r="I144" s="241">
        <v>240</v>
      </c>
      <c r="J144" s="241">
        <v>185</v>
      </c>
      <c r="K144" s="247" t="s">
        <v>1</v>
      </c>
      <c r="L144" s="244">
        <v>6</v>
      </c>
      <c r="M144" s="244" t="s">
        <v>709</v>
      </c>
      <c r="N144" s="244">
        <v>30</v>
      </c>
      <c r="O144" s="244" t="s">
        <v>903</v>
      </c>
      <c r="P144" s="295">
        <f>SUM(I144*J144)</f>
        <v>44400</v>
      </c>
      <c r="Q144" s="244" t="s">
        <v>918</v>
      </c>
      <c r="R144" s="244" t="s">
        <v>919</v>
      </c>
      <c r="S144" s="245"/>
      <c r="T144" s="246"/>
      <c r="U144" s="246"/>
      <c r="V144" s="244"/>
      <c r="W144" s="237"/>
      <c r="X144" s="295"/>
      <c r="Y144" s="295"/>
      <c r="Z144" s="295"/>
      <c r="AA144" s="295"/>
      <c r="AB144" s="295"/>
      <c r="AC144" s="295">
        <v>44400</v>
      </c>
      <c r="AD144" s="299">
        <f>SUM(X144:AC144)</f>
        <v>44400</v>
      </c>
      <c r="AE144" s="250"/>
      <c r="AF144" s="251"/>
      <c r="AG144" s="252"/>
      <c r="AH144" s="253"/>
      <c r="AI144" s="254"/>
    </row>
    <row r="145" spans="1:35" s="46" customFormat="1" ht="27" customHeight="1">
      <c r="A145" s="222" t="s">
        <v>767</v>
      </c>
      <c r="B145" s="222">
        <v>1</v>
      </c>
      <c r="C145" s="222" t="s">
        <v>767</v>
      </c>
      <c r="D145" s="222">
        <v>0</v>
      </c>
      <c r="E145" s="241" t="s">
        <v>80</v>
      </c>
      <c r="F145" s="241" t="s">
        <v>842</v>
      </c>
      <c r="G145" s="241" t="s">
        <v>55</v>
      </c>
      <c r="H145" s="241" t="s">
        <v>18</v>
      </c>
      <c r="I145" s="241">
        <v>0</v>
      </c>
      <c r="J145" s="241">
        <v>352</v>
      </c>
      <c r="K145" s="247" t="s">
        <v>1</v>
      </c>
      <c r="L145" s="244">
        <v>6</v>
      </c>
      <c r="M145" s="244" t="s">
        <v>709</v>
      </c>
      <c r="N145" s="244">
        <v>40</v>
      </c>
      <c r="O145" s="244" t="s">
        <v>903</v>
      </c>
      <c r="P145" s="295">
        <f>SUM(I145*J145)</f>
        <v>0</v>
      </c>
      <c r="Q145" s="244" t="s">
        <v>931</v>
      </c>
      <c r="R145" s="244" t="s">
        <v>920</v>
      </c>
      <c r="S145" s="245"/>
      <c r="T145" s="246"/>
      <c r="U145" s="246"/>
      <c r="V145" s="244"/>
      <c r="W145" s="237"/>
      <c r="X145" s="295"/>
      <c r="Y145" s="295"/>
      <c r="Z145" s="295"/>
      <c r="AA145" s="295"/>
      <c r="AB145" s="295"/>
      <c r="AC145" s="295">
        <v>0</v>
      </c>
      <c r="AD145" s="299">
        <f>SUM(X145:AC145)</f>
        <v>0</v>
      </c>
      <c r="AE145" s="250"/>
      <c r="AF145" s="251"/>
      <c r="AG145" s="252"/>
      <c r="AH145" s="253"/>
      <c r="AI145" s="254"/>
    </row>
    <row r="146" spans="1:35" s="46" customFormat="1" ht="38.25" customHeight="1">
      <c r="A146" s="222" t="s">
        <v>767</v>
      </c>
      <c r="B146" s="222">
        <v>1</v>
      </c>
      <c r="C146" s="222" t="s">
        <v>767</v>
      </c>
      <c r="D146" s="222">
        <v>0</v>
      </c>
      <c r="E146" s="241" t="s">
        <v>80</v>
      </c>
      <c r="F146" s="241" t="s">
        <v>38</v>
      </c>
      <c r="G146" s="241" t="s">
        <v>908</v>
      </c>
      <c r="H146" s="241" t="s">
        <v>29</v>
      </c>
      <c r="I146" s="241">
        <v>9</v>
      </c>
      <c r="J146" s="241">
        <v>1279</v>
      </c>
      <c r="K146" s="247" t="s">
        <v>1</v>
      </c>
      <c r="L146" s="244">
        <v>6</v>
      </c>
      <c r="M146" s="244" t="s">
        <v>715</v>
      </c>
      <c r="N146" s="244">
        <v>30</v>
      </c>
      <c r="O146" s="244" t="s">
        <v>903</v>
      </c>
      <c r="P146" s="295">
        <f>SUM(I146*J146)</f>
        <v>11511</v>
      </c>
      <c r="Q146" s="244" t="s">
        <v>951</v>
      </c>
      <c r="R146" s="244" t="s">
        <v>922</v>
      </c>
      <c r="S146" s="245"/>
      <c r="T146" s="246"/>
      <c r="U146" s="246"/>
      <c r="V146" s="244"/>
      <c r="W146" s="237"/>
      <c r="X146" s="295"/>
      <c r="Y146" s="295"/>
      <c r="Z146" s="295"/>
      <c r="AA146" s="295"/>
      <c r="AB146" s="295"/>
      <c r="AC146" s="295">
        <f>SUM(P146)</f>
        <v>11511</v>
      </c>
      <c r="AD146" s="299">
        <f>SUM(X146:AC146)</f>
        <v>11511</v>
      </c>
      <c r="AE146" s="250"/>
      <c r="AF146" s="251"/>
      <c r="AG146" s="252"/>
      <c r="AH146" s="253"/>
      <c r="AI146" s="254"/>
    </row>
    <row r="147" spans="1:35" s="46" customFormat="1" ht="38.25" customHeight="1">
      <c r="A147" s="222" t="s">
        <v>767</v>
      </c>
      <c r="B147" s="222">
        <v>1</v>
      </c>
      <c r="C147" s="222" t="s">
        <v>767</v>
      </c>
      <c r="D147" s="222">
        <v>0</v>
      </c>
      <c r="E147" s="241" t="s">
        <v>80</v>
      </c>
      <c r="F147" s="241" t="s">
        <v>38</v>
      </c>
      <c r="G147" s="241" t="s">
        <v>908</v>
      </c>
      <c r="H147" s="241" t="s">
        <v>29</v>
      </c>
      <c r="I147" s="241">
        <v>6</v>
      </c>
      <c r="J147" s="241">
        <v>2279</v>
      </c>
      <c r="K147" s="247" t="s">
        <v>1</v>
      </c>
      <c r="L147" s="244">
        <v>6</v>
      </c>
      <c r="M147" s="244" t="s">
        <v>715</v>
      </c>
      <c r="N147" s="244">
        <v>31</v>
      </c>
      <c r="O147" s="244" t="s">
        <v>903</v>
      </c>
      <c r="P147" s="295">
        <f>SUM(I147*J147)</f>
        <v>13674</v>
      </c>
      <c r="Q147" s="244" t="s">
        <v>952</v>
      </c>
      <c r="R147" s="244" t="s">
        <v>922</v>
      </c>
      <c r="S147" s="245"/>
      <c r="T147" s="246"/>
      <c r="U147" s="246"/>
      <c r="V147" s="244"/>
      <c r="W147" s="237"/>
      <c r="X147" s="295"/>
      <c r="Y147" s="295"/>
      <c r="Z147" s="295"/>
      <c r="AA147" s="295"/>
      <c r="AB147" s="295"/>
      <c r="AC147" s="295">
        <f>SUM(P147)</f>
        <v>13674</v>
      </c>
      <c r="AD147" s="299">
        <f>SUM(X147:AC147)</f>
        <v>13674</v>
      </c>
      <c r="AE147" s="250"/>
      <c r="AF147" s="251"/>
      <c r="AG147" s="252"/>
      <c r="AH147" s="253"/>
      <c r="AI147" s="254"/>
    </row>
    <row r="148" spans="1:35" s="46" customFormat="1" ht="32.25" customHeight="1">
      <c r="A148" s="222" t="s">
        <v>767</v>
      </c>
      <c r="B148" s="222">
        <v>1</v>
      </c>
      <c r="C148" s="222" t="s">
        <v>767</v>
      </c>
      <c r="D148" s="222">
        <v>0</v>
      </c>
      <c r="E148" s="241" t="s">
        <v>80</v>
      </c>
      <c r="F148" s="241" t="s">
        <v>53</v>
      </c>
      <c r="G148" s="241" t="s">
        <v>909</v>
      </c>
      <c r="H148" s="241" t="s">
        <v>18</v>
      </c>
      <c r="I148" s="241">
        <v>225</v>
      </c>
      <c r="J148" s="241">
        <v>125</v>
      </c>
      <c r="K148" s="247" t="s">
        <v>1</v>
      </c>
      <c r="L148" s="244">
        <v>6</v>
      </c>
      <c r="M148" s="244" t="s">
        <v>715</v>
      </c>
      <c r="N148" s="244">
        <v>30</v>
      </c>
      <c r="O148" s="244" t="s">
        <v>903</v>
      </c>
      <c r="P148" s="295">
        <f>SUM(I148*J148)</f>
        <v>28125</v>
      </c>
      <c r="Q148" s="244" t="s">
        <v>921</v>
      </c>
      <c r="R148" s="244" t="s">
        <v>932</v>
      </c>
      <c r="S148" s="245"/>
      <c r="T148" s="246"/>
      <c r="U148" s="246"/>
      <c r="V148" s="244"/>
      <c r="W148" s="237"/>
      <c r="X148" s="295"/>
      <c r="Y148" s="295"/>
      <c r="Z148" s="295"/>
      <c r="AA148" s="295"/>
      <c r="AB148" s="295"/>
      <c r="AC148" s="295">
        <f>SUM(P148)</f>
        <v>28125</v>
      </c>
      <c r="AD148" s="299">
        <f>SUM(X148:AC148)</f>
        <v>28125</v>
      </c>
      <c r="AE148" s="310"/>
      <c r="AF148" s="251"/>
      <c r="AG148" s="252"/>
      <c r="AH148" s="253"/>
      <c r="AI148" s="254"/>
    </row>
    <row r="149" spans="1:35" ht="30.75" customHeight="1">
      <c r="A149" s="222" t="s">
        <v>767</v>
      </c>
      <c r="B149" s="222">
        <v>1</v>
      </c>
      <c r="C149" s="222" t="s">
        <v>767</v>
      </c>
      <c r="D149" s="222">
        <v>0</v>
      </c>
      <c r="E149" s="241" t="s">
        <v>80</v>
      </c>
      <c r="F149" s="241" t="s">
        <v>347</v>
      </c>
      <c r="G149" s="241" t="s">
        <v>923</v>
      </c>
      <c r="H149" s="241" t="s">
        <v>1023</v>
      </c>
      <c r="I149" s="241">
        <v>324</v>
      </c>
      <c r="J149" s="241">
        <v>32</v>
      </c>
      <c r="K149" s="249" t="s">
        <v>14</v>
      </c>
      <c r="L149" s="244">
        <v>2</v>
      </c>
      <c r="M149" s="244" t="s">
        <v>709</v>
      </c>
      <c r="N149" s="244">
        <v>30</v>
      </c>
      <c r="O149" s="244" t="s">
        <v>858</v>
      </c>
      <c r="P149" s="295">
        <f>SUM(I149*J149)</f>
        <v>10368</v>
      </c>
      <c r="Q149" s="244" t="s">
        <v>924</v>
      </c>
      <c r="R149" s="244" t="s">
        <v>1034</v>
      </c>
      <c r="S149" s="245"/>
      <c r="T149" s="246"/>
      <c r="U149" s="246"/>
      <c r="V149" s="244"/>
      <c r="W149" s="237"/>
      <c r="X149" s="295"/>
      <c r="Y149" s="295">
        <f>SUM(P149)</f>
        <v>10368</v>
      </c>
      <c r="Z149" s="295"/>
      <c r="AA149" s="295"/>
      <c r="AB149" s="295"/>
      <c r="AC149" s="295"/>
      <c r="AD149" s="299">
        <f>SUM(X149:AC149)</f>
        <v>10368</v>
      </c>
      <c r="AE149" s="311"/>
      <c r="AF149" s="236"/>
      <c r="AG149" s="236"/>
      <c r="AH149" s="236"/>
      <c r="AI149" s="236"/>
    </row>
    <row r="150" spans="1:31" s="150" customFormat="1" ht="45.75" customHeight="1">
      <c r="A150" s="222" t="s">
        <v>390</v>
      </c>
      <c r="B150" s="222">
        <v>1</v>
      </c>
      <c r="C150" s="223" t="s">
        <v>953</v>
      </c>
      <c r="D150" s="222">
        <v>1</v>
      </c>
      <c r="E150" s="261" t="s">
        <v>278</v>
      </c>
      <c r="F150" s="261" t="s">
        <v>954</v>
      </c>
      <c r="G150" s="262" t="s">
        <v>955</v>
      </c>
      <c r="H150" s="224" t="s">
        <v>29</v>
      </c>
      <c r="I150" s="152">
        <v>1</v>
      </c>
      <c r="J150" s="225">
        <v>2000</v>
      </c>
      <c r="K150" s="291" t="s">
        <v>14</v>
      </c>
      <c r="L150" s="152">
        <v>1</v>
      </c>
      <c r="M150" s="152" t="s">
        <v>712</v>
      </c>
      <c r="N150" s="224">
        <v>25</v>
      </c>
      <c r="O150" s="244" t="s">
        <v>700</v>
      </c>
      <c r="P150" s="225">
        <v>2000</v>
      </c>
      <c r="Q150" s="294" t="s">
        <v>956</v>
      </c>
      <c r="R150" s="294" t="s">
        <v>957</v>
      </c>
      <c r="S150" s="152" t="s">
        <v>728</v>
      </c>
      <c r="T150" s="152"/>
      <c r="U150" s="152"/>
      <c r="V150" s="296"/>
      <c r="W150" s="152"/>
      <c r="X150" s="225">
        <v>2000</v>
      </c>
      <c r="Y150" s="295"/>
      <c r="Z150" s="295"/>
      <c r="AA150" s="295"/>
      <c r="AB150" s="295"/>
      <c r="AC150" s="295"/>
      <c r="AD150" s="299">
        <f>SUM(X150:AC150)</f>
        <v>2000</v>
      </c>
      <c r="AE150" s="226"/>
    </row>
    <row r="151" spans="1:31" s="151" customFormat="1" ht="51.75" customHeight="1">
      <c r="A151" s="222" t="s">
        <v>390</v>
      </c>
      <c r="B151" s="222">
        <v>1</v>
      </c>
      <c r="C151" s="223" t="s">
        <v>958</v>
      </c>
      <c r="D151" s="222">
        <v>1</v>
      </c>
      <c r="E151" s="261" t="s">
        <v>278</v>
      </c>
      <c r="F151" s="261" t="s">
        <v>954</v>
      </c>
      <c r="G151" s="261" t="s">
        <v>959</v>
      </c>
      <c r="H151" s="224" t="s">
        <v>29</v>
      </c>
      <c r="I151" s="152">
        <v>7</v>
      </c>
      <c r="J151" s="225">
        <v>500</v>
      </c>
      <c r="K151" s="291" t="s">
        <v>14</v>
      </c>
      <c r="L151" s="152">
        <v>1</v>
      </c>
      <c r="M151" s="152" t="s">
        <v>712</v>
      </c>
      <c r="N151" s="224">
        <v>25</v>
      </c>
      <c r="O151" s="244" t="s">
        <v>700</v>
      </c>
      <c r="P151" s="225">
        <v>3500</v>
      </c>
      <c r="Q151" s="294" t="s">
        <v>960</v>
      </c>
      <c r="R151" s="294" t="s">
        <v>961</v>
      </c>
      <c r="S151" s="152" t="s">
        <v>728</v>
      </c>
      <c r="T151" s="152"/>
      <c r="U151" s="152"/>
      <c r="V151" s="296"/>
      <c r="W151" s="152"/>
      <c r="X151" s="225">
        <v>3500</v>
      </c>
      <c r="Y151" s="225"/>
      <c r="Z151" s="295"/>
      <c r="AA151" s="295"/>
      <c r="AB151" s="295"/>
      <c r="AC151" s="295"/>
      <c r="AD151" s="299">
        <f>SUM(X151:AC151)</f>
        <v>3500</v>
      </c>
      <c r="AE151" s="226"/>
    </row>
    <row r="152" spans="1:31" s="151" customFormat="1" ht="48" customHeight="1">
      <c r="A152" s="222" t="s">
        <v>390</v>
      </c>
      <c r="B152" s="222">
        <v>1</v>
      </c>
      <c r="C152" s="223" t="s">
        <v>962</v>
      </c>
      <c r="D152" s="222">
        <v>1</v>
      </c>
      <c r="E152" s="261" t="s">
        <v>278</v>
      </c>
      <c r="F152" s="261" t="s">
        <v>296</v>
      </c>
      <c r="G152" s="262" t="s">
        <v>297</v>
      </c>
      <c r="H152" s="224" t="s">
        <v>29</v>
      </c>
      <c r="I152" s="152">
        <v>38</v>
      </c>
      <c r="J152" s="225">
        <v>200</v>
      </c>
      <c r="K152" s="293" t="s">
        <v>14</v>
      </c>
      <c r="L152" s="152">
        <v>3</v>
      </c>
      <c r="M152" s="152" t="s">
        <v>710</v>
      </c>
      <c r="N152" s="224">
        <v>10</v>
      </c>
      <c r="O152" s="152" t="s">
        <v>916</v>
      </c>
      <c r="P152" s="295">
        <v>7600</v>
      </c>
      <c r="Q152" s="294" t="s">
        <v>963</v>
      </c>
      <c r="R152" s="294" t="s">
        <v>964</v>
      </c>
      <c r="S152" s="152" t="s">
        <v>728</v>
      </c>
      <c r="T152" s="152"/>
      <c r="U152" s="152"/>
      <c r="V152" s="296"/>
      <c r="W152" s="152"/>
      <c r="X152" s="295"/>
      <c r="Y152" s="295"/>
      <c r="Z152" s="295">
        <v>7600</v>
      </c>
      <c r="AA152" s="295"/>
      <c r="AB152" s="295"/>
      <c r="AC152" s="295"/>
      <c r="AD152" s="299">
        <f>SUM(X152:AC152)</f>
        <v>7600</v>
      </c>
      <c r="AE152" s="226"/>
    </row>
    <row r="153" spans="1:31" s="151" customFormat="1" ht="81.75" customHeight="1">
      <c r="A153" s="222" t="s">
        <v>390</v>
      </c>
      <c r="B153" s="222">
        <v>1</v>
      </c>
      <c r="C153" s="223" t="s">
        <v>958</v>
      </c>
      <c r="D153" s="222">
        <v>1</v>
      </c>
      <c r="E153" s="261" t="s">
        <v>278</v>
      </c>
      <c r="F153" s="261" t="s">
        <v>296</v>
      </c>
      <c r="G153" s="262" t="s">
        <v>299</v>
      </c>
      <c r="H153" s="224" t="s">
        <v>29</v>
      </c>
      <c r="I153" s="152">
        <v>38</v>
      </c>
      <c r="J153" s="225">
        <v>40</v>
      </c>
      <c r="K153" s="293" t="s">
        <v>14</v>
      </c>
      <c r="L153" s="152">
        <v>1</v>
      </c>
      <c r="M153" s="152" t="s">
        <v>713</v>
      </c>
      <c r="N153" s="224">
        <v>20</v>
      </c>
      <c r="O153" s="152" t="s">
        <v>700</v>
      </c>
      <c r="P153" s="295">
        <v>1880</v>
      </c>
      <c r="Q153" s="294" t="s">
        <v>965</v>
      </c>
      <c r="R153" s="294" t="s">
        <v>966</v>
      </c>
      <c r="S153" s="152" t="s">
        <v>728</v>
      </c>
      <c r="T153" s="152"/>
      <c r="U153" s="152"/>
      <c r="V153" s="296"/>
      <c r="W153" s="152"/>
      <c r="X153" s="295">
        <v>1520</v>
      </c>
      <c r="Y153" s="295"/>
      <c r="Z153" s="295"/>
      <c r="AA153" s="295"/>
      <c r="AB153" s="295"/>
      <c r="AC153" s="295"/>
      <c r="AD153" s="299">
        <f>SUM(X153:AC153)</f>
        <v>1520</v>
      </c>
      <c r="AE153" s="226"/>
    </row>
    <row r="154" spans="1:31" s="151" customFormat="1" ht="39.75" customHeight="1">
      <c r="A154" s="222" t="s">
        <v>390</v>
      </c>
      <c r="B154" s="222">
        <v>1</v>
      </c>
      <c r="C154" s="223" t="s">
        <v>958</v>
      </c>
      <c r="D154" s="222">
        <v>1</v>
      </c>
      <c r="E154" s="261" t="s">
        <v>278</v>
      </c>
      <c r="F154" s="261" t="s">
        <v>296</v>
      </c>
      <c r="G154" s="262" t="s">
        <v>299</v>
      </c>
      <c r="H154" s="224" t="s">
        <v>29</v>
      </c>
      <c r="I154" s="152">
        <v>38</v>
      </c>
      <c r="J154" s="225">
        <v>100</v>
      </c>
      <c r="K154" s="293" t="s">
        <v>14</v>
      </c>
      <c r="L154" s="152">
        <v>1</v>
      </c>
      <c r="M154" s="152" t="s">
        <v>707</v>
      </c>
      <c r="N154" s="224">
        <v>20</v>
      </c>
      <c r="O154" s="152" t="s">
        <v>700</v>
      </c>
      <c r="P154" s="295">
        <v>3800</v>
      </c>
      <c r="Q154" s="294" t="s">
        <v>967</v>
      </c>
      <c r="R154" s="294" t="s">
        <v>968</v>
      </c>
      <c r="S154" s="152" t="s">
        <v>728</v>
      </c>
      <c r="T154" s="152"/>
      <c r="U154" s="152"/>
      <c r="V154" s="296"/>
      <c r="W154" s="152"/>
      <c r="X154" s="295">
        <v>3800</v>
      </c>
      <c r="Y154" s="295"/>
      <c r="Z154" s="295"/>
      <c r="AA154" s="295"/>
      <c r="AB154" s="295"/>
      <c r="AC154" s="295"/>
      <c r="AD154" s="299">
        <f>SUM(X154:AC154)</f>
        <v>3800</v>
      </c>
      <c r="AE154" s="226"/>
    </row>
    <row r="155" spans="1:31" s="151" customFormat="1" ht="75.75" customHeight="1">
      <c r="A155" s="222" t="s">
        <v>390</v>
      </c>
      <c r="B155" s="222">
        <v>1</v>
      </c>
      <c r="C155" s="223" t="s">
        <v>958</v>
      </c>
      <c r="D155" s="222">
        <v>1</v>
      </c>
      <c r="E155" s="261" t="s">
        <v>278</v>
      </c>
      <c r="F155" s="261" t="s">
        <v>296</v>
      </c>
      <c r="G155" s="262" t="s">
        <v>300</v>
      </c>
      <c r="H155" s="224" t="s">
        <v>29</v>
      </c>
      <c r="I155" s="152">
        <v>47</v>
      </c>
      <c r="J155" s="225">
        <v>100</v>
      </c>
      <c r="K155" s="293" t="s">
        <v>14</v>
      </c>
      <c r="L155" s="152">
        <v>3</v>
      </c>
      <c r="M155" s="152" t="s">
        <v>714</v>
      </c>
      <c r="N155" s="224">
        <v>20</v>
      </c>
      <c r="O155" s="152" t="s">
        <v>916</v>
      </c>
      <c r="P155" s="295">
        <v>3800</v>
      </c>
      <c r="Q155" s="294" t="s">
        <v>969</v>
      </c>
      <c r="R155" s="294" t="s">
        <v>970</v>
      </c>
      <c r="S155" s="152" t="s">
        <v>728</v>
      </c>
      <c r="T155" s="152"/>
      <c r="U155" s="152"/>
      <c r="V155" s="296"/>
      <c r="W155" s="152"/>
      <c r="X155" s="295"/>
      <c r="Y155" s="295"/>
      <c r="Z155" s="295">
        <v>3800</v>
      </c>
      <c r="AA155" s="295"/>
      <c r="AB155" s="295"/>
      <c r="AC155" s="295"/>
      <c r="AD155" s="299">
        <f>SUM(X155:AC155)</f>
        <v>3800</v>
      </c>
      <c r="AE155" s="226"/>
    </row>
    <row r="156" spans="1:31" s="151" customFormat="1" ht="69" customHeight="1">
      <c r="A156" s="222" t="s">
        <v>390</v>
      </c>
      <c r="B156" s="222">
        <v>1</v>
      </c>
      <c r="C156" s="223" t="s">
        <v>958</v>
      </c>
      <c r="D156" s="222">
        <v>1</v>
      </c>
      <c r="E156" s="261" t="s">
        <v>278</v>
      </c>
      <c r="F156" s="262" t="s">
        <v>301</v>
      </c>
      <c r="G156" s="262" t="s">
        <v>306</v>
      </c>
      <c r="H156" s="224" t="s">
        <v>29</v>
      </c>
      <c r="I156" s="152">
        <v>50</v>
      </c>
      <c r="J156" s="225">
        <v>100</v>
      </c>
      <c r="K156" s="291" t="s">
        <v>14</v>
      </c>
      <c r="L156" s="152">
        <v>1</v>
      </c>
      <c r="M156" s="152" t="s">
        <v>714</v>
      </c>
      <c r="N156" s="224">
        <v>25</v>
      </c>
      <c r="O156" s="244" t="s">
        <v>700</v>
      </c>
      <c r="P156" s="295">
        <v>5000</v>
      </c>
      <c r="Q156" s="294" t="s">
        <v>971</v>
      </c>
      <c r="R156" s="294" t="s">
        <v>972</v>
      </c>
      <c r="S156" s="152" t="s">
        <v>728</v>
      </c>
      <c r="T156" s="152"/>
      <c r="U156" s="152"/>
      <c r="V156" s="296"/>
      <c r="W156" s="152"/>
      <c r="X156" s="295">
        <v>5000</v>
      </c>
      <c r="Y156" s="295"/>
      <c r="Z156" s="295"/>
      <c r="AA156" s="295"/>
      <c r="AB156" s="295"/>
      <c r="AC156" s="295"/>
      <c r="AD156" s="299">
        <f>SUM(X156:AC156)</f>
        <v>5000</v>
      </c>
      <c r="AE156" s="226"/>
    </row>
    <row r="157" spans="1:31" s="151" customFormat="1" ht="41.25" customHeight="1">
      <c r="A157" s="222" t="s">
        <v>390</v>
      </c>
      <c r="B157" s="222">
        <v>1</v>
      </c>
      <c r="C157" s="223" t="s">
        <v>973</v>
      </c>
      <c r="D157" s="222">
        <v>1</v>
      </c>
      <c r="E157" s="261" t="s">
        <v>278</v>
      </c>
      <c r="F157" s="261" t="s">
        <v>974</v>
      </c>
      <c r="G157" s="262" t="s">
        <v>975</v>
      </c>
      <c r="H157" s="224" t="s">
        <v>29</v>
      </c>
      <c r="I157" s="152">
        <v>5</v>
      </c>
      <c r="J157" s="225">
        <v>2500</v>
      </c>
      <c r="K157" s="291" t="s">
        <v>14</v>
      </c>
      <c r="L157" s="152">
        <v>1</v>
      </c>
      <c r="M157" s="152" t="s">
        <v>714</v>
      </c>
      <c r="N157" s="224">
        <v>25</v>
      </c>
      <c r="O157" s="244" t="s">
        <v>700</v>
      </c>
      <c r="P157" s="295">
        <v>12500</v>
      </c>
      <c r="Q157" s="294" t="s">
        <v>976</v>
      </c>
      <c r="R157" s="294" t="s">
        <v>977</v>
      </c>
      <c r="S157" s="152" t="s">
        <v>728</v>
      </c>
      <c r="T157" s="152"/>
      <c r="U157" s="152"/>
      <c r="V157" s="296"/>
      <c r="W157" s="152"/>
      <c r="X157" s="225">
        <v>12500</v>
      </c>
      <c r="Y157" s="295"/>
      <c r="Z157" s="295"/>
      <c r="AA157" s="295"/>
      <c r="AB157" s="295"/>
      <c r="AC157" s="295"/>
      <c r="AD157" s="299">
        <f>SUM(X157:AC157)</f>
        <v>12500</v>
      </c>
      <c r="AE157" s="226"/>
    </row>
    <row r="158" spans="1:31" s="151" customFormat="1" ht="52.5" customHeight="1">
      <c r="A158" s="222" t="s">
        <v>390</v>
      </c>
      <c r="B158" s="222">
        <v>1</v>
      </c>
      <c r="C158" s="223" t="s">
        <v>978</v>
      </c>
      <c r="D158" s="222">
        <v>1</v>
      </c>
      <c r="E158" s="261" t="s">
        <v>278</v>
      </c>
      <c r="F158" s="261" t="s">
        <v>296</v>
      </c>
      <c r="G158" s="262" t="s">
        <v>300</v>
      </c>
      <c r="H158" s="224" t="s">
        <v>30</v>
      </c>
      <c r="I158" s="152">
        <v>1</v>
      </c>
      <c r="J158" s="225">
        <v>5000</v>
      </c>
      <c r="K158" s="291" t="s">
        <v>14</v>
      </c>
      <c r="L158" s="152">
        <v>3</v>
      </c>
      <c r="M158" s="152" t="s">
        <v>714</v>
      </c>
      <c r="N158" s="224">
        <v>25</v>
      </c>
      <c r="O158" s="152" t="s">
        <v>916</v>
      </c>
      <c r="P158" s="295">
        <v>5000</v>
      </c>
      <c r="Q158" s="294" t="s">
        <v>979</v>
      </c>
      <c r="R158" s="294" t="s">
        <v>980</v>
      </c>
      <c r="S158" s="152" t="s">
        <v>728</v>
      </c>
      <c r="T158" s="152"/>
      <c r="U158" s="152"/>
      <c r="V158" s="296"/>
      <c r="W158" s="152"/>
      <c r="X158" s="295"/>
      <c r="Y158" s="295"/>
      <c r="Z158" s="295">
        <v>5000</v>
      </c>
      <c r="AA158" s="295"/>
      <c r="AB158" s="295"/>
      <c r="AC158" s="295"/>
      <c r="AD158" s="299">
        <f>SUM(X158:AC158)</f>
        <v>5000</v>
      </c>
      <c r="AE158" s="226"/>
    </row>
    <row r="159" spans="1:31" s="151" customFormat="1" ht="63" customHeight="1">
      <c r="A159" s="222" t="s">
        <v>390</v>
      </c>
      <c r="B159" s="222">
        <v>1</v>
      </c>
      <c r="C159" s="223" t="s">
        <v>978</v>
      </c>
      <c r="D159" s="222">
        <v>1</v>
      </c>
      <c r="E159" s="261" t="s">
        <v>278</v>
      </c>
      <c r="F159" s="261" t="s">
        <v>296</v>
      </c>
      <c r="G159" s="262" t="s">
        <v>297</v>
      </c>
      <c r="H159" s="224" t="s">
        <v>30</v>
      </c>
      <c r="I159" s="152">
        <v>1</v>
      </c>
      <c r="J159" s="225">
        <v>5000</v>
      </c>
      <c r="K159" s="291" t="s">
        <v>14</v>
      </c>
      <c r="L159" s="152">
        <v>1</v>
      </c>
      <c r="M159" s="152" t="s">
        <v>714</v>
      </c>
      <c r="N159" s="224">
        <v>25</v>
      </c>
      <c r="O159" s="244" t="s">
        <v>700</v>
      </c>
      <c r="P159" s="295">
        <v>5000</v>
      </c>
      <c r="Q159" s="294" t="s">
        <v>981</v>
      </c>
      <c r="R159" s="294" t="s">
        <v>982</v>
      </c>
      <c r="S159" s="152" t="s">
        <v>728</v>
      </c>
      <c r="T159" s="152"/>
      <c r="U159" s="152"/>
      <c r="V159" s="296"/>
      <c r="W159" s="152"/>
      <c r="X159" s="225">
        <v>5000</v>
      </c>
      <c r="Y159" s="295"/>
      <c r="Z159" s="295"/>
      <c r="AA159" s="295"/>
      <c r="AB159" s="295"/>
      <c r="AC159" s="295"/>
      <c r="AD159" s="299">
        <f>SUM(X159:AC159)</f>
        <v>5000</v>
      </c>
      <c r="AE159" s="226"/>
    </row>
    <row r="160" spans="1:31" s="151" customFormat="1" ht="59.25" customHeight="1">
      <c r="A160" s="222" t="s">
        <v>390</v>
      </c>
      <c r="B160" s="222">
        <v>1</v>
      </c>
      <c r="C160" s="223" t="s">
        <v>978</v>
      </c>
      <c r="D160" s="222">
        <v>1</v>
      </c>
      <c r="E160" s="261" t="s">
        <v>278</v>
      </c>
      <c r="F160" s="261" t="s">
        <v>296</v>
      </c>
      <c r="G160" s="262" t="s">
        <v>297</v>
      </c>
      <c r="H160" s="224" t="s">
        <v>30</v>
      </c>
      <c r="I160" s="152">
        <v>1</v>
      </c>
      <c r="J160" s="225">
        <v>10000</v>
      </c>
      <c r="K160" s="291" t="s">
        <v>14</v>
      </c>
      <c r="L160" s="152">
        <v>1</v>
      </c>
      <c r="M160" s="152" t="s">
        <v>714</v>
      </c>
      <c r="N160" s="224">
        <v>25</v>
      </c>
      <c r="O160" s="244" t="s">
        <v>700</v>
      </c>
      <c r="P160" s="295">
        <v>10000</v>
      </c>
      <c r="Q160" s="294" t="s">
        <v>981</v>
      </c>
      <c r="R160" s="294" t="s">
        <v>982</v>
      </c>
      <c r="S160" s="152" t="s">
        <v>728</v>
      </c>
      <c r="T160" s="152"/>
      <c r="U160" s="152"/>
      <c r="V160" s="296"/>
      <c r="W160" s="152"/>
      <c r="X160" s="295">
        <v>10000</v>
      </c>
      <c r="Y160" s="295"/>
      <c r="Z160" s="295"/>
      <c r="AA160" s="295"/>
      <c r="AB160" s="295"/>
      <c r="AC160" s="295"/>
      <c r="AD160" s="299">
        <f>SUM(X160:AC160)</f>
        <v>10000</v>
      </c>
      <c r="AE160" s="226"/>
    </row>
    <row r="161" spans="1:31" s="150" customFormat="1" ht="56.25" customHeight="1">
      <c r="A161" s="222" t="s">
        <v>390</v>
      </c>
      <c r="B161" s="222">
        <v>1</v>
      </c>
      <c r="C161" s="223" t="s">
        <v>978</v>
      </c>
      <c r="D161" s="222">
        <v>1</v>
      </c>
      <c r="E161" s="261" t="s">
        <v>278</v>
      </c>
      <c r="F161" s="261" t="s">
        <v>296</v>
      </c>
      <c r="G161" s="262" t="s">
        <v>299</v>
      </c>
      <c r="H161" s="224" t="s">
        <v>30</v>
      </c>
      <c r="I161" s="152">
        <v>1</v>
      </c>
      <c r="J161" s="225">
        <v>12000</v>
      </c>
      <c r="K161" s="291" t="s">
        <v>14</v>
      </c>
      <c r="L161" s="152">
        <v>3</v>
      </c>
      <c r="M161" s="152" t="s">
        <v>714</v>
      </c>
      <c r="N161" s="224">
        <v>25</v>
      </c>
      <c r="O161" s="152" t="s">
        <v>916</v>
      </c>
      <c r="P161" s="295">
        <v>12000</v>
      </c>
      <c r="Q161" s="294" t="s">
        <v>983</v>
      </c>
      <c r="R161" s="294" t="s">
        <v>984</v>
      </c>
      <c r="S161" s="152" t="s">
        <v>728</v>
      </c>
      <c r="T161" s="152"/>
      <c r="U161" s="152"/>
      <c r="V161" s="296"/>
      <c r="W161" s="152"/>
      <c r="X161" s="295"/>
      <c r="Y161" s="295"/>
      <c r="Z161" s="295">
        <v>12000</v>
      </c>
      <c r="AA161" s="295"/>
      <c r="AB161" s="295"/>
      <c r="AC161" s="295"/>
      <c r="AD161" s="299">
        <f>SUM(X161:AC161)</f>
        <v>12000</v>
      </c>
      <c r="AE161" s="226"/>
    </row>
    <row r="162" spans="1:31" s="150" customFormat="1" ht="39" customHeight="1">
      <c r="A162" s="222" t="s">
        <v>390</v>
      </c>
      <c r="B162" s="222">
        <v>1</v>
      </c>
      <c r="C162" s="223" t="s">
        <v>985</v>
      </c>
      <c r="D162" s="222">
        <v>1</v>
      </c>
      <c r="E162" s="261" t="s">
        <v>278</v>
      </c>
      <c r="F162" s="261" t="s">
        <v>986</v>
      </c>
      <c r="G162" s="224" t="s">
        <v>987</v>
      </c>
      <c r="H162" s="224" t="s">
        <v>30</v>
      </c>
      <c r="I162" s="152">
        <v>1</v>
      </c>
      <c r="J162" s="225">
        <v>10000</v>
      </c>
      <c r="K162" s="291" t="s">
        <v>14</v>
      </c>
      <c r="L162" s="152">
        <v>3</v>
      </c>
      <c r="M162" s="152" t="s">
        <v>714</v>
      </c>
      <c r="N162" s="224">
        <v>25</v>
      </c>
      <c r="O162" s="152" t="s">
        <v>916</v>
      </c>
      <c r="P162" s="225">
        <v>10000</v>
      </c>
      <c r="Q162" s="294" t="s">
        <v>988</v>
      </c>
      <c r="R162" s="294" t="s">
        <v>989</v>
      </c>
      <c r="S162" s="152" t="s">
        <v>728</v>
      </c>
      <c r="T162" s="294"/>
      <c r="U162" s="152"/>
      <c r="V162" s="152"/>
      <c r="W162" s="152"/>
      <c r="X162" s="296"/>
      <c r="Y162" s="152"/>
      <c r="Z162" s="225">
        <v>10000</v>
      </c>
      <c r="AA162" s="295"/>
      <c r="AB162" s="295"/>
      <c r="AC162" s="295"/>
      <c r="AD162" s="299">
        <f>SUM(X162:AC162)</f>
        <v>10000</v>
      </c>
      <c r="AE162" s="226"/>
    </row>
    <row r="163" spans="1:31" s="150" customFormat="1" ht="37.5" customHeight="1">
      <c r="A163" s="222" t="s">
        <v>390</v>
      </c>
      <c r="B163" s="222">
        <v>1</v>
      </c>
      <c r="C163" s="223" t="s">
        <v>985</v>
      </c>
      <c r="D163" s="222">
        <v>1</v>
      </c>
      <c r="E163" s="261" t="s">
        <v>278</v>
      </c>
      <c r="F163" s="261" t="s">
        <v>296</v>
      </c>
      <c r="G163" s="262" t="s">
        <v>297</v>
      </c>
      <c r="H163" s="224" t="s">
        <v>30</v>
      </c>
      <c r="I163" s="152">
        <v>1</v>
      </c>
      <c r="J163" s="225">
        <v>15000</v>
      </c>
      <c r="K163" s="291" t="s">
        <v>14</v>
      </c>
      <c r="L163" s="152">
        <v>3</v>
      </c>
      <c r="M163" s="152" t="s">
        <v>714</v>
      </c>
      <c r="N163" s="224">
        <v>25</v>
      </c>
      <c r="O163" s="152" t="s">
        <v>916</v>
      </c>
      <c r="P163" s="225">
        <v>15000</v>
      </c>
      <c r="Q163" s="294" t="s">
        <v>990</v>
      </c>
      <c r="R163" s="294" t="s">
        <v>991</v>
      </c>
      <c r="S163" s="152" t="s">
        <v>728</v>
      </c>
      <c r="T163" s="152"/>
      <c r="U163" s="152"/>
      <c r="V163" s="296"/>
      <c r="W163" s="152"/>
      <c r="X163" s="295"/>
      <c r="Y163" s="295"/>
      <c r="Z163" s="225">
        <v>15000</v>
      </c>
      <c r="AA163" s="295"/>
      <c r="AB163" s="295"/>
      <c r="AC163" s="295"/>
      <c r="AD163" s="299">
        <f>SUM(X163:AC163)</f>
        <v>15000</v>
      </c>
      <c r="AE163" s="226"/>
    </row>
    <row r="164" spans="1:31" s="150" customFormat="1" ht="51" customHeight="1">
      <c r="A164" s="222" t="s">
        <v>390</v>
      </c>
      <c r="B164" s="222">
        <v>1</v>
      </c>
      <c r="C164" s="223" t="s">
        <v>985</v>
      </c>
      <c r="D164" s="222">
        <v>1</v>
      </c>
      <c r="E164" s="261" t="s">
        <v>175</v>
      </c>
      <c r="F164" s="262" t="s">
        <v>176</v>
      </c>
      <c r="G164" s="261" t="s">
        <v>992</v>
      </c>
      <c r="H164" s="224" t="s">
        <v>29</v>
      </c>
      <c r="I164" s="152">
        <v>5</v>
      </c>
      <c r="J164" s="225">
        <v>200</v>
      </c>
      <c r="K164" s="291" t="s">
        <v>0</v>
      </c>
      <c r="L164" s="152">
        <v>1</v>
      </c>
      <c r="M164" s="152" t="s">
        <v>709</v>
      </c>
      <c r="N164" s="224">
        <v>10</v>
      </c>
      <c r="O164" s="152" t="s">
        <v>700</v>
      </c>
      <c r="P164" s="295">
        <v>1000</v>
      </c>
      <c r="Q164" s="294" t="s">
        <v>993</v>
      </c>
      <c r="R164" s="294" t="s">
        <v>994</v>
      </c>
      <c r="S164" s="152" t="s">
        <v>728</v>
      </c>
      <c r="T164" s="152"/>
      <c r="U164" s="152"/>
      <c r="V164" s="296"/>
      <c r="W164" s="152"/>
      <c r="X164" s="295">
        <v>1000</v>
      </c>
      <c r="Y164" s="295"/>
      <c r="Z164" s="295"/>
      <c r="AA164" s="295"/>
      <c r="AB164" s="295"/>
      <c r="AC164" s="295"/>
      <c r="AD164" s="299">
        <f>SUM(X164:AC164)</f>
        <v>1000</v>
      </c>
      <c r="AE164" s="226"/>
    </row>
    <row r="165" spans="1:31" s="150" customFormat="1" ht="60" customHeight="1">
      <c r="A165" s="222" t="s">
        <v>390</v>
      </c>
      <c r="B165" s="222">
        <v>1</v>
      </c>
      <c r="C165" s="223" t="s">
        <v>985</v>
      </c>
      <c r="D165" s="222">
        <v>1</v>
      </c>
      <c r="E165" s="261" t="s">
        <v>175</v>
      </c>
      <c r="F165" s="262" t="s">
        <v>176</v>
      </c>
      <c r="G165" s="262" t="s">
        <v>995</v>
      </c>
      <c r="H165" s="224" t="s">
        <v>29</v>
      </c>
      <c r="I165" s="152">
        <v>5</v>
      </c>
      <c r="J165" s="225">
        <v>125</v>
      </c>
      <c r="K165" s="291" t="s">
        <v>14</v>
      </c>
      <c r="L165" s="152">
        <v>1</v>
      </c>
      <c r="M165" s="152" t="s">
        <v>710</v>
      </c>
      <c r="N165" s="224">
        <v>20</v>
      </c>
      <c r="O165" s="152" t="s">
        <v>700</v>
      </c>
      <c r="P165" s="295">
        <v>625</v>
      </c>
      <c r="Q165" s="294" t="s">
        <v>996</v>
      </c>
      <c r="R165" s="294" t="s">
        <v>997</v>
      </c>
      <c r="S165" s="152" t="s">
        <v>728</v>
      </c>
      <c r="T165" s="152"/>
      <c r="U165" s="152"/>
      <c r="V165" s="296"/>
      <c r="W165" s="152"/>
      <c r="X165" s="295">
        <v>625</v>
      </c>
      <c r="Y165" s="295"/>
      <c r="Z165" s="295"/>
      <c r="AA165" s="295"/>
      <c r="AB165" s="295"/>
      <c r="AC165" s="295"/>
      <c r="AD165" s="299">
        <f>SUM(X165:AC165)</f>
        <v>625</v>
      </c>
      <c r="AE165" s="226"/>
    </row>
    <row r="166" spans="1:31" s="150" customFormat="1" ht="45" customHeight="1">
      <c r="A166" s="222" t="s">
        <v>390</v>
      </c>
      <c r="B166" s="222">
        <v>1</v>
      </c>
      <c r="C166" s="223" t="s">
        <v>985</v>
      </c>
      <c r="D166" s="222">
        <v>1</v>
      </c>
      <c r="E166" s="261" t="s">
        <v>175</v>
      </c>
      <c r="F166" s="262" t="s">
        <v>176</v>
      </c>
      <c r="G166" s="262" t="s">
        <v>998</v>
      </c>
      <c r="H166" s="224" t="s">
        <v>29</v>
      </c>
      <c r="I166" s="152">
        <v>5</v>
      </c>
      <c r="J166" s="225">
        <v>800</v>
      </c>
      <c r="K166" s="291" t="s">
        <v>14</v>
      </c>
      <c r="L166" s="152">
        <v>3</v>
      </c>
      <c r="M166" s="152" t="s">
        <v>714</v>
      </c>
      <c r="N166" s="224">
        <v>20</v>
      </c>
      <c r="O166" s="152" t="s">
        <v>916</v>
      </c>
      <c r="P166" s="295">
        <v>4000</v>
      </c>
      <c r="Q166" s="294" t="s">
        <v>999</v>
      </c>
      <c r="R166" s="294" t="s">
        <v>1000</v>
      </c>
      <c r="S166" s="152" t="s">
        <v>728</v>
      </c>
      <c r="T166" s="152"/>
      <c r="U166" s="152"/>
      <c r="V166" s="296"/>
      <c r="W166" s="152"/>
      <c r="X166" s="295"/>
      <c r="Y166" s="295"/>
      <c r="Z166" s="295">
        <v>4000</v>
      </c>
      <c r="AA166" s="295"/>
      <c r="AB166" s="295"/>
      <c r="AC166" s="295"/>
      <c r="AD166" s="299">
        <f>SUM(X166:AC166)</f>
        <v>4000</v>
      </c>
      <c r="AE166" s="226"/>
    </row>
    <row r="167" spans="1:31" s="150" customFormat="1" ht="42.75" customHeight="1">
      <c r="A167" s="222" t="s">
        <v>390</v>
      </c>
      <c r="B167" s="222">
        <v>1</v>
      </c>
      <c r="C167" s="223" t="s">
        <v>985</v>
      </c>
      <c r="D167" s="222">
        <v>1</v>
      </c>
      <c r="E167" s="261" t="s">
        <v>175</v>
      </c>
      <c r="F167" s="262" t="s">
        <v>1001</v>
      </c>
      <c r="G167" s="262" t="s">
        <v>1002</v>
      </c>
      <c r="H167" s="224" t="s">
        <v>29</v>
      </c>
      <c r="I167" s="152">
        <v>3</v>
      </c>
      <c r="J167" s="225">
        <v>2000</v>
      </c>
      <c r="K167" s="291" t="s">
        <v>14</v>
      </c>
      <c r="L167" s="152">
        <v>3</v>
      </c>
      <c r="M167" s="152" t="s">
        <v>714</v>
      </c>
      <c r="N167" s="224">
        <v>20</v>
      </c>
      <c r="O167" s="152" t="s">
        <v>916</v>
      </c>
      <c r="P167" s="295">
        <v>6000</v>
      </c>
      <c r="Q167" s="294" t="s">
        <v>1003</v>
      </c>
      <c r="R167" s="294" t="s">
        <v>1004</v>
      </c>
      <c r="S167" s="152" t="s">
        <v>728</v>
      </c>
      <c r="T167" s="152"/>
      <c r="U167" s="152"/>
      <c r="V167" s="296"/>
      <c r="W167" s="152"/>
      <c r="X167" s="295"/>
      <c r="Y167" s="295"/>
      <c r="Z167" s="295">
        <v>6000</v>
      </c>
      <c r="AA167" s="295"/>
      <c r="AB167" s="295"/>
      <c r="AC167" s="295"/>
      <c r="AD167" s="299">
        <f>SUM(X167:AC167)</f>
        <v>6000</v>
      </c>
      <c r="AE167" s="226"/>
    </row>
    <row r="168" spans="1:31" s="150" customFormat="1" ht="42.75" customHeight="1">
      <c r="A168" s="222" t="s">
        <v>390</v>
      </c>
      <c r="B168" s="222">
        <v>1</v>
      </c>
      <c r="C168" s="223" t="s">
        <v>985</v>
      </c>
      <c r="D168" s="222">
        <v>1</v>
      </c>
      <c r="E168" s="261" t="s">
        <v>175</v>
      </c>
      <c r="F168" s="262" t="s">
        <v>237</v>
      </c>
      <c r="G168" s="262" t="s">
        <v>1005</v>
      </c>
      <c r="H168" s="224" t="s">
        <v>29</v>
      </c>
      <c r="I168" s="152">
        <v>4</v>
      </c>
      <c r="J168" s="225">
        <v>250</v>
      </c>
      <c r="K168" s="291" t="s">
        <v>0</v>
      </c>
      <c r="L168" s="152">
        <v>1</v>
      </c>
      <c r="M168" s="152" t="s">
        <v>710</v>
      </c>
      <c r="N168" s="224">
        <v>10</v>
      </c>
      <c r="O168" s="244" t="s">
        <v>700</v>
      </c>
      <c r="P168" s="295">
        <v>1000</v>
      </c>
      <c r="Q168" s="294" t="s">
        <v>1006</v>
      </c>
      <c r="R168" s="294" t="s">
        <v>1007</v>
      </c>
      <c r="S168" s="152" t="s">
        <v>728</v>
      </c>
      <c r="T168" s="152"/>
      <c r="U168" s="152"/>
      <c r="V168" s="296"/>
      <c r="W168" s="152"/>
      <c r="X168" s="295">
        <v>1000</v>
      </c>
      <c r="Y168" s="295"/>
      <c r="Z168" s="295"/>
      <c r="AA168" s="295"/>
      <c r="AB168" s="295"/>
      <c r="AC168" s="295"/>
      <c r="AD168" s="299">
        <f>SUM(X168:AC168)</f>
        <v>1000</v>
      </c>
      <c r="AE168" s="226"/>
    </row>
    <row r="169" spans="1:31" s="151" customFormat="1" ht="44.25" customHeight="1">
      <c r="A169" s="222" t="s">
        <v>390</v>
      </c>
      <c r="B169" s="222">
        <v>1</v>
      </c>
      <c r="C169" s="223" t="s">
        <v>985</v>
      </c>
      <c r="D169" s="222">
        <v>1</v>
      </c>
      <c r="E169" s="261" t="s">
        <v>175</v>
      </c>
      <c r="F169" s="262" t="s">
        <v>224</v>
      </c>
      <c r="G169" s="261" t="s">
        <v>1008</v>
      </c>
      <c r="H169" s="224" t="s">
        <v>29</v>
      </c>
      <c r="I169" s="152">
        <v>7</v>
      </c>
      <c r="J169" s="225">
        <v>400</v>
      </c>
      <c r="K169" s="293" t="s">
        <v>14</v>
      </c>
      <c r="L169" s="152">
        <v>2</v>
      </c>
      <c r="M169" s="152" t="s">
        <v>714</v>
      </c>
      <c r="N169" s="298">
        <v>25</v>
      </c>
      <c r="O169" s="244" t="s">
        <v>701</v>
      </c>
      <c r="P169" s="295">
        <v>2800</v>
      </c>
      <c r="Q169" s="294" t="s">
        <v>1009</v>
      </c>
      <c r="R169" s="294" t="s">
        <v>1010</v>
      </c>
      <c r="S169" s="152" t="s">
        <v>728</v>
      </c>
      <c r="T169" s="152"/>
      <c r="U169" s="152"/>
      <c r="V169" s="296"/>
      <c r="W169" s="152"/>
      <c r="X169" s="295"/>
      <c r="Y169" s="295">
        <v>2800</v>
      </c>
      <c r="Z169" s="295"/>
      <c r="AA169" s="295"/>
      <c r="AB169" s="295"/>
      <c r="AC169" s="295"/>
      <c r="AD169" s="299">
        <f>SUM(X169:AC169)</f>
        <v>2800</v>
      </c>
      <c r="AE169" s="226"/>
    </row>
    <row r="170" spans="1:31" s="151" customFormat="1" ht="36" customHeight="1">
      <c r="A170" s="222" t="s">
        <v>390</v>
      </c>
      <c r="B170" s="222">
        <v>1</v>
      </c>
      <c r="C170" s="223" t="s">
        <v>985</v>
      </c>
      <c r="D170" s="222">
        <v>1</v>
      </c>
      <c r="E170" s="261" t="s">
        <v>175</v>
      </c>
      <c r="F170" s="262" t="s">
        <v>1001</v>
      </c>
      <c r="G170" s="261" t="s">
        <v>1011</v>
      </c>
      <c r="H170" s="224" t="s">
        <v>29</v>
      </c>
      <c r="I170" s="152">
        <v>3</v>
      </c>
      <c r="J170" s="225">
        <v>200</v>
      </c>
      <c r="K170" s="293" t="s">
        <v>0</v>
      </c>
      <c r="L170" s="152">
        <v>1</v>
      </c>
      <c r="M170" s="152" t="s">
        <v>710</v>
      </c>
      <c r="N170" s="224">
        <v>15</v>
      </c>
      <c r="O170" s="244" t="s">
        <v>700</v>
      </c>
      <c r="P170" s="295">
        <v>600</v>
      </c>
      <c r="Q170" s="294" t="s">
        <v>1012</v>
      </c>
      <c r="R170" s="294" t="s">
        <v>1013</v>
      </c>
      <c r="S170" s="152" t="s">
        <v>728</v>
      </c>
      <c r="T170" s="152"/>
      <c r="U170" s="152"/>
      <c r="V170" s="296"/>
      <c r="W170" s="152"/>
      <c r="X170" s="295">
        <v>600</v>
      </c>
      <c r="Y170" s="295"/>
      <c r="Z170" s="295"/>
      <c r="AA170" s="295"/>
      <c r="AB170" s="295"/>
      <c r="AC170" s="295"/>
      <c r="AD170" s="299">
        <f>SUM(X170:AC170)</f>
        <v>600</v>
      </c>
      <c r="AE170" s="226"/>
    </row>
    <row r="171" spans="1:31" s="151" customFormat="1" ht="50.25" customHeight="1">
      <c r="A171" s="222" t="s">
        <v>390</v>
      </c>
      <c r="B171" s="222">
        <v>1</v>
      </c>
      <c r="C171" s="223" t="s">
        <v>985</v>
      </c>
      <c r="D171" s="222">
        <v>1</v>
      </c>
      <c r="E171" s="261" t="s">
        <v>175</v>
      </c>
      <c r="F171" s="262" t="s">
        <v>176</v>
      </c>
      <c r="G171" s="262" t="s">
        <v>1014</v>
      </c>
      <c r="H171" s="224" t="s">
        <v>29</v>
      </c>
      <c r="I171" s="152">
        <v>5</v>
      </c>
      <c r="J171" s="225">
        <v>250</v>
      </c>
      <c r="K171" s="293" t="s">
        <v>0</v>
      </c>
      <c r="L171" s="152">
        <v>1</v>
      </c>
      <c r="M171" s="152" t="s">
        <v>714</v>
      </c>
      <c r="N171" s="224">
        <v>15</v>
      </c>
      <c r="O171" s="244" t="s">
        <v>700</v>
      </c>
      <c r="P171" s="295">
        <v>1250</v>
      </c>
      <c r="Q171" s="294" t="s">
        <v>1015</v>
      </c>
      <c r="R171" s="294" t="s">
        <v>1016</v>
      </c>
      <c r="S171" s="152" t="s">
        <v>728</v>
      </c>
      <c r="T171" s="152"/>
      <c r="U171" s="152"/>
      <c r="V171" s="296"/>
      <c r="W171" s="152"/>
      <c r="X171" s="295">
        <v>1250</v>
      </c>
      <c r="Y171" s="295"/>
      <c r="Z171" s="295"/>
      <c r="AA171" s="295"/>
      <c r="AB171" s="295"/>
      <c r="AC171" s="295"/>
      <c r="AD171" s="299">
        <f>SUM(X171:AC171)</f>
        <v>1250</v>
      </c>
      <c r="AE171" s="226"/>
    </row>
    <row r="172" spans="1:31" s="151" customFormat="1" ht="39" customHeight="1">
      <c r="A172" s="222" t="s">
        <v>390</v>
      </c>
      <c r="B172" s="222">
        <v>1</v>
      </c>
      <c r="C172" s="223" t="s">
        <v>985</v>
      </c>
      <c r="D172" s="222">
        <v>1</v>
      </c>
      <c r="E172" s="261" t="s">
        <v>175</v>
      </c>
      <c r="F172" s="262" t="s">
        <v>176</v>
      </c>
      <c r="G172" s="262" t="s">
        <v>1002</v>
      </c>
      <c r="H172" s="224" t="s">
        <v>29</v>
      </c>
      <c r="I172" s="152">
        <v>3</v>
      </c>
      <c r="J172" s="225">
        <v>150</v>
      </c>
      <c r="K172" s="293" t="s">
        <v>14</v>
      </c>
      <c r="L172" s="152">
        <v>1</v>
      </c>
      <c r="M172" s="152" t="s">
        <v>709</v>
      </c>
      <c r="N172" s="224">
        <v>20</v>
      </c>
      <c r="O172" s="244" t="s">
        <v>700</v>
      </c>
      <c r="P172" s="295">
        <v>450</v>
      </c>
      <c r="Q172" s="294" t="s">
        <v>1017</v>
      </c>
      <c r="R172" s="294" t="s">
        <v>1018</v>
      </c>
      <c r="S172" s="152" t="s">
        <v>728</v>
      </c>
      <c r="T172" s="152"/>
      <c r="U172" s="152"/>
      <c r="V172" s="296"/>
      <c r="W172" s="152"/>
      <c r="X172" s="295">
        <v>450</v>
      </c>
      <c r="Y172" s="295"/>
      <c r="Z172" s="295"/>
      <c r="AA172" s="295"/>
      <c r="AB172" s="295"/>
      <c r="AC172" s="295"/>
      <c r="AD172" s="299">
        <f>SUM(X172:AC172)</f>
        <v>450</v>
      </c>
      <c r="AE172" s="226"/>
    </row>
    <row r="173" spans="1:31" s="151" customFormat="1" ht="42" customHeight="1">
      <c r="A173" s="222" t="s">
        <v>390</v>
      </c>
      <c r="B173" s="222">
        <v>1</v>
      </c>
      <c r="C173" s="223" t="s">
        <v>985</v>
      </c>
      <c r="D173" s="222">
        <v>1</v>
      </c>
      <c r="E173" s="261" t="s">
        <v>175</v>
      </c>
      <c r="F173" s="262" t="s">
        <v>1019</v>
      </c>
      <c r="G173" s="262" t="s">
        <v>1020</v>
      </c>
      <c r="H173" s="224" t="s">
        <v>30</v>
      </c>
      <c r="I173" s="152">
        <v>1</v>
      </c>
      <c r="J173" s="225">
        <v>500</v>
      </c>
      <c r="K173" s="293" t="s">
        <v>14</v>
      </c>
      <c r="L173" s="152">
        <v>1</v>
      </c>
      <c r="M173" s="152" t="s">
        <v>710</v>
      </c>
      <c r="N173" s="224">
        <v>10</v>
      </c>
      <c r="O173" s="244" t="s">
        <v>700</v>
      </c>
      <c r="P173" s="295">
        <v>500</v>
      </c>
      <c r="Q173" s="294" t="s">
        <v>1021</v>
      </c>
      <c r="R173" s="294" t="s">
        <v>1022</v>
      </c>
      <c r="S173" s="152" t="s">
        <v>728</v>
      </c>
      <c r="T173" s="152"/>
      <c r="U173" s="152"/>
      <c r="V173" s="296"/>
      <c r="W173" s="152"/>
      <c r="X173" s="295">
        <v>500</v>
      </c>
      <c r="Y173" s="295"/>
      <c r="Z173" s="295"/>
      <c r="AA173" s="295"/>
      <c r="AB173" s="295"/>
      <c r="AC173" s="295"/>
      <c r="AD173" s="299">
        <f>SUM(X173:AC173)</f>
        <v>500</v>
      </c>
      <c r="AE173" s="226"/>
    </row>
    <row r="174" spans="1:32" ht="31.2" customHeight="1">
      <c r="A174" s="227"/>
      <c r="B174" s="227"/>
      <c r="C174" s="234"/>
      <c r="D174" s="227"/>
      <c r="E174" s="228"/>
      <c r="F174" s="228"/>
      <c r="G174" s="228"/>
      <c r="H174" s="228"/>
      <c r="I174" s="51"/>
      <c r="J174" s="229"/>
      <c r="K174" s="238"/>
      <c r="L174" s="238"/>
      <c r="M174" s="238"/>
      <c r="N174" s="228"/>
      <c r="O174" s="238"/>
      <c r="P174" s="231"/>
      <c r="Q174" s="232"/>
      <c r="R174" s="344" t="s">
        <v>943</v>
      </c>
      <c r="S174" s="335"/>
      <c r="T174" s="336"/>
      <c r="U174" s="336"/>
      <c r="V174" s="337"/>
      <c r="W174" s="338"/>
      <c r="X174" s="339">
        <f>SUM(X16:X173)</f>
        <v>48745</v>
      </c>
      <c r="Y174" s="340">
        <f>SUM(Y16:Y173)</f>
        <v>55389</v>
      </c>
      <c r="Z174" s="341">
        <f>SUM(Z16:Z173)</f>
        <v>173822</v>
      </c>
      <c r="AA174" s="341">
        <f>SUM(AA16:AA173)</f>
        <v>428534</v>
      </c>
      <c r="AB174" s="341">
        <f>SUM(AB16:AB173)</f>
        <v>199761</v>
      </c>
      <c r="AC174" s="341">
        <f>SUM(AC16:AC173)</f>
        <v>257301</v>
      </c>
      <c r="AD174" s="345"/>
      <c r="AE174" s="235"/>
      <c r="AF174" s="236"/>
    </row>
    <row r="175" spans="1:32" ht="26.4" customHeight="1" thickBot="1">
      <c r="A175" s="227"/>
      <c r="B175" s="227"/>
      <c r="C175" s="234"/>
      <c r="D175" s="227"/>
      <c r="E175" s="228"/>
      <c r="F175" s="228"/>
      <c r="G175" s="228"/>
      <c r="H175" s="228"/>
      <c r="I175" s="51"/>
      <c r="J175" s="229"/>
      <c r="K175" s="238"/>
      <c r="L175" s="238"/>
      <c r="M175" s="238"/>
      <c r="N175" s="230"/>
      <c r="O175" s="238"/>
      <c r="P175" s="231"/>
      <c r="Q175" s="232"/>
      <c r="R175" s="232"/>
      <c r="S175" s="233"/>
      <c r="T175" s="282"/>
      <c r="U175" s="282"/>
      <c r="V175" s="283"/>
      <c r="W175" s="284"/>
      <c r="X175" s="281"/>
      <c r="Y175" s="281"/>
      <c r="Z175" s="281"/>
      <c r="AA175" s="281"/>
      <c r="AB175" s="346" t="s">
        <v>944</v>
      </c>
      <c r="AC175" s="347"/>
      <c r="AD175" s="334">
        <f>SUM(AD16:AD173)</f>
        <v>1163552</v>
      </c>
      <c r="AE175" s="235"/>
      <c r="AF175" s="236"/>
    </row>
  </sheetData>
  <autoFilter ref="A13:AE175"/>
  <mergeCells count="28">
    <mergeCell ref="X12:AD12"/>
    <mergeCell ref="AD13:AD15"/>
    <mergeCell ref="X13:AC13"/>
    <mergeCell ref="AE13:AE15"/>
    <mergeCell ref="G13:G15"/>
    <mergeCell ref="H13:H15"/>
    <mergeCell ref="I13:I15"/>
    <mergeCell ref="K13:K15"/>
    <mergeCell ref="J13:J15"/>
    <mergeCell ref="S13:S15"/>
    <mergeCell ref="R13:R15"/>
    <mergeCell ref="M13:M15"/>
    <mergeCell ref="AB175:AC175"/>
    <mergeCell ref="B13:B15"/>
    <mergeCell ref="C13:C15"/>
    <mergeCell ref="A12:D12"/>
    <mergeCell ref="E12:G12"/>
    <mergeCell ref="H12:W12"/>
    <mergeCell ref="N13:N15"/>
    <mergeCell ref="D13:D15"/>
    <mergeCell ref="T13:U15"/>
    <mergeCell ref="A13:A15"/>
    <mergeCell ref="O13:O15"/>
    <mergeCell ref="P13:P15"/>
    <mergeCell ref="Q13:Q15"/>
    <mergeCell ref="E13:E15"/>
    <mergeCell ref="F13:F15"/>
    <mergeCell ref="L13:L15"/>
  </mergeCells>
  <conditionalFormatting sqref="W16">
    <cfRule type="containsText" dxfId="1420" priority="12713" operator="containsText" text="HIGH">
      <formula>NOT(ISERROR(SEARCH("HIGH",W16)))</formula>
    </cfRule>
    <cfRule type="containsText" dxfId="1419" priority="12714" operator="containsText" text="SIGNIFICANT">
      <formula>NOT(ISERROR(SEARCH("SIGNIFICANT",W16)))</formula>
    </cfRule>
    <cfRule type="containsText" dxfId="1418" priority="12715" operator="containsText" text="MODERATE">
      <formula>NOT(ISERROR(SEARCH("MODERATE",W16)))</formula>
    </cfRule>
    <cfRule type="containsText" dxfId="1417" priority="12716" operator="containsText" text="LOW">
      <formula>NOT(ISERROR(SEARCH("LOW",W16)))</formula>
    </cfRule>
  </conditionalFormatting>
  <conditionalFormatting sqref="K16:M16 K174:M175">
    <cfRule type="containsText" dxfId="1416" priority="7206" operator="containsText" text="D">
      <formula>NOT(ISERROR(SEARCH("D",K16)))</formula>
    </cfRule>
    <cfRule type="containsText" dxfId="1415" priority="7207" operator="containsText" text="C">
      <formula>NOT(ISERROR(SEARCH("C",K16)))</formula>
    </cfRule>
    <cfRule type="containsText" dxfId="1414" priority="7208" operator="containsText" text="B/C">
      <formula>NOT(ISERROR(SEARCH("B/C",K16)))</formula>
    </cfRule>
    <cfRule type="containsText" dxfId="1413" priority="7209" operator="containsText" text="B">
      <formula>NOT(ISERROR(SEARCH("B",K16)))</formula>
    </cfRule>
    <cfRule type="containsText" dxfId="1412" priority="7210" operator="containsText" text="A">
      <formula>NOT(ISERROR(SEARCH("A",K16)))</formula>
    </cfRule>
  </conditionalFormatting>
  <conditionalFormatting sqref="A16 D16 D174:D175 A174:B175">
    <cfRule type="expression" dxfId="1411" priority="7205" stopIfTrue="1">
      <formula>#REF!="YES"</formula>
    </cfRule>
  </conditionalFormatting>
  <conditionalFormatting sqref="C112:C113 C115:C116">
    <cfRule type="expression" dxfId="1410" priority="6695" stopIfTrue="1">
      <formula>#REF!="YES"</formula>
    </cfRule>
  </conditionalFormatting>
  <conditionalFormatting sqref="B16:C16">
    <cfRule type="expression" dxfId="1409" priority="3647" stopIfTrue="1">
      <formula>#REF!="YES"</formula>
    </cfRule>
  </conditionalFormatting>
  <conditionalFormatting sqref="W17">
    <cfRule type="containsText" dxfId="1408" priority="2822" operator="containsText" text="HIGH">
      <formula>NOT(ISERROR(SEARCH("HIGH",W17)))</formula>
    </cfRule>
    <cfRule type="containsText" dxfId="1407" priority="2823" operator="containsText" text="SIGNIFICANT">
      <formula>NOT(ISERROR(SEARCH("SIGNIFICANT",W17)))</formula>
    </cfRule>
    <cfRule type="containsText" dxfId="1406" priority="2824" operator="containsText" text="MODERATE">
      <formula>NOT(ISERROR(SEARCH("MODERATE",W17)))</formula>
    </cfRule>
    <cfRule type="containsText" dxfId="1405" priority="2825" operator="containsText" text="LOW">
      <formula>NOT(ISERROR(SEARCH("LOW",W17)))</formula>
    </cfRule>
  </conditionalFormatting>
  <conditionalFormatting sqref="K17:M17">
    <cfRule type="containsText" dxfId="1404" priority="2817" operator="containsText" text="D">
      <formula>NOT(ISERROR(SEARCH("D",K17)))</formula>
    </cfRule>
    <cfRule type="containsText" dxfId="1403" priority="2818" operator="containsText" text="C">
      <formula>NOT(ISERROR(SEARCH("C",K17)))</formula>
    </cfRule>
    <cfRule type="containsText" dxfId="1402" priority="2819" operator="containsText" text="B/C">
      <formula>NOT(ISERROR(SEARCH("B/C",K17)))</formula>
    </cfRule>
    <cfRule type="containsText" dxfId="1401" priority="2820" operator="containsText" text="B">
      <formula>NOT(ISERROR(SEARCH("B",K17)))</formula>
    </cfRule>
    <cfRule type="containsText" dxfId="1400" priority="2821" operator="containsText" text="A">
      <formula>NOT(ISERROR(SEARCH("A",K17)))</formula>
    </cfRule>
  </conditionalFormatting>
  <conditionalFormatting sqref="A17 D17">
    <cfRule type="expression" dxfId="1399" priority="2816" stopIfTrue="1">
      <formula>#REF!="YES"</formula>
    </cfRule>
  </conditionalFormatting>
  <conditionalFormatting sqref="B17:C17">
    <cfRule type="expression" dxfId="1398" priority="2815" stopIfTrue="1">
      <formula>#REF!="YES"</formula>
    </cfRule>
  </conditionalFormatting>
  <conditionalFormatting sqref="W20">
    <cfRule type="containsText" dxfId="1397" priority="2811" operator="containsText" text="HIGH">
      <formula>NOT(ISERROR(SEARCH("HIGH",W20)))</formula>
    </cfRule>
    <cfRule type="containsText" dxfId="1396" priority="2812" operator="containsText" text="SIGNIFICANT">
      <formula>NOT(ISERROR(SEARCH("SIGNIFICANT",W20)))</formula>
    </cfRule>
    <cfRule type="containsText" dxfId="1395" priority="2813" operator="containsText" text="MODERATE">
      <formula>NOT(ISERROR(SEARCH("MODERATE",W20)))</formula>
    </cfRule>
    <cfRule type="containsText" dxfId="1394" priority="2814" operator="containsText" text="LOW">
      <formula>NOT(ISERROR(SEARCH("LOW",W20)))</formula>
    </cfRule>
  </conditionalFormatting>
  <conditionalFormatting sqref="K20:L20">
    <cfRule type="containsText" dxfId="1393" priority="2806" operator="containsText" text="D">
      <formula>NOT(ISERROR(SEARCH("D",K20)))</formula>
    </cfRule>
    <cfRule type="containsText" dxfId="1392" priority="2807" operator="containsText" text="C">
      <formula>NOT(ISERROR(SEARCH("C",K20)))</formula>
    </cfRule>
    <cfRule type="containsText" dxfId="1391" priority="2808" operator="containsText" text="B/C">
      <formula>NOT(ISERROR(SEARCH("B/C",K20)))</formula>
    </cfRule>
    <cfRule type="containsText" dxfId="1390" priority="2809" operator="containsText" text="B">
      <formula>NOT(ISERROR(SEARCH("B",K20)))</formula>
    </cfRule>
    <cfRule type="containsText" dxfId="1389" priority="2810" operator="containsText" text="A">
      <formula>NOT(ISERROR(SEARCH("A",K20)))</formula>
    </cfRule>
  </conditionalFormatting>
  <conditionalFormatting sqref="A20 D20">
    <cfRule type="expression" dxfId="1388" priority="2805" stopIfTrue="1">
      <formula>#REF!="YES"</formula>
    </cfRule>
  </conditionalFormatting>
  <conditionalFormatting sqref="B20">
    <cfRule type="expression" dxfId="1387" priority="2804" stopIfTrue="1">
      <formula>#REF!="YES"</formula>
    </cfRule>
  </conditionalFormatting>
  <conditionalFormatting sqref="W40">
    <cfRule type="containsText" dxfId="1386" priority="2630" operator="containsText" text="HIGH">
      <formula>NOT(ISERROR(SEARCH("HIGH",W40)))</formula>
    </cfRule>
    <cfRule type="containsText" dxfId="1385" priority="2631" operator="containsText" text="SIGNIFICANT">
      <formula>NOT(ISERROR(SEARCH("SIGNIFICANT",W40)))</formula>
    </cfRule>
    <cfRule type="containsText" dxfId="1384" priority="2632" operator="containsText" text="MODERATE">
      <formula>NOT(ISERROR(SEARCH("MODERATE",W40)))</formula>
    </cfRule>
    <cfRule type="containsText" dxfId="1383" priority="2633" operator="containsText" text="LOW">
      <formula>NOT(ISERROR(SEARCH("LOW",W40)))</formula>
    </cfRule>
  </conditionalFormatting>
  <conditionalFormatting sqref="K40:M40">
    <cfRule type="containsText" dxfId="1382" priority="2625" operator="containsText" text="D">
      <formula>NOT(ISERROR(SEARCH("D",K40)))</formula>
    </cfRule>
    <cfRule type="containsText" dxfId="1381" priority="2626" operator="containsText" text="C">
      <formula>NOT(ISERROR(SEARCH("C",K40)))</formula>
    </cfRule>
    <cfRule type="containsText" dxfId="1380" priority="2627" operator="containsText" text="B/C">
      <formula>NOT(ISERROR(SEARCH("B/C",K40)))</formula>
    </cfRule>
    <cfRule type="containsText" dxfId="1379" priority="2628" operator="containsText" text="B">
      <formula>NOT(ISERROR(SEARCH("B",K40)))</formula>
    </cfRule>
    <cfRule type="containsText" dxfId="1378" priority="2629" operator="containsText" text="A">
      <formula>NOT(ISERROR(SEARCH("A",K40)))</formula>
    </cfRule>
  </conditionalFormatting>
  <conditionalFormatting sqref="A40 D40">
    <cfRule type="expression" dxfId="1377" priority="2624" stopIfTrue="1">
      <formula>#REF!="YES"</formula>
    </cfRule>
  </conditionalFormatting>
  <conditionalFormatting sqref="W18:W19">
    <cfRule type="containsText" dxfId="1376" priority="2789" operator="containsText" text="HIGH">
      <formula>NOT(ISERROR(SEARCH("HIGH",W18)))</formula>
    </cfRule>
    <cfRule type="containsText" dxfId="1375" priority="2790" operator="containsText" text="SIGNIFICANT">
      <formula>NOT(ISERROR(SEARCH("SIGNIFICANT",W18)))</formula>
    </cfRule>
    <cfRule type="containsText" dxfId="1374" priority="2791" operator="containsText" text="MODERATE">
      <formula>NOT(ISERROR(SEARCH("MODERATE",W18)))</formula>
    </cfRule>
    <cfRule type="containsText" dxfId="1373" priority="2792" operator="containsText" text="LOW">
      <formula>NOT(ISERROR(SEARCH("LOW",W18)))</formula>
    </cfRule>
  </conditionalFormatting>
  <conditionalFormatting sqref="K18:M19">
    <cfRule type="containsText" dxfId="1372" priority="2784" operator="containsText" text="D">
      <formula>NOT(ISERROR(SEARCH("D",K18)))</formula>
    </cfRule>
    <cfRule type="containsText" dxfId="1371" priority="2785" operator="containsText" text="C">
      <formula>NOT(ISERROR(SEARCH("C",K18)))</formula>
    </cfRule>
    <cfRule type="containsText" dxfId="1370" priority="2786" operator="containsText" text="B/C">
      <formula>NOT(ISERROR(SEARCH("B/C",K18)))</formula>
    </cfRule>
    <cfRule type="containsText" dxfId="1369" priority="2787" operator="containsText" text="B">
      <formula>NOT(ISERROR(SEARCH("B",K18)))</formula>
    </cfRule>
    <cfRule type="containsText" dxfId="1368" priority="2788" operator="containsText" text="A">
      <formula>NOT(ISERROR(SEARCH("A",K18)))</formula>
    </cfRule>
  </conditionalFormatting>
  <conditionalFormatting sqref="A18:A19 D18:D19">
    <cfRule type="expression" dxfId="1367" priority="2783" stopIfTrue="1">
      <formula>#REF!="YES"</formula>
    </cfRule>
  </conditionalFormatting>
  <conditionalFormatting sqref="B18:C19">
    <cfRule type="expression" dxfId="1366" priority="2782" stopIfTrue="1">
      <formula>#REF!="YES"</formula>
    </cfRule>
  </conditionalFormatting>
  <conditionalFormatting sqref="W21">
    <cfRule type="containsText" dxfId="1365" priority="2778" operator="containsText" text="HIGH">
      <formula>NOT(ISERROR(SEARCH("HIGH",W21)))</formula>
    </cfRule>
    <cfRule type="containsText" dxfId="1364" priority="2779" operator="containsText" text="SIGNIFICANT">
      <formula>NOT(ISERROR(SEARCH("SIGNIFICANT",W21)))</formula>
    </cfRule>
    <cfRule type="containsText" dxfId="1363" priority="2780" operator="containsText" text="MODERATE">
      <formula>NOT(ISERROR(SEARCH("MODERATE",W21)))</formula>
    </cfRule>
    <cfRule type="containsText" dxfId="1362" priority="2781" operator="containsText" text="LOW">
      <formula>NOT(ISERROR(SEARCH("LOW",W21)))</formula>
    </cfRule>
  </conditionalFormatting>
  <conditionalFormatting sqref="K21:M21">
    <cfRule type="containsText" dxfId="1361" priority="2773" operator="containsText" text="D">
      <formula>NOT(ISERROR(SEARCH("D",K21)))</formula>
    </cfRule>
    <cfRule type="containsText" dxfId="1360" priority="2774" operator="containsText" text="C">
      <formula>NOT(ISERROR(SEARCH("C",K21)))</formula>
    </cfRule>
    <cfRule type="containsText" dxfId="1359" priority="2775" operator="containsText" text="B/C">
      <formula>NOT(ISERROR(SEARCH("B/C",K21)))</formula>
    </cfRule>
    <cfRule type="containsText" dxfId="1358" priority="2776" operator="containsText" text="B">
      <formula>NOT(ISERROR(SEARCH("B",K21)))</formula>
    </cfRule>
    <cfRule type="containsText" dxfId="1357" priority="2777" operator="containsText" text="A">
      <formula>NOT(ISERROR(SEARCH("A",K21)))</formula>
    </cfRule>
  </conditionalFormatting>
  <conditionalFormatting sqref="A21 D21">
    <cfRule type="expression" dxfId="1356" priority="2772" stopIfTrue="1">
      <formula>#REF!="YES"</formula>
    </cfRule>
  </conditionalFormatting>
  <conditionalFormatting sqref="B21">
    <cfRule type="expression" dxfId="1355" priority="2771" stopIfTrue="1">
      <formula>#REF!="YES"</formula>
    </cfRule>
  </conditionalFormatting>
  <conditionalFormatting sqref="W22">
    <cfRule type="containsText" dxfId="1354" priority="2767" operator="containsText" text="HIGH">
      <formula>NOT(ISERROR(SEARCH("HIGH",W22)))</formula>
    </cfRule>
    <cfRule type="containsText" dxfId="1353" priority="2768" operator="containsText" text="SIGNIFICANT">
      <formula>NOT(ISERROR(SEARCH("SIGNIFICANT",W22)))</formula>
    </cfRule>
    <cfRule type="containsText" dxfId="1352" priority="2769" operator="containsText" text="MODERATE">
      <formula>NOT(ISERROR(SEARCH("MODERATE",W22)))</formula>
    </cfRule>
    <cfRule type="containsText" dxfId="1351" priority="2770" operator="containsText" text="LOW">
      <formula>NOT(ISERROR(SEARCH("LOW",W22)))</formula>
    </cfRule>
  </conditionalFormatting>
  <conditionalFormatting sqref="K22:M22">
    <cfRule type="containsText" dxfId="1350" priority="2762" operator="containsText" text="D">
      <formula>NOT(ISERROR(SEARCH("D",K22)))</formula>
    </cfRule>
    <cfRule type="containsText" dxfId="1349" priority="2763" operator="containsText" text="C">
      <formula>NOT(ISERROR(SEARCH("C",K22)))</formula>
    </cfRule>
    <cfRule type="containsText" dxfId="1348" priority="2764" operator="containsText" text="B/C">
      <formula>NOT(ISERROR(SEARCH("B/C",K22)))</formula>
    </cfRule>
    <cfRule type="containsText" dxfId="1347" priority="2765" operator="containsText" text="B">
      <formula>NOT(ISERROR(SEARCH("B",K22)))</formula>
    </cfRule>
    <cfRule type="containsText" dxfId="1346" priority="2766" operator="containsText" text="A">
      <formula>NOT(ISERROR(SEARCH("A",K22)))</formula>
    </cfRule>
  </conditionalFormatting>
  <conditionalFormatting sqref="A22 D22">
    <cfRule type="expression" dxfId="1345" priority="2761" stopIfTrue="1">
      <formula>#REF!="YES"</formula>
    </cfRule>
  </conditionalFormatting>
  <conditionalFormatting sqref="B22">
    <cfRule type="expression" dxfId="1344" priority="2760" stopIfTrue="1">
      <formula>#REF!="YES"</formula>
    </cfRule>
  </conditionalFormatting>
  <conditionalFormatting sqref="W26">
    <cfRule type="containsText" dxfId="1343" priority="2756" operator="containsText" text="HIGH">
      <formula>NOT(ISERROR(SEARCH("HIGH",W26)))</formula>
    </cfRule>
    <cfRule type="containsText" dxfId="1342" priority="2757" operator="containsText" text="SIGNIFICANT">
      <formula>NOT(ISERROR(SEARCH("SIGNIFICANT",W26)))</formula>
    </cfRule>
    <cfRule type="containsText" dxfId="1341" priority="2758" operator="containsText" text="MODERATE">
      <formula>NOT(ISERROR(SEARCH("MODERATE",W26)))</formula>
    </cfRule>
    <cfRule type="containsText" dxfId="1340" priority="2759" operator="containsText" text="LOW">
      <formula>NOT(ISERROR(SEARCH("LOW",W26)))</formula>
    </cfRule>
  </conditionalFormatting>
  <conditionalFormatting sqref="K26:M26">
    <cfRule type="containsText" dxfId="1339" priority="2751" operator="containsText" text="D">
      <formula>NOT(ISERROR(SEARCH("D",K26)))</formula>
    </cfRule>
    <cfRule type="containsText" dxfId="1338" priority="2752" operator="containsText" text="C">
      <formula>NOT(ISERROR(SEARCH("C",K26)))</formula>
    </cfRule>
    <cfRule type="containsText" dxfId="1337" priority="2753" operator="containsText" text="B/C">
      <formula>NOT(ISERROR(SEARCH("B/C",K26)))</formula>
    </cfRule>
    <cfRule type="containsText" dxfId="1336" priority="2754" operator="containsText" text="B">
      <formula>NOT(ISERROR(SEARCH("B",K26)))</formula>
    </cfRule>
    <cfRule type="containsText" dxfId="1335" priority="2755" operator="containsText" text="A">
      <formula>NOT(ISERROR(SEARCH("A",K26)))</formula>
    </cfRule>
  </conditionalFormatting>
  <conditionalFormatting sqref="A26 D26">
    <cfRule type="expression" dxfId="1334" priority="2750" stopIfTrue="1">
      <formula>#REF!="YES"</formula>
    </cfRule>
  </conditionalFormatting>
  <conditionalFormatting sqref="B26">
    <cfRule type="expression" dxfId="1333" priority="2749" stopIfTrue="1">
      <formula>#REF!="YES"</formula>
    </cfRule>
  </conditionalFormatting>
  <conditionalFormatting sqref="W27">
    <cfRule type="containsText" dxfId="1332" priority="2745" operator="containsText" text="HIGH">
      <formula>NOT(ISERROR(SEARCH("HIGH",W27)))</formula>
    </cfRule>
    <cfRule type="containsText" dxfId="1331" priority="2746" operator="containsText" text="SIGNIFICANT">
      <formula>NOT(ISERROR(SEARCH("SIGNIFICANT",W27)))</formula>
    </cfRule>
    <cfRule type="containsText" dxfId="1330" priority="2747" operator="containsText" text="MODERATE">
      <formula>NOT(ISERROR(SEARCH("MODERATE",W27)))</formula>
    </cfRule>
    <cfRule type="containsText" dxfId="1329" priority="2748" operator="containsText" text="LOW">
      <formula>NOT(ISERROR(SEARCH("LOW",W27)))</formula>
    </cfRule>
  </conditionalFormatting>
  <conditionalFormatting sqref="K27:M27">
    <cfRule type="containsText" dxfId="1328" priority="2740" operator="containsText" text="D">
      <formula>NOT(ISERROR(SEARCH("D",K27)))</formula>
    </cfRule>
    <cfRule type="containsText" dxfId="1327" priority="2741" operator="containsText" text="C">
      <formula>NOT(ISERROR(SEARCH("C",K27)))</formula>
    </cfRule>
    <cfRule type="containsText" dxfId="1326" priority="2742" operator="containsText" text="B/C">
      <formula>NOT(ISERROR(SEARCH("B/C",K27)))</formula>
    </cfRule>
    <cfRule type="containsText" dxfId="1325" priority="2743" operator="containsText" text="B">
      <formula>NOT(ISERROR(SEARCH("B",K27)))</formula>
    </cfRule>
    <cfRule type="containsText" dxfId="1324" priority="2744" operator="containsText" text="A">
      <formula>NOT(ISERROR(SEARCH("A",K27)))</formula>
    </cfRule>
  </conditionalFormatting>
  <conditionalFormatting sqref="A27 D27">
    <cfRule type="expression" dxfId="1323" priority="2739" stopIfTrue="1">
      <formula>#REF!="YES"</formula>
    </cfRule>
  </conditionalFormatting>
  <conditionalFormatting sqref="B27">
    <cfRule type="expression" dxfId="1322" priority="2738" stopIfTrue="1">
      <formula>#REF!="YES"</formula>
    </cfRule>
  </conditionalFormatting>
  <conditionalFormatting sqref="W30">
    <cfRule type="containsText" dxfId="1321" priority="2734" operator="containsText" text="HIGH">
      <formula>NOT(ISERROR(SEARCH("HIGH",W30)))</formula>
    </cfRule>
    <cfRule type="containsText" dxfId="1320" priority="2735" operator="containsText" text="SIGNIFICANT">
      <formula>NOT(ISERROR(SEARCH("SIGNIFICANT",W30)))</formula>
    </cfRule>
    <cfRule type="containsText" dxfId="1319" priority="2736" operator="containsText" text="MODERATE">
      <formula>NOT(ISERROR(SEARCH("MODERATE",W30)))</formula>
    </cfRule>
    <cfRule type="containsText" dxfId="1318" priority="2737" operator="containsText" text="LOW">
      <formula>NOT(ISERROR(SEARCH("LOW",W30)))</formula>
    </cfRule>
  </conditionalFormatting>
  <conditionalFormatting sqref="K30:M30 M39 M66 M82 M20">
    <cfRule type="containsText" dxfId="1317" priority="2729" operator="containsText" text="D">
      <formula>NOT(ISERROR(SEARCH("D",K20)))</formula>
    </cfRule>
    <cfRule type="containsText" dxfId="1316" priority="2730" operator="containsText" text="C">
      <formula>NOT(ISERROR(SEARCH("C",K20)))</formula>
    </cfRule>
    <cfRule type="containsText" dxfId="1315" priority="2731" operator="containsText" text="B/C">
      <formula>NOT(ISERROR(SEARCH("B/C",K20)))</formula>
    </cfRule>
    <cfRule type="containsText" dxfId="1314" priority="2732" operator="containsText" text="B">
      <formula>NOT(ISERROR(SEARCH("B",K20)))</formula>
    </cfRule>
    <cfRule type="containsText" dxfId="1313" priority="2733" operator="containsText" text="A">
      <formula>NOT(ISERROR(SEARCH("A",K20)))</formula>
    </cfRule>
  </conditionalFormatting>
  <conditionalFormatting sqref="A30 D30">
    <cfRule type="expression" dxfId="1312" priority="2728" stopIfTrue="1">
      <formula>#REF!="YES"</formula>
    </cfRule>
  </conditionalFormatting>
  <conditionalFormatting sqref="B30">
    <cfRule type="expression" dxfId="1311" priority="2727" stopIfTrue="1">
      <formula>#REF!="YES"</formula>
    </cfRule>
  </conditionalFormatting>
  <conditionalFormatting sqref="W28:W29">
    <cfRule type="containsText" dxfId="1310" priority="2723" operator="containsText" text="HIGH">
      <formula>NOT(ISERROR(SEARCH("HIGH",W28)))</formula>
    </cfRule>
    <cfRule type="containsText" dxfId="1309" priority="2724" operator="containsText" text="SIGNIFICANT">
      <formula>NOT(ISERROR(SEARCH("SIGNIFICANT",W28)))</formula>
    </cfRule>
    <cfRule type="containsText" dxfId="1308" priority="2725" operator="containsText" text="MODERATE">
      <formula>NOT(ISERROR(SEARCH("MODERATE",W28)))</formula>
    </cfRule>
    <cfRule type="containsText" dxfId="1307" priority="2726" operator="containsText" text="LOW">
      <formula>NOT(ISERROR(SEARCH("LOW",W28)))</formula>
    </cfRule>
  </conditionalFormatting>
  <conditionalFormatting sqref="K28:M29">
    <cfRule type="containsText" dxfId="1306" priority="2718" operator="containsText" text="D">
      <formula>NOT(ISERROR(SEARCH("D",K28)))</formula>
    </cfRule>
    <cfRule type="containsText" dxfId="1305" priority="2719" operator="containsText" text="C">
      <formula>NOT(ISERROR(SEARCH("C",K28)))</formula>
    </cfRule>
    <cfRule type="containsText" dxfId="1304" priority="2720" operator="containsText" text="B/C">
      <formula>NOT(ISERROR(SEARCH("B/C",K28)))</formula>
    </cfRule>
    <cfRule type="containsText" dxfId="1303" priority="2721" operator="containsText" text="B">
      <formula>NOT(ISERROR(SEARCH("B",K28)))</formula>
    </cfRule>
    <cfRule type="containsText" dxfId="1302" priority="2722" operator="containsText" text="A">
      <formula>NOT(ISERROR(SEARCH("A",K28)))</formula>
    </cfRule>
  </conditionalFormatting>
  <conditionalFormatting sqref="A28:A29 D28:D29">
    <cfRule type="expression" dxfId="1301" priority="2717" stopIfTrue="1">
      <formula>#REF!="YES"</formula>
    </cfRule>
  </conditionalFormatting>
  <conditionalFormatting sqref="B28:B29">
    <cfRule type="expression" dxfId="1300" priority="2716" stopIfTrue="1">
      <formula>#REF!="YES"</formula>
    </cfRule>
  </conditionalFormatting>
  <conditionalFormatting sqref="W31">
    <cfRule type="containsText" dxfId="1299" priority="2701" operator="containsText" text="HIGH">
      <formula>NOT(ISERROR(SEARCH("HIGH",W31)))</formula>
    </cfRule>
    <cfRule type="containsText" dxfId="1298" priority="2702" operator="containsText" text="SIGNIFICANT">
      <formula>NOT(ISERROR(SEARCH("SIGNIFICANT",W31)))</formula>
    </cfRule>
    <cfRule type="containsText" dxfId="1297" priority="2703" operator="containsText" text="MODERATE">
      <formula>NOT(ISERROR(SEARCH("MODERATE",W31)))</formula>
    </cfRule>
    <cfRule type="containsText" dxfId="1296" priority="2704" operator="containsText" text="LOW">
      <formula>NOT(ISERROR(SEARCH("LOW",W31)))</formula>
    </cfRule>
  </conditionalFormatting>
  <conditionalFormatting sqref="K31:M31">
    <cfRule type="containsText" dxfId="1295" priority="2696" operator="containsText" text="D">
      <formula>NOT(ISERROR(SEARCH("D",K31)))</formula>
    </cfRule>
    <cfRule type="containsText" dxfId="1294" priority="2697" operator="containsText" text="C">
      <formula>NOT(ISERROR(SEARCH("C",K31)))</formula>
    </cfRule>
    <cfRule type="containsText" dxfId="1293" priority="2698" operator="containsText" text="B/C">
      <formula>NOT(ISERROR(SEARCH("B/C",K31)))</formula>
    </cfRule>
    <cfRule type="containsText" dxfId="1292" priority="2699" operator="containsText" text="B">
      <formula>NOT(ISERROR(SEARCH("B",K31)))</formula>
    </cfRule>
    <cfRule type="containsText" dxfId="1291" priority="2700" operator="containsText" text="A">
      <formula>NOT(ISERROR(SEARCH("A",K31)))</formula>
    </cfRule>
  </conditionalFormatting>
  <conditionalFormatting sqref="A31 D31">
    <cfRule type="expression" dxfId="1290" priority="2695" stopIfTrue="1">
      <formula>#REF!="YES"</formula>
    </cfRule>
  </conditionalFormatting>
  <conditionalFormatting sqref="B31">
    <cfRule type="expression" dxfId="1289" priority="2694" stopIfTrue="1">
      <formula>#REF!="YES"</formula>
    </cfRule>
  </conditionalFormatting>
  <conditionalFormatting sqref="B49">
    <cfRule type="expression" dxfId="1288" priority="2539" stopIfTrue="1">
      <formula>#REF!="YES"</formula>
    </cfRule>
  </conditionalFormatting>
  <conditionalFormatting sqref="B40">
    <cfRule type="expression" dxfId="1287" priority="2623" stopIfTrue="1">
      <formula>#REF!="YES"</formula>
    </cfRule>
  </conditionalFormatting>
  <conditionalFormatting sqref="W35">
    <cfRule type="containsText" dxfId="1286" priority="2685" operator="containsText" text="HIGH">
      <formula>NOT(ISERROR(SEARCH("HIGH",W35)))</formula>
    </cfRule>
    <cfRule type="containsText" dxfId="1285" priority="2686" operator="containsText" text="SIGNIFICANT">
      <formula>NOT(ISERROR(SEARCH("SIGNIFICANT",W35)))</formula>
    </cfRule>
    <cfRule type="containsText" dxfId="1284" priority="2687" operator="containsText" text="MODERATE">
      <formula>NOT(ISERROR(SEARCH("MODERATE",W35)))</formula>
    </cfRule>
    <cfRule type="containsText" dxfId="1283" priority="2688" operator="containsText" text="LOW">
      <formula>NOT(ISERROR(SEARCH("LOW",W35)))</formula>
    </cfRule>
  </conditionalFormatting>
  <conditionalFormatting sqref="K35:M35">
    <cfRule type="containsText" dxfId="1282" priority="2680" operator="containsText" text="D">
      <formula>NOT(ISERROR(SEARCH("D",K35)))</formula>
    </cfRule>
    <cfRule type="containsText" dxfId="1281" priority="2681" operator="containsText" text="C">
      <formula>NOT(ISERROR(SEARCH("C",K35)))</formula>
    </cfRule>
    <cfRule type="containsText" dxfId="1280" priority="2682" operator="containsText" text="B/C">
      <formula>NOT(ISERROR(SEARCH("B/C",K35)))</formula>
    </cfRule>
    <cfRule type="containsText" dxfId="1279" priority="2683" operator="containsText" text="B">
      <formula>NOT(ISERROR(SEARCH("B",K35)))</formula>
    </cfRule>
    <cfRule type="containsText" dxfId="1278" priority="2684" operator="containsText" text="A">
      <formula>NOT(ISERROR(SEARCH("A",K35)))</formula>
    </cfRule>
  </conditionalFormatting>
  <conditionalFormatting sqref="A35 D35">
    <cfRule type="expression" dxfId="1277" priority="2679" stopIfTrue="1">
      <formula>#REF!="YES"</formula>
    </cfRule>
  </conditionalFormatting>
  <conditionalFormatting sqref="B35:C35">
    <cfRule type="expression" dxfId="1276" priority="2678" stopIfTrue="1">
      <formula>#REF!="YES"</formula>
    </cfRule>
  </conditionalFormatting>
  <conditionalFormatting sqref="W36">
    <cfRule type="containsText" dxfId="1275" priority="2674" operator="containsText" text="HIGH">
      <formula>NOT(ISERROR(SEARCH("HIGH",W36)))</formula>
    </cfRule>
    <cfRule type="containsText" dxfId="1274" priority="2675" operator="containsText" text="SIGNIFICANT">
      <formula>NOT(ISERROR(SEARCH("SIGNIFICANT",W36)))</formula>
    </cfRule>
    <cfRule type="containsText" dxfId="1273" priority="2676" operator="containsText" text="MODERATE">
      <formula>NOT(ISERROR(SEARCH("MODERATE",W36)))</formula>
    </cfRule>
    <cfRule type="containsText" dxfId="1272" priority="2677" operator="containsText" text="LOW">
      <formula>NOT(ISERROR(SEARCH("LOW",W36)))</formula>
    </cfRule>
  </conditionalFormatting>
  <conditionalFormatting sqref="K36:M36">
    <cfRule type="containsText" dxfId="1271" priority="2669" operator="containsText" text="D">
      <formula>NOT(ISERROR(SEARCH("D",K36)))</formula>
    </cfRule>
    <cfRule type="containsText" dxfId="1270" priority="2670" operator="containsText" text="C">
      <formula>NOT(ISERROR(SEARCH("C",K36)))</formula>
    </cfRule>
    <cfRule type="containsText" dxfId="1269" priority="2671" operator="containsText" text="B/C">
      <formula>NOT(ISERROR(SEARCH("B/C",K36)))</formula>
    </cfRule>
    <cfRule type="containsText" dxfId="1268" priority="2672" operator="containsText" text="B">
      <formula>NOT(ISERROR(SEARCH("B",K36)))</formula>
    </cfRule>
    <cfRule type="containsText" dxfId="1267" priority="2673" operator="containsText" text="A">
      <formula>NOT(ISERROR(SEARCH("A",K36)))</formula>
    </cfRule>
  </conditionalFormatting>
  <conditionalFormatting sqref="A36 D36">
    <cfRule type="expression" dxfId="1266" priority="2668" stopIfTrue="1">
      <formula>#REF!="YES"</formula>
    </cfRule>
  </conditionalFormatting>
  <conditionalFormatting sqref="B36">
    <cfRule type="expression" dxfId="1265" priority="2667" stopIfTrue="1">
      <formula>#REF!="YES"</formula>
    </cfRule>
  </conditionalFormatting>
  <conditionalFormatting sqref="W39">
    <cfRule type="containsText" dxfId="1264" priority="2663" operator="containsText" text="HIGH">
      <formula>NOT(ISERROR(SEARCH("HIGH",W39)))</formula>
    </cfRule>
    <cfRule type="containsText" dxfId="1263" priority="2664" operator="containsText" text="SIGNIFICANT">
      <formula>NOT(ISERROR(SEARCH("SIGNIFICANT",W39)))</formula>
    </cfRule>
    <cfRule type="containsText" dxfId="1262" priority="2665" operator="containsText" text="MODERATE">
      <formula>NOT(ISERROR(SEARCH("MODERATE",W39)))</formula>
    </cfRule>
    <cfRule type="containsText" dxfId="1261" priority="2666" operator="containsText" text="LOW">
      <formula>NOT(ISERROR(SEARCH("LOW",W39)))</formula>
    </cfRule>
  </conditionalFormatting>
  <conditionalFormatting sqref="K39:L39">
    <cfRule type="containsText" dxfId="1260" priority="2658" operator="containsText" text="D">
      <formula>NOT(ISERROR(SEARCH("D",K39)))</formula>
    </cfRule>
    <cfRule type="containsText" dxfId="1259" priority="2659" operator="containsText" text="C">
      <formula>NOT(ISERROR(SEARCH("C",K39)))</formula>
    </cfRule>
    <cfRule type="containsText" dxfId="1258" priority="2660" operator="containsText" text="B/C">
      <formula>NOT(ISERROR(SEARCH("B/C",K39)))</formula>
    </cfRule>
    <cfRule type="containsText" dxfId="1257" priority="2661" operator="containsText" text="B">
      <formula>NOT(ISERROR(SEARCH("B",K39)))</formula>
    </cfRule>
    <cfRule type="containsText" dxfId="1256" priority="2662" operator="containsText" text="A">
      <formula>NOT(ISERROR(SEARCH("A",K39)))</formula>
    </cfRule>
  </conditionalFormatting>
  <conditionalFormatting sqref="A39 D39">
    <cfRule type="expression" dxfId="1255" priority="2657" stopIfTrue="1">
      <formula>#REF!="YES"</formula>
    </cfRule>
  </conditionalFormatting>
  <conditionalFormatting sqref="B39">
    <cfRule type="expression" dxfId="1254" priority="2656" stopIfTrue="1">
      <formula>#REF!="YES"</formula>
    </cfRule>
  </conditionalFormatting>
  <conditionalFormatting sqref="W37:W38">
    <cfRule type="containsText" dxfId="1253" priority="2652" operator="containsText" text="HIGH">
      <formula>NOT(ISERROR(SEARCH("HIGH",W37)))</formula>
    </cfRule>
    <cfRule type="containsText" dxfId="1252" priority="2653" operator="containsText" text="SIGNIFICANT">
      <formula>NOT(ISERROR(SEARCH("SIGNIFICANT",W37)))</formula>
    </cfRule>
    <cfRule type="containsText" dxfId="1251" priority="2654" operator="containsText" text="MODERATE">
      <formula>NOT(ISERROR(SEARCH("MODERATE",W37)))</formula>
    </cfRule>
    <cfRule type="containsText" dxfId="1250" priority="2655" operator="containsText" text="LOW">
      <formula>NOT(ISERROR(SEARCH("LOW",W37)))</formula>
    </cfRule>
  </conditionalFormatting>
  <conditionalFormatting sqref="K37:M38">
    <cfRule type="containsText" dxfId="1249" priority="2647" operator="containsText" text="D">
      <formula>NOT(ISERROR(SEARCH("D",K37)))</formula>
    </cfRule>
    <cfRule type="containsText" dxfId="1248" priority="2648" operator="containsText" text="C">
      <formula>NOT(ISERROR(SEARCH("C",K37)))</formula>
    </cfRule>
    <cfRule type="containsText" dxfId="1247" priority="2649" operator="containsText" text="B/C">
      <formula>NOT(ISERROR(SEARCH("B/C",K37)))</formula>
    </cfRule>
    <cfRule type="containsText" dxfId="1246" priority="2650" operator="containsText" text="B">
      <formula>NOT(ISERROR(SEARCH("B",K37)))</formula>
    </cfRule>
    <cfRule type="containsText" dxfId="1245" priority="2651" operator="containsText" text="A">
      <formula>NOT(ISERROR(SEARCH("A",K37)))</formula>
    </cfRule>
  </conditionalFormatting>
  <conditionalFormatting sqref="A37:A38 D37:D38">
    <cfRule type="expression" dxfId="1244" priority="2646" stopIfTrue="1">
      <formula>#REF!="YES"</formula>
    </cfRule>
  </conditionalFormatting>
  <conditionalFormatting sqref="B37:B38">
    <cfRule type="expression" dxfId="1243" priority="2645" stopIfTrue="1">
      <formula>#REF!="YES"</formula>
    </cfRule>
  </conditionalFormatting>
  <conditionalFormatting sqref="W44">
    <cfRule type="containsText" dxfId="1242" priority="2617" operator="containsText" text="HIGH">
      <formula>NOT(ISERROR(SEARCH("HIGH",W44)))</formula>
    </cfRule>
    <cfRule type="containsText" dxfId="1241" priority="2618" operator="containsText" text="SIGNIFICANT">
      <formula>NOT(ISERROR(SEARCH("SIGNIFICANT",W44)))</formula>
    </cfRule>
    <cfRule type="containsText" dxfId="1240" priority="2619" operator="containsText" text="MODERATE">
      <formula>NOT(ISERROR(SEARCH("MODERATE",W44)))</formula>
    </cfRule>
    <cfRule type="containsText" dxfId="1239" priority="2620" operator="containsText" text="LOW">
      <formula>NOT(ISERROR(SEARCH("LOW",W44)))</formula>
    </cfRule>
  </conditionalFormatting>
  <conditionalFormatting sqref="K44:M44 M45:M61 M128:M139 M71:M77 M112:M118 M84:M102">
    <cfRule type="containsText" dxfId="1238" priority="2612" operator="containsText" text="D">
      <formula>NOT(ISERROR(SEARCH("D",K44)))</formula>
    </cfRule>
    <cfRule type="containsText" dxfId="1237" priority="2613" operator="containsText" text="C">
      <formula>NOT(ISERROR(SEARCH("C",K44)))</formula>
    </cfRule>
    <cfRule type="containsText" dxfId="1236" priority="2614" operator="containsText" text="B/C">
      <formula>NOT(ISERROR(SEARCH("B/C",K44)))</formula>
    </cfRule>
    <cfRule type="containsText" dxfId="1235" priority="2615" operator="containsText" text="B">
      <formula>NOT(ISERROR(SEARCH("B",K44)))</formula>
    </cfRule>
    <cfRule type="containsText" dxfId="1234" priority="2616" operator="containsText" text="A">
      <formula>NOT(ISERROR(SEARCH("A",K44)))</formula>
    </cfRule>
  </conditionalFormatting>
  <conditionalFormatting sqref="A44 D44">
    <cfRule type="expression" dxfId="1233" priority="2611" stopIfTrue="1">
      <formula>#REF!="YES"</formula>
    </cfRule>
  </conditionalFormatting>
  <conditionalFormatting sqref="B44:C44 C45">
    <cfRule type="expression" dxfId="1232" priority="2610" stopIfTrue="1">
      <formula>#REF!="YES"</formula>
    </cfRule>
  </conditionalFormatting>
  <conditionalFormatting sqref="W45">
    <cfRule type="containsText" dxfId="1231" priority="2606" operator="containsText" text="HIGH">
      <formula>NOT(ISERROR(SEARCH("HIGH",W45)))</formula>
    </cfRule>
    <cfRule type="containsText" dxfId="1230" priority="2607" operator="containsText" text="SIGNIFICANT">
      <formula>NOT(ISERROR(SEARCH("SIGNIFICANT",W45)))</formula>
    </cfRule>
    <cfRule type="containsText" dxfId="1229" priority="2608" operator="containsText" text="MODERATE">
      <formula>NOT(ISERROR(SEARCH("MODERATE",W45)))</formula>
    </cfRule>
    <cfRule type="containsText" dxfId="1228" priority="2609" operator="containsText" text="LOW">
      <formula>NOT(ISERROR(SEARCH("LOW",W45)))</formula>
    </cfRule>
  </conditionalFormatting>
  <conditionalFormatting sqref="K45:L45">
    <cfRule type="containsText" dxfId="1227" priority="2601" operator="containsText" text="D">
      <formula>NOT(ISERROR(SEARCH("D",K45)))</formula>
    </cfRule>
    <cfRule type="containsText" dxfId="1226" priority="2602" operator="containsText" text="C">
      <formula>NOT(ISERROR(SEARCH("C",K45)))</formula>
    </cfRule>
    <cfRule type="containsText" dxfId="1225" priority="2603" operator="containsText" text="B/C">
      <formula>NOT(ISERROR(SEARCH("B/C",K45)))</formula>
    </cfRule>
    <cfRule type="containsText" dxfId="1224" priority="2604" operator="containsText" text="B">
      <formula>NOT(ISERROR(SEARCH("B",K45)))</formula>
    </cfRule>
    <cfRule type="containsText" dxfId="1223" priority="2605" operator="containsText" text="A">
      <formula>NOT(ISERROR(SEARCH("A",K45)))</formula>
    </cfRule>
  </conditionalFormatting>
  <conditionalFormatting sqref="A45 D45">
    <cfRule type="expression" dxfId="1222" priority="2600" stopIfTrue="1">
      <formula>#REF!="YES"</formula>
    </cfRule>
  </conditionalFormatting>
  <conditionalFormatting sqref="B45">
    <cfRule type="expression" dxfId="1221" priority="2599" stopIfTrue="1">
      <formula>#REF!="YES"</formula>
    </cfRule>
  </conditionalFormatting>
  <conditionalFormatting sqref="W47">
    <cfRule type="containsText" dxfId="1220" priority="2595" operator="containsText" text="HIGH">
      <formula>NOT(ISERROR(SEARCH("HIGH",W47)))</formula>
    </cfRule>
    <cfRule type="containsText" dxfId="1219" priority="2596" operator="containsText" text="SIGNIFICANT">
      <formula>NOT(ISERROR(SEARCH("SIGNIFICANT",W47)))</formula>
    </cfRule>
    <cfRule type="containsText" dxfId="1218" priority="2597" operator="containsText" text="MODERATE">
      <formula>NOT(ISERROR(SEARCH("MODERATE",W47)))</formula>
    </cfRule>
    <cfRule type="containsText" dxfId="1217" priority="2598" operator="containsText" text="LOW">
      <formula>NOT(ISERROR(SEARCH("LOW",W47)))</formula>
    </cfRule>
  </conditionalFormatting>
  <conditionalFormatting sqref="K47:L47">
    <cfRule type="containsText" dxfId="1216" priority="2590" operator="containsText" text="D">
      <formula>NOT(ISERROR(SEARCH("D",K47)))</formula>
    </cfRule>
    <cfRule type="containsText" dxfId="1215" priority="2591" operator="containsText" text="C">
      <formula>NOT(ISERROR(SEARCH("C",K47)))</formula>
    </cfRule>
    <cfRule type="containsText" dxfId="1214" priority="2592" operator="containsText" text="B/C">
      <formula>NOT(ISERROR(SEARCH("B/C",K47)))</formula>
    </cfRule>
    <cfRule type="containsText" dxfId="1213" priority="2593" operator="containsText" text="B">
      <formula>NOT(ISERROR(SEARCH("B",K47)))</formula>
    </cfRule>
    <cfRule type="containsText" dxfId="1212" priority="2594" operator="containsText" text="A">
      <formula>NOT(ISERROR(SEARCH("A",K47)))</formula>
    </cfRule>
  </conditionalFormatting>
  <conditionalFormatting sqref="A47 D47">
    <cfRule type="expression" dxfId="1211" priority="2589" stopIfTrue="1">
      <formula>#REF!="YES"</formula>
    </cfRule>
  </conditionalFormatting>
  <conditionalFormatting sqref="B47">
    <cfRule type="expression" dxfId="1210" priority="2588" stopIfTrue="1">
      <formula>#REF!="YES"</formula>
    </cfRule>
  </conditionalFormatting>
  <conditionalFormatting sqref="W46">
    <cfRule type="containsText" dxfId="1209" priority="2584" operator="containsText" text="HIGH">
      <formula>NOT(ISERROR(SEARCH("HIGH",W46)))</formula>
    </cfRule>
    <cfRule type="containsText" dxfId="1208" priority="2585" operator="containsText" text="SIGNIFICANT">
      <formula>NOT(ISERROR(SEARCH("SIGNIFICANT",W46)))</formula>
    </cfRule>
    <cfRule type="containsText" dxfId="1207" priority="2586" operator="containsText" text="MODERATE">
      <formula>NOT(ISERROR(SEARCH("MODERATE",W46)))</formula>
    </cfRule>
    <cfRule type="containsText" dxfId="1206" priority="2587" operator="containsText" text="LOW">
      <formula>NOT(ISERROR(SEARCH("LOW",W46)))</formula>
    </cfRule>
  </conditionalFormatting>
  <conditionalFormatting sqref="K46:L46 K74:L74">
    <cfRule type="containsText" dxfId="1205" priority="2579" operator="containsText" text="D">
      <formula>NOT(ISERROR(SEARCH("D",K46)))</formula>
    </cfRule>
    <cfRule type="containsText" dxfId="1204" priority="2580" operator="containsText" text="C">
      <formula>NOT(ISERROR(SEARCH("C",K46)))</formula>
    </cfRule>
    <cfRule type="containsText" dxfId="1203" priority="2581" operator="containsText" text="B/C">
      <formula>NOT(ISERROR(SEARCH("B/C",K46)))</formula>
    </cfRule>
    <cfRule type="containsText" dxfId="1202" priority="2582" operator="containsText" text="B">
      <formula>NOT(ISERROR(SEARCH("B",K46)))</formula>
    </cfRule>
    <cfRule type="containsText" dxfId="1201" priority="2583" operator="containsText" text="A">
      <formula>NOT(ISERROR(SEARCH("A",K46)))</formula>
    </cfRule>
  </conditionalFormatting>
  <conditionalFormatting sqref="A46 D46 A74 D74">
    <cfRule type="expression" dxfId="1200" priority="2578" stopIfTrue="1">
      <formula>#REF!="YES"</formula>
    </cfRule>
  </conditionalFormatting>
  <conditionalFormatting sqref="B46 B74">
    <cfRule type="expression" dxfId="1199" priority="2577" stopIfTrue="1">
      <formula>#REF!="YES"</formula>
    </cfRule>
  </conditionalFormatting>
  <conditionalFormatting sqref="W48">
    <cfRule type="containsText" dxfId="1198" priority="2558" operator="containsText" text="HIGH">
      <formula>NOT(ISERROR(SEARCH("HIGH",W48)))</formula>
    </cfRule>
    <cfRule type="containsText" dxfId="1197" priority="2559" operator="containsText" text="SIGNIFICANT">
      <formula>NOT(ISERROR(SEARCH("SIGNIFICANT",W48)))</formula>
    </cfRule>
    <cfRule type="containsText" dxfId="1196" priority="2560" operator="containsText" text="MODERATE">
      <formula>NOT(ISERROR(SEARCH("MODERATE",W48)))</formula>
    </cfRule>
    <cfRule type="containsText" dxfId="1195" priority="2561" operator="containsText" text="LOW">
      <formula>NOT(ISERROR(SEARCH("LOW",W48)))</formula>
    </cfRule>
  </conditionalFormatting>
  <conditionalFormatting sqref="K48:L48">
    <cfRule type="containsText" dxfId="1194" priority="2553" operator="containsText" text="D">
      <formula>NOT(ISERROR(SEARCH("D",K48)))</formula>
    </cfRule>
    <cfRule type="containsText" dxfId="1193" priority="2554" operator="containsText" text="C">
      <formula>NOT(ISERROR(SEARCH("C",K48)))</formula>
    </cfRule>
    <cfRule type="containsText" dxfId="1192" priority="2555" operator="containsText" text="B/C">
      <formula>NOT(ISERROR(SEARCH("B/C",K48)))</formula>
    </cfRule>
    <cfRule type="containsText" dxfId="1191" priority="2556" operator="containsText" text="B">
      <formula>NOT(ISERROR(SEARCH("B",K48)))</formula>
    </cfRule>
    <cfRule type="containsText" dxfId="1190" priority="2557" operator="containsText" text="A">
      <formula>NOT(ISERROR(SEARCH("A",K48)))</formula>
    </cfRule>
  </conditionalFormatting>
  <conditionalFormatting sqref="A48 D48">
    <cfRule type="expression" dxfId="1189" priority="2552" stopIfTrue="1">
      <formula>#REF!="YES"</formula>
    </cfRule>
  </conditionalFormatting>
  <conditionalFormatting sqref="B48">
    <cfRule type="expression" dxfId="1188" priority="2551" stopIfTrue="1">
      <formula>#REF!="YES"</formula>
    </cfRule>
  </conditionalFormatting>
  <conditionalFormatting sqref="W49">
    <cfRule type="containsText" dxfId="1187" priority="2546" operator="containsText" text="HIGH">
      <formula>NOT(ISERROR(SEARCH("HIGH",W49)))</formula>
    </cfRule>
    <cfRule type="containsText" dxfId="1186" priority="2547" operator="containsText" text="SIGNIFICANT">
      <formula>NOT(ISERROR(SEARCH("SIGNIFICANT",W49)))</formula>
    </cfRule>
    <cfRule type="containsText" dxfId="1185" priority="2548" operator="containsText" text="MODERATE">
      <formula>NOT(ISERROR(SEARCH("MODERATE",W49)))</formula>
    </cfRule>
    <cfRule type="containsText" dxfId="1184" priority="2549" operator="containsText" text="LOW">
      <formula>NOT(ISERROR(SEARCH("LOW",W49)))</formula>
    </cfRule>
  </conditionalFormatting>
  <conditionalFormatting sqref="K49:L49">
    <cfRule type="containsText" dxfId="1183" priority="2541" operator="containsText" text="D">
      <formula>NOT(ISERROR(SEARCH("D",K49)))</formula>
    </cfRule>
    <cfRule type="containsText" dxfId="1182" priority="2542" operator="containsText" text="C">
      <formula>NOT(ISERROR(SEARCH("C",K49)))</formula>
    </cfRule>
    <cfRule type="containsText" dxfId="1181" priority="2543" operator="containsText" text="B/C">
      <formula>NOT(ISERROR(SEARCH("B/C",K49)))</formula>
    </cfRule>
    <cfRule type="containsText" dxfId="1180" priority="2544" operator="containsText" text="B">
      <formula>NOT(ISERROR(SEARCH("B",K49)))</formula>
    </cfRule>
    <cfRule type="containsText" dxfId="1179" priority="2545" operator="containsText" text="A">
      <formula>NOT(ISERROR(SEARCH("A",K49)))</formula>
    </cfRule>
  </conditionalFormatting>
  <conditionalFormatting sqref="A49 D49">
    <cfRule type="expression" dxfId="1178" priority="2540" stopIfTrue="1">
      <formula>#REF!="YES"</formula>
    </cfRule>
  </conditionalFormatting>
  <conditionalFormatting sqref="W55:W56">
    <cfRule type="containsText" dxfId="1177" priority="2478" operator="containsText" text="HIGH">
      <formula>NOT(ISERROR(SEARCH("HIGH",W55)))</formula>
    </cfRule>
    <cfRule type="containsText" dxfId="1176" priority="2479" operator="containsText" text="SIGNIFICANT">
      <formula>NOT(ISERROR(SEARCH("SIGNIFICANT",W55)))</formula>
    </cfRule>
    <cfRule type="containsText" dxfId="1175" priority="2480" operator="containsText" text="MODERATE">
      <formula>NOT(ISERROR(SEARCH("MODERATE",W55)))</formula>
    </cfRule>
    <cfRule type="containsText" dxfId="1174" priority="2481" operator="containsText" text="LOW">
      <formula>NOT(ISERROR(SEARCH("LOW",W55)))</formula>
    </cfRule>
  </conditionalFormatting>
  <conditionalFormatting sqref="K55:L55">
    <cfRule type="containsText" dxfId="1173" priority="2473" operator="containsText" text="D">
      <formula>NOT(ISERROR(SEARCH("D",K55)))</formula>
    </cfRule>
    <cfRule type="containsText" dxfId="1172" priority="2474" operator="containsText" text="C">
      <formula>NOT(ISERROR(SEARCH("C",K55)))</formula>
    </cfRule>
    <cfRule type="containsText" dxfId="1171" priority="2475" operator="containsText" text="B/C">
      <formula>NOT(ISERROR(SEARCH("B/C",K55)))</formula>
    </cfRule>
    <cfRule type="containsText" dxfId="1170" priority="2476" operator="containsText" text="B">
      <formula>NOT(ISERROR(SEARCH("B",K55)))</formula>
    </cfRule>
    <cfRule type="containsText" dxfId="1169" priority="2477" operator="containsText" text="A">
      <formula>NOT(ISERROR(SEARCH("A",K55)))</formula>
    </cfRule>
  </conditionalFormatting>
  <conditionalFormatting sqref="A55 D55">
    <cfRule type="expression" dxfId="1168" priority="2472" stopIfTrue="1">
      <formula>#REF!="YES"</formula>
    </cfRule>
  </conditionalFormatting>
  <conditionalFormatting sqref="B55">
    <cfRule type="expression" dxfId="1167" priority="2471" stopIfTrue="1">
      <formula>#REF!="YES"</formula>
    </cfRule>
  </conditionalFormatting>
  <conditionalFormatting sqref="W50">
    <cfRule type="containsText" dxfId="1166" priority="2522" operator="containsText" text="HIGH">
      <formula>NOT(ISERROR(SEARCH("HIGH",W50)))</formula>
    </cfRule>
    <cfRule type="containsText" dxfId="1165" priority="2523" operator="containsText" text="SIGNIFICANT">
      <formula>NOT(ISERROR(SEARCH("SIGNIFICANT",W50)))</formula>
    </cfRule>
    <cfRule type="containsText" dxfId="1164" priority="2524" operator="containsText" text="MODERATE">
      <formula>NOT(ISERROR(SEARCH("MODERATE",W50)))</formula>
    </cfRule>
    <cfRule type="containsText" dxfId="1163" priority="2525" operator="containsText" text="LOW">
      <formula>NOT(ISERROR(SEARCH("LOW",W50)))</formula>
    </cfRule>
  </conditionalFormatting>
  <conditionalFormatting sqref="K50:L50">
    <cfRule type="containsText" dxfId="1162" priority="2517" operator="containsText" text="D">
      <formula>NOT(ISERROR(SEARCH("D",K50)))</formula>
    </cfRule>
    <cfRule type="containsText" dxfId="1161" priority="2518" operator="containsText" text="C">
      <formula>NOT(ISERROR(SEARCH("C",K50)))</formula>
    </cfRule>
    <cfRule type="containsText" dxfId="1160" priority="2519" operator="containsText" text="B/C">
      <formula>NOT(ISERROR(SEARCH("B/C",K50)))</formula>
    </cfRule>
    <cfRule type="containsText" dxfId="1159" priority="2520" operator="containsText" text="B">
      <formula>NOT(ISERROR(SEARCH("B",K50)))</formula>
    </cfRule>
    <cfRule type="containsText" dxfId="1158" priority="2521" operator="containsText" text="A">
      <formula>NOT(ISERROR(SEARCH("A",K50)))</formula>
    </cfRule>
  </conditionalFormatting>
  <conditionalFormatting sqref="A50 D50">
    <cfRule type="expression" dxfId="1157" priority="2516" stopIfTrue="1">
      <formula>#REF!="YES"</formula>
    </cfRule>
  </conditionalFormatting>
  <conditionalFormatting sqref="B50:C50">
    <cfRule type="expression" dxfId="1156" priority="2515" stopIfTrue="1">
      <formula>#REF!="YES"</formula>
    </cfRule>
  </conditionalFormatting>
  <conditionalFormatting sqref="W51">
    <cfRule type="containsText" dxfId="1155" priority="2511" operator="containsText" text="HIGH">
      <formula>NOT(ISERROR(SEARCH("HIGH",W51)))</formula>
    </cfRule>
    <cfRule type="containsText" dxfId="1154" priority="2512" operator="containsText" text="SIGNIFICANT">
      <formula>NOT(ISERROR(SEARCH("SIGNIFICANT",W51)))</formula>
    </cfRule>
    <cfRule type="containsText" dxfId="1153" priority="2513" operator="containsText" text="MODERATE">
      <formula>NOT(ISERROR(SEARCH("MODERATE",W51)))</formula>
    </cfRule>
    <cfRule type="containsText" dxfId="1152" priority="2514" operator="containsText" text="LOW">
      <formula>NOT(ISERROR(SEARCH("LOW",W51)))</formula>
    </cfRule>
  </conditionalFormatting>
  <conditionalFormatting sqref="K51:L51">
    <cfRule type="containsText" dxfId="1151" priority="2506" operator="containsText" text="D">
      <formula>NOT(ISERROR(SEARCH("D",K51)))</formula>
    </cfRule>
    <cfRule type="containsText" dxfId="1150" priority="2507" operator="containsText" text="C">
      <formula>NOT(ISERROR(SEARCH("C",K51)))</formula>
    </cfRule>
    <cfRule type="containsText" dxfId="1149" priority="2508" operator="containsText" text="B/C">
      <formula>NOT(ISERROR(SEARCH("B/C",K51)))</formula>
    </cfRule>
    <cfRule type="containsText" dxfId="1148" priority="2509" operator="containsText" text="B">
      <formula>NOT(ISERROR(SEARCH("B",K51)))</formula>
    </cfRule>
    <cfRule type="containsText" dxfId="1147" priority="2510" operator="containsText" text="A">
      <formula>NOT(ISERROR(SEARCH("A",K51)))</formula>
    </cfRule>
  </conditionalFormatting>
  <conditionalFormatting sqref="A51 D51">
    <cfRule type="expression" dxfId="1146" priority="2505" stopIfTrue="1">
      <formula>#REF!="YES"</formula>
    </cfRule>
  </conditionalFormatting>
  <conditionalFormatting sqref="B51">
    <cfRule type="expression" dxfId="1145" priority="2504" stopIfTrue="1">
      <formula>#REF!="YES"</formula>
    </cfRule>
  </conditionalFormatting>
  <conditionalFormatting sqref="W54">
    <cfRule type="containsText" dxfId="1144" priority="2500" operator="containsText" text="HIGH">
      <formula>NOT(ISERROR(SEARCH("HIGH",W54)))</formula>
    </cfRule>
    <cfRule type="containsText" dxfId="1143" priority="2501" operator="containsText" text="SIGNIFICANT">
      <formula>NOT(ISERROR(SEARCH("SIGNIFICANT",W54)))</formula>
    </cfRule>
    <cfRule type="containsText" dxfId="1142" priority="2502" operator="containsText" text="MODERATE">
      <formula>NOT(ISERROR(SEARCH("MODERATE",W54)))</formula>
    </cfRule>
    <cfRule type="containsText" dxfId="1141" priority="2503" operator="containsText" text="LOW">
      <formula>NOT(ISERROR(SEARCH("LOW",W54)))</formula>
    </cfRule>
  </conditionalFormatting>
  <conditionalFormatting sqref="K54:L54">
    <cfRule type="containsText" dxfId="1140" priority="2495" operator="containsText" text="D">
      <formula>NOT(ISERROR(SEARCH("D",K54)))</formula>
    </cfRule>
    <cfRule type="containsText" dxfId="1139" priority="2496" operator="containsText" text="C">
      <formula>NOT(ISERROR(SEARCH("C",K54)))</formula>
    </cfRule>
    <cfRule type="containsText" dxfId="1138" priority="2497" operator="containsText" text="B/C">
      <formula>NOT(ISERROR(SEARCH("B/C",K54)))</formula>
    </cfRule>
    <cfRule type="containsText" dxfId="1137" priority="2498" operator="containsText" text="B">
      <formula>NOT(ISERROR(SEARCH("B",K54)))</formula>
    </cfRule>
    <cfRule type="containsText" dxfId="1136" priority="2499" operator="containsText" text="A">
      <formula>NOT(ISERROR(SEARCH("A",K54)))</formula>
    </cfRule>
  </conditionalFormatting>
  <conditionalFormatting sqref="A54 D54">
    <cfRule type="expression" dxfId="1135" priority="2494" stopIfTrue="1">
      <formula>#REF!="YES"</formula>
    </cfRule>
  </conditionalFormatting>
  <conditionalFormatting sqref="B54">
    <cfRule type="expression" dxfId="1134" priority="2493" stopIfTrue="1">
      <formula>#REF!="YES"</formula>
    </cfRule>
  </conditionalFormatting>
  <conditionalFormatting sqref="W52:W53">
    <cfRule type="containsText" dxfId="1133" priority="2489" operator="containsText" text="HIGH">
      <formula>NOT(ISERROR(SEARCH("HIGH",W52)))</formula>
    </cfRule>
    <cfRule type="containsText" dxfId="1132" priority="2490" operator="containsText" text="SIGNIFICANT">
      <formula>NOT(ISERROR(SEARCH("SIGNIFICANT",W52)))</formula>
    </cfRule>
    <cfRule type="containsText" dxfId="1131" priority="2491" operator="containsText" text="MODERATE">
      <formula>NOT(ISERROR(SEARCH("MODERATE",W52)))</formula>
    </cfRule>
    <cfRule type="containsText" dxfId="1130" priority="2492" operator="containsText" text="LOW">
      <formula>NOT(ISERROR(SEARCH("LOW",W52)))</formula>
    </cfRule>
  </conditionalFormatting>
  <conditionalFormatting sqref="K52:L53">
    <cfRule type="containsText" dxfId="1129" priority="2484" operator="containsText" text="D">
      <formula>NOT(ISERROR(SEARCH("D",K52)))</formula>
    </cfRule>
    <cfRule type="containsText" dxfId="1128" priority="2485" operator="containsText" text="C">
      <formula>NOT(ISERROR(SEARCH("C",K52)))</formula>
    </cfRule>
    <cfRule type="containsText" dxfId="1127" priority="2486" operator="containsText" text="B/C">
      <formula>NOT(ISERROR(SEARCH("B/C",K52)))</formula>
    </cfRule>
    <cfRule type="containsText" dxfId="1126" priority="2487" operator="containsText" text="B">
      <formula>NOT(ISERROR(SEARCH("B",K52)))</formula>
    </cfRule>
    <cfRule type="containsText" dxfId="1125" priority="2488" operator="containsText" text="A">
      <formula>NOT(ISERROR(SEARCH("A",K52)))</formula>
    </cfRule>
  </conditionalFormatting>
  <conditionalFormatting sqref="A52:A53 D52:D53">
    <cfRule type="expression" dxfId="1124" priority="2483" stopIfTrue="1">
      <formula>#REF!="YES"</formula>
    </cfRule>
  </conditionalFormatting>
  <conditionalFormatting sqref="B52:B53">
    <cfRule type="expression" dxfId="1123" priority="2482" stopIfTrue="1">
      <formula>#REF!="YES"</formula>
    </cfRule>
  </conditionalFormatting>
  <conditionalFormatting sqref="W59:W60">
    <cfRule type="containsText" dxfId="1122" priority="2461" operator="containsText" text="HIGH">
      <formula>NOT(ISERROR(SEARCH("HIGH",W59)))</formula>
    </cfRule>
    <cfRule type="containsText" dxfId="1121" priority="2462" operator="containsText" text="SIGNIFICANT">
      <formula>NOT(ISERROR(SEARCH("SIGNIFICANT",W59)))</formula>
    </cfRule>
    <cfRule type="containsText" dxfId="1120" priority="2463" operator="containsText" text="MODERATE">
      <formula>NOT(ISERROR(SEARCH("MODERATE",W59)))</formula>
    </cfRule>
    <cfRule type="containsText" dxfId="1119" priority="2464" operator="containsText" text="LOW">
      <formula>NOT(ISERROR(SEARCH("LOW",W59)))</formula>
    </cfRule>
  </conditionalFormatting>
  <conditionalFormatting sqref="K59:L59">
    <cfRule type="containsText" dxfId="1118" priority="2456" operator="containsText" text="D">
      <formula>NOT(ISERROR(SEARCH("D",K59)))</formula>
    </cfRule>
    <cfRule type="containsText" dxfId="1117" priority="2457" operator="containsText" text="C">
      <formula>NOT(ISERROR(SEARCH("C",K59)))</formula>
    </cfRule>
    <cfRule type="containsText" dxfId="1116" priority="2458" operator="containsText" text="B/C">
      <formula>NOT(ISERROR(SEARCH("B/C",K59)))</formula>
    </cfRule>
    <cfRule type="containsText" dxfId="1115" priority="2459" operator="containsText" text="B">
      <formula>NOT(ISERROR(SEARCH("B",K59)))</formula>
    </cfRule>
    <cfRule type="containsText" dxfId="1114" priority="2460" operator="containsText" text="A">
      <formula>NOT(ISERROR(SEARCH("A",K59)))</formula>
    </cfRule>
  </conditionalFormatting>
  <conditionalFormatting sqref="A59 D59">
    <cfRule type="expression" dxfId="1113" priority="2455" stopIfTrue="1">
      <formula>#REF!="YES"</formula>
    </cfRule>
  </conditionalFormatting>
  <conditionalFormatting sqref="B59">
    <cfRule type="expression" dxfId="1112" priority="2454" stopIfTrue="1">
      <formula>#REF!="YES"</formula>
    </cfRule>
  </conditionalFormatting>
  <conditionalFormatting sqref="W61">
    <cfRule type="containsText" dxfId="1111" priority="2449" operator="containsText" text="HIGH">
      <formula>NOT(ISERROR(SEARCH("HIGH",W61)))</formula>
    </cfRule>
    <cfRule type="containsText" dxfId="1110" priority="2450" operator="containsText" text="SIGNIFICANT">
      <formula>NOT(ISERROR(SEARCH("SIGNIFICANT",W61)))</formula>
    </cfRule>
    <cfRule type="containsText" dxfId="1109" priority="2451" operator="containsText" text="MODERATE">
      <formula>NOT(ISERROR(SEARCH("MODERATE",W61)))</formula>
    </cfRule>
    <cfRule type="containsText" dxfId="1108" priority="2452" operator="containsText" text="LOW">
      <formula>NOT(ISERROR(SEARCH("LOW",W61)))</formula>
    </cfRule>
  </conditionalFormatting>
  <conditionalFormatting sqref="K60:L61">
    <cfRule type="containsText" dxfId="1107" priority="2444" operator="containsText" text="D">
      <formula>NOT(ISERROR(SEARCH("D",K60)))</formula>
    </cfRule>
    <cfRule type="containsText" dxfId="1106" priority="2445" operator="containsText" text="C">
      <formula>NOT(ISERROR(SEARCH("C",K60)))</formula>
    </cfRule>
    <cfRule type="containsText" dxfId="1105" priority="2446" operator="containsText" text="B/C">
      <formula>NOT(ISERROR(SEARCH("B/C",K60)))</formula>
    </cfRule>
    <cfRule type="containsText" dxfId="1104" priority="2447" operator="containsText" text="B">
      <formula>NOT(ISERROR(SEARCH("B",K60)))</formula>
    </cfRule>
    <cfRule type="containsText" dxfId="1103" priority="2448" operator="containsText" text="A">
      <formula>NOT(ISERROR(SEARCH("A",K60)))</formula>
    </cfRule>
  </conditionalFormatting>
  <conditionalFormatting sqref="A60:A61 D60:D61">
    <cfRule type="expression" dxfId="1102" priority="2443" stopIfTrue="1">
      <formula>#REF!="YES"</formula>
    </cfRule>
  </conditionalFormatting>
  <conditionalFormatting sqref="B60:B61">
    <cfRule type="expression" dxfId="1101" priority="2442" stopIfTrue="1">
      <formula>#REF!="YES"</formula>
    </cfRule>
  </conditionalFormatting>
  <conditionalFormatting sqref="W67">
    <cfRule type="containsText" dxfId="1100" priority="2294" operator="containsText" text="HIGH">
      <formula>NOT(ISERROR(SEARCH("HIGH",W67)))</formula>
    </cfRule>
    <cfRule type="containsText" dxfId="1099" priority="2295" operator="containsText" text="SIGNIFICANT">
      <formula>NOT(ISERROR(SEARCH("SIGNIFICANT",W67)))</formula>
    </cfRule>
    <cfRule type="containsText" dxfId="1098" priority="2296" operator="containsText" text="MODERATE">
      <formula>NOT(ISERROR(SEARCH("MODERATE",W67)))</formula>
    </cfRule>
    <cfRule type="containsText" dxfId="1097" priority="2297" operator="containsText" text="LOW">
      <formula>NOT(ISERROR(SEARCH("LOW",W67)))</formula>
    </cfRule>
  </conditionalFormatting>
  <conditionalFormatting sqref="K67:M67">
    <cfRule type="containsText" dxfId="1096" priority="2289" operator="containsText" text="D">
      <formula>NOT(ISERROR(SEARCH("D",K67)))</formula>
    </cfRule>
    <cfRule type="containsText" dxfId="1095" priority="2290" operator="containsText" text="C">
      <formula>NOT(ISERROR(SEARCH("C",K67)))</formula>
    </cfRule>
    <cfRule type="containsText" dxfId="1094" priority="2291" operator="containsText" text="B/C">
      <formula>NOT(ISERROR(SEARCH("B/C",K67)))</formula>
    </cfRule>
    <cfRule type="containsText" dxfId="1093" priority="2292" operator="containsText" text="B">
      <formula>NOT(ISERROR(SEARCH("B",K67)))</formula>
    </cfRule>
    <cfRule type="containsText" dxfId="1092" priority="2293" operator="containsText" text="A">
      <formula>NOT(ISERROR(SEARCH("A",K67)))</formula>
    </cfRule>
  </conditionalFormatting>
  <conditionalFormatting sqref="A67 D67">
    <cfRule type="expression" dxfId="1091" priority="2288" stopIfTrue="1">
      <formula>#REF!="YES"</formula>
    </cfRule>
  </conditionalFormatting>
  <conditionalFormatting sqref="B67">
    <cfRule type="expression" dxfId="1090" priority="2287" stopIfTrue="1">
      <formula>#REF!="YES"</formula>
    </cfRule>
  </conditionalFormatting>
  <conditionalFormatting sqref="W62">
    <cfRule type="containsText" dxfId="1089" priority="2338" operator="containsText" text="HIGH">
      <formula>NOT(ISERROR(SEARCH("HIGH",W62)))</formula>
    </cfRule>
    <cfRule type="containsText" dxfId="1088" priority="2339" operator="containsText" text="SIGNIFICANT">
      <formula>NOT(ISERROR(SEARCH("SIGNIFICANT",W62)))</formula>
    </cfRule>
    <cfRule type="containsText" dxfId="1087" priority="2340" operator="containsText" text="MODERATE">
      <formula>NOT(ISERROR(SEARCH("MODERATE",W62)))</formula>
    </cfRule>
    <cfRule type="containsText" dxfId="1086" priority="2341" operator="containsText" text="LOW">
      <formula>NOT(ISERROR(SEARCH("LOW",W62)))</formula>
    </cfRule>
  </conditionalFormatting>
  <conditionalFormatting sqref="K62:M62">
    <cfRule type="containsText" dxfId="1085" priority="2333" operator="containsText" text="D">
      <formula>NOT(ISERROR(SEARCH("D",K62)))</formula>
    </cfRule>
    <cfRule type="containsText" dxfId="1084" priority="2334" operator="containsText" text="C">
      <formula>NOT(ISERROR(SEARCH("C",K62)))</formula>
    </cfRule>
    <cfRule type="containsText" dxfId="1083" priority="2335" operator="containsText" text="B/C">
      <formula>NOT(ISERROR(SEARCH("B/C",K62)))</formula>
    </cfRule>
    <cfRule type="containsText" dxfId="1082" priority="2336" operator="containsText" text="B">
      <formula>NOT(ISERROR(SEARCH("B",K62)))</formula>
    </cfRule>
    <cfRule type="containsText" dxfId="1081" priority="2337" operator="containsText" text="A">
      <formula>NOT(ISERROR(SEARCH("A",K62)))</formula>
    </cfRule>
  </conditionalFormatting>
  <conditionalFormatting sqref="A62 D62">
    <cfRule type="expression" dxfId="1080" priority="2332" stopIfTrue="1">
      <formula>#REF!="YES"</formula>
    </cfRule>
  </conditionalFormatting>
  <conditionalFormatting sqref="B62">
    <cfRule type="expression" dxfId="1079" priority="2331" stopIfTrue="1">
      <formula>#REF!="YES"</formula>
    </cfRule>
  </conditionalFormatting>
  <conditionalFormatting sqref="W63">
    <cfRule type="containsText" dxfId="1078" priority="2327" operator="containsText" text="HIGH">
      <formula>NOT(ISERROR(SEARCH("HIGH",W63)))</formula>
    </cfRule>
    <cfRule type="containsText" dxfId="1077" priority="2328" operator="containsText" text="SIGNIFICANT">
      <formula>NOT(ISERROR(SEARCH("SIGNIFICANT",W63)))</formula>
    </cfRule>
    <cfRule type="containsText" dxfId="1076" priority="2329" operator="containsText" text="MODERATE">
      <formula>NOT(ISERROR(SEARCH("MODERATE",W63)))</formula>
    </cfRule>
    <cfRule type="containsText" dxfId="1075" priority="2330" operator="containsText" text="LOW">
      <formula>NOT(ISERROR(SEARCH("LOW",W63)))</formula>
    </cfRule>
  </conditionalFormatting>
  <conditionalFormatting sqref="K63:M63">
    <cfRule type="containsText" dxfId="1074" priority="2322" operator="containsText" text="D">
      <formula>NOT(ISERROR(SEARCH("D",K63)))</formula>
    </cfRule>
    <cfRule type="containsText" dxfId="1073" priority="2323" operator="containsText" text="C">
      <formula>NOT(ISERROR(SEARCH("C",K63)))</formula>
    </cfRule>
    <cfRule type="containsText" dxfId="1072" priority="2324" operator="containsText" text="B/C">
      <formula>NOT(ISERROR(SEARCH("B/C",K63)))</formula>
    </cfRule>
    <cfRule type="containsText" dxfId="1071" priority="2325" operator="containsText" text="B">
      <formula>NOT(ISERROR(SEARCH("B",K63)))</formula>
    </cfRule>
    <cfRule type="containsText" dxfId="1070" priority="2326" operator="containsText" text="A">
      <formula>NOT(ISERROR(SEARCH("A",K63)))</formula>
    </cfRule>
  </conditionalFormatting>
  <conditionalFormatting sqref="A63 D63">
    <cfRule type="expression" dxfId="1069" priority="2321" stopIfTrue="1">
      <formula>#REF!="YES"</formula>
    </cfRule>
  </conditionalFormatting>
  <conditionalFormatting sqref="B63">
    <cfRule type="expression" dxfId="1068" priority="2320" stopIfTrue="1">
      <formula>#REF!="YES"</formula>
    </cfRule>
  </conditionalFormatting>
  <conditionalFormatting sqref="W66">
    <cfRule type="containsText" dxfId="1067" priority="2316" operator="containsText" text="HIGH">
      <formula>NOT(ISERROR(SEARCH("HIGH",W66)))</formula>
    </cfRule>
    <cfRule type="containsText" dxfId="1066" priority="2317" operator="containsText" text="SIGNIFICANT">
      <formula>NOT(ISERROR(SEARCH("SIGNIFICANT",W66)))</formula>
    </cfRule>
    <cfRule type="containsText" dxfId="1065" priority="2318" operator="containsText" text="MODERATE">
      <formula>NOT(ISERROR(SEARCH("MODERATE",W66)))</formula>
    </cfRule>
    <cfRule type="containsText" dxfId="1064" priority="2319" operator="containsText" text="LOW">
      <formula>NOT(ISERROR(SEARCH("LOW",W66)))</formula>
    </cfRule>
  </conditionalFormatting>
  <conditionalFormatting sqref="K66:L66">
    <cfRule type="containsText" dxfId="1063" priority="2311" operator="containsText" text="D">
      <formula>NOT(ISERROR(SEARCH("D",K66)))</formula>
    </cfRule>
    <cfRule type="containsText" dxfId="1062" priority="2312" operator="containsText" text="C">
      <formula>NOT(ISERROR(SEARCH("C",K66)))</formula>
    </cfRule>
    <cfRule type="containsText" dxfId="1061" priority="2313" operator="containsText" text="B/C">
      <formula>NOT(ISERROR(SEARCH("B/C",K66)))</formula>
    </cfRule>
    <cfRule type="containsText" dxfId="1060" priority="2314" operator="containsText" text="B">
      <formula>NOT(ISERROR(SEARCH("B",K66)))</formula>
    </cfRule>
    <cfRule type="containsText" dxfId="1059" priority="2315" operator="containsText" text="A">
      <formula>NOT(ISERROR(SEARCH("A",K66)))</formula>
    </cfRule>
  </conditionalFormatting>
  <conditionalFormatting sqref="A66 D66">
    <cfRule type="expression" dxfId="1058" priority="2310" stopIfTrue="1">
      <formula>#REF!="YES"</formula>
    </cfRule>
  </conditionalFormatting>
  <conditionalFormatting sqref="B66">
    <cfRule type="expression" dxfId="1057" priority="2309" stopIfTrue="1">
      <formula>#REF!="YES"</formula>
    </cfRule>
  </conditionalFormatting>
  <conditionalFormatting sqref="W64:W65">
    <cfRule type="containsText" dxfId="1056" priority="2305" operator="containsText" text="HIGH">
      <formula>NOT(ISERROR(SEARCH("HIGH",W64)))</formula>
    </cfRule>
    <cfRule type="containsText" dxfId="1055" priority="2306" operator="containsText" text="SIGNIFICANT">
      <formula>NOT(ISERROR(SEARCH("SIGNIFICANT",W64)))</formula>
    </cfRule>
    <cfRule type="containsText" dxfId="1054" priority="2307" operator="containsText" text="MODERATE">
      <formula>NOT(ISERROR(SEARCH("MODERATE",W64)))</formula>
    </cfRule>
    <cfRule type="containsText" dxfId="1053" priority="2308" operator="containsText" text="LOW">
      <formula>NOT(ISERROR(SEARCH("LOW",W64)))</formula>
    </cfRule>
  </conditionalFormatting>
  <conditionalFormatting sqref="K64:M65">
    <cfRule type="containsText" dxfId="1052" priority="2300" operator="containsText" text="D">
      <formula>NOT(ISERROR(SEARCH("D",K64)))</formula>
    </cfRule>
    <cfRule type="containsText" dxfId="1051" priority="2301" operator="containsText" text="C">
      <formula>NOT(ISERROR(SEARCH("C",K64)))</formula>
    </cfRule>
    <cfRule type="containsText" dxfId="1050" priority="2302" operator="containsText" text="B/C">
      <formula>NOT(ISERROR(SEARCH("B/C",K64)))</formula>
    </cfRule>
    <cfRule type="containsText" dxfId="1049" priority="2303" operator="containsText" text="B">
      <formula>NOT(ISERROR(SEARCH("B",K64)))</formula>
    </cfRule>
    <cfRule type="containsText" dxfId="1048" priority="2304" operator="containsText" text="A">
      <formula>NOT(ISERROR(SEARCH("A",K64)))</formula>
    </cfRule>
  </conditionalFormatting>
  <conditionalFormatting sqref="A64:A65 D64:D65">
    <cfRule type="expression" dxfId="1047" priority="2299" stopIfTrue="1">
      <formula>#REF!="YES"</formula>
    </cfRule>
  </conditionalFormatting>
  <conditionalFormatting sqref="B64:B65">
    <cfRule type="expression" dxfId="1046" priority="2298" stopIfTrue="1">
      <formula>#REF!="YES"</formula>
    </cfRule>
  </conditionalFormatting>
  <conditionalFormatting sqref="W78">
    <cfRule type="containsText" dxfId="1045" priority="2056" operator="containsText" text="HIGH">
      <formula>NOT(ISERROR(SEARCH("HIGH",W78)))</formula>
    </cfRule>
    <cfRule type="containsText" dxfId="1044" priority="2057" operator="containsText" text="SIGNIFICANT">
      <formula>NOT(ISERROR(SEARCH("SIGNIFICANT",W78)))</formula>
    </cfRule>
    <cfRule type="containsText" dxfId="1043" priority="2058" operator="containsText" text="MODERATE">
      <formula>NOT(ISERROR(SEARCH("MODERATE",W78)))</formula>
    </cfRule>
    <cfRule type="containsText" dxfId="1042" priority="2059" operator="containsText" text="LOW">
      <formula>NOT(ISERROR(SEARCH("LOW",W78)))</formula>
    </cfRule>
  </conditionalFormatting>
  <conditionalFormatting sqref="K78:M78">
    <cfRule type="containsText" dxfId="1041" priority="2051" operator="containsText" text="D">
      <formula>NOT(ISERROR(SEARCH("D",K78)))</formula>
    </cfRule>
    <cfRule type="containsText" dxfId="1040" priority="2052" operator="containsText" text="C">
      <formula>NOT(ISERROR(SEARCH("C",K78)))</formula>
    </cfRule>
    <cfRule type="containsText" dxfId="1039" priority="2053" operator="containsText" text="B/C">
      <formula>NOT(ISERROR(SEARCH("B/C",K78)))</formula>
    </cfRule>
    <cfRule type="containsText" dxfId="1038" priority="2054" operator="containsText" text="B">
      <formula>NOT(ISERROR(SEARCH("B",K78)))</formula>
    </cfRule>
    <cfRule type="containsText" dxfId="1037" priority="2055" operator="containsText" text="A">
      <formula>NOT(ISERROR(SEARCH("A",K78)))</formula>
    </cfRule>
  </conditionalFormatting>
  <conditionalFormatting sqref="A78 D78">
    <cfRule type="expression" dxfId="1036" priority="2050" stopIfTrue="1">
      <formula>#REF!="YES"</formula>
    </cfRule>
  </conditionalFormatting>
  <conditionalFormatting sqref="B78">
    <cfRule type="expression" dxfId="1035" priority="2049" stopIfTrue="1">
      <formula>#REF!="YES"</formula>
    </cfRule>
  </conditionalFormatting>
  <conditionalFormatting sqref="C62:C65">
    <cfRule type="expression" dxfId="1034" priority="2222" stopIfTrue="1">
      <formula>#REF!="YES"</formula>
    </cfRule>
  </conditionalFormatting>
  <conditionalFormatting sqref="C78">
    <cfRule type="expression" dxfId="1033" priority="2003" stopIfTrue="1">
      <formula>#REF!="YES"</formula>
    </cfRule>
  </conditionalFormatting>
  <conditionalFormatting sqref="A83 D83">
    <cfRule type="expression" dxfId="1032" priority="1993" stopIfTrue="1">
      <formula>#REF!="YES"</formula>
    </cfRule>
  </conditionalFormatting>
  <conditionalFormatting sqref="B83">
    <cfRule type="expression" dxfId="1031" priority="1992" stopIfTrue="1">
      <formula>#REF!="YES"</formula>
    </cfRule>
  </conditionalFormatting>
  <conditionalFormatting sqref="W80:W81">
    <cfRule type="containsText" dxfId="1030" priority="2023" operator="containsText" text="HIGH">
      <formula>NOT(ISERROR(SEARCH("HIGH",W80)))</formula>
    </cfRule>
    <cfRule type="containsText" dxfId="1029" priority="2024" operator="containsText" text="SIGNIFICANT">
      <formula>NOT(ISERROR(SEARCH("SIGNIFICANT",W80)))</formula>
    </cfRule>
    <cfRule type="containsText" dxfId="1028" priority="2025" operator="containsText" text="MODERATE">
      <formula>NOT(ISERROR(SEARCH("MODERATE",W80)))</formula>
    </cfRule>
    <cfRule type="containsText" dxfId="1027" priority="2026" operator="containsText" text="LOW">
      <formula>NOT(ISERROR(SEARCH("LOW",W80)))</formula>
    </cfRule>
  </conditionalFormatting>
  <conditionalFormatting sqref="K80:M81">
    <cfRule type="containsText" dxfId="1026" priority="2018" operator="containsText" text="D">
      <formula>NOT(ISERROR(SEARCH("D",K80)))</formula>
    </cfRule>
    <cfRule type="containsText" dxfId="1025" priority="2019" operator="containsText" text="C">
      <formula>NOT(ISERROR(SEARCH("C",K80)))</formula>
    </cfRule>
    <cfRule type="containsText" dxfId="1024" priority="2020" operator="containsText" text="B/C">
      <formula>NOT(ISERROR(SEARCH("B/C",K80)))</formula>
    </cfRule>
    <cfRule type="containsText" dxfId="1023" priority="2021" operator="containsText" text="B">
      <formula>NOT(ISERROR(SEARCH("B",K80)))</formula>
    </cfRule>
    <cfRule type="containsText" dxfId="1022" priority="2022" operator="containsText" text="A">
      <formula>NOT(ISERROR(SEARCH("A",K80)))</formula>
    </cfRule>
  </conditionalFormatting>
  <conditionalFormatting sqref="A80:A81 D80:D81">
    <cfRule type="expression" dxfId="1021" priority="2017" stopIfTrue="1">
      <formula>#REF!="YES"</formula>
    </cfRule>
  </conditionalFormatting>
  <conditionalFormatting sqref="B80:B81">
    <cfRule type="expression" dxfId="1020" priority="2016" stopIfTrue="1">
      <formula>#REF!="YES"</formula>
    </cfRule>
  </conditionalFormatting>
  <conditionalFormatting sqref="W83">
    <cfRule type="containsText" dxfId="1019" priority="1999" operator="containsText" text="HIGH">
      <formula>NOT(ISERROR(SEARCH("HIGH",W83)))</formula>
    </cfRule>
    <cfRule type="containsText" dxfId="1018" priority="2000" operator="containsText" text="SIGNIFICANT">
      <formula>NOT(ISERROR(SEARCH("SIGNIFICANT",W83)))</formula>
    </cfRule>
    <cfRule type="containsText" dxfId="1017" priority="2001" operator="containsText" text="MODERATE">
      <formula>NOT(ISERROR(SEARCH("MODERATE",W83)))</formula>
    </cfRule>
    <cfRule type="containsText" dxfId="1016" priority="2002" operator="containsText" text="LOW">
      <formula>NOT(ISERROR(SEARCH("LOW",W83)))</formula>
    </cfRule>
  </conditionalFormatting>
  <conditionalFormatting sqref="K83:M83">
    <cfRule type="containsText" dxfId="1015" priority="1994" operator="containsText" text="D">
      <formula>NOT(ISERROR(SEARCH("D",K83)))</formula>
    </cfRule>
    <cfRule type="containsText" dxfId="1014" priority="1995" operator="containsText" text="C">
      <formula>NOT(ISERROR(SEARCH("C",K83)))</formula>
    </cfRule>
    <cfRule type="containsText" dxfId="1013" priority="1996" operator="containsText" text="B/C">
      <formula>NOT(ISERROR(SEARCH("B/C",K83)))</formula>
    </cfRule>
    <cfRule type="containsText" dxfId="1012" priority="1997" operator="containsText" text="B">
      <formula>NOT(ISERROR(SEARCH("B",K83)))</formula>
    </cfRule>
    <cfRule type="containsText" dxfId="1011" priority="1998" operator="containsText" text="A">
      <formula>NOT(ISERROR(SEARCH("A",K83)))</formula>
    </cfRule>
  </conditionalFormatting>
  <conditionalFormatting sqref="W84">
    <cfRule type="containsText" dxfId="1010" priority="1811" operator="containsText" text="HIGH">
      <formula>NOT(ISERROR(SEARCH("HIGH",W84)))</formula>
    </cfRule>
    <cfRule type="containsText" dxfId="1009" priority="1812" operator="containsText" text="SIGNIFICANT">
      <formula>NOT(ISERROR(SEARCH("SIGNIFICANT",W84)))</formula>
    </cfRule>
    <cfRule type="containsText" dxfId="1008" priority="1813" operator="containsText" text="MODERATE">
      <formula>NOT(ISERROR(SEARCH("MODERATE",W84)))</formula>
    </cfRule>
    <cfRule type="containsText" dxfId="1007" priority="1814" operator="containsText" text="LOW">
      <formula>NOT(ISERROR(SEARCH("LOW",W84)))</formula>
    </cfRule>
  </conditionalFormatting>
  <conditionalFormatting sqref="K84:L84">
    <cfRule type="containsText" dxfId="1006" priority="1806" operator="containsText" text="D">
      <formula>NOT(ISERROR(SEARCH("D",K84)))</formula>
    </cfRule>
    <cfRule type="containsText" dxfId="1005" priority="1807" operator="containsText" text="C">
      <formula>NOT(ISERROR(SEARCH("C",K84)))</formula>
    </cfRule>
    <cfRule type="containsText" dxfId="1004" priority="1808" operator="containsText" text="B/C">
      <formula>NOT(ISERROR(SEARCH("B/C",K84)))</formula>
    </cfRule>
    <cfRule type="containsText" dxfId="1003" priority="1809" operator="containsText" text="B">
      <formula>NOT(ISERROR(SEARCH("B",K84)))</formula>
    </cfRule>
    <cfRule type="containsText" dxfId="1002" priority="1810" operator="containsText" text="A">
      <formula>NOT(ISERROR(SEARCH("A",K84)))</formula>
    </cfRule>
  </conditionalFormatting>
  <conditionalFormatting sqref="A84 D84">
    <cfRule type="expression" dxfId="1001" priority="1805" stopIfTrue="1">
      <formula>#REF!="YES"</formula>
    </cfRule>
  </conditionalFormatting>
  <conditionalFormatting sqref="B84">
    <cfRule type="expression" dxfId="1000" priority="1804" stopIfTrue="1">
      <formula>#REF!="YES"</formula>
    </cfRule>
  </conditionalFormatting>
  <conditionalFormatting sqref="W85">
    <cfRule type="containsText" dxfId="999" priority="1800" operator="containsText" text="HIGH">
      <formula>NOT(ISERROR(SEARCH("HIGH",W85)))</formula>
    </cfRule>
    <cfRule type="containsText" dxfId="998" priority="1801" operator="containsText" text="SIGNIFICANT">
      <formula>NOT(ISERROR(SEARCH("SIGNIFICANT",W85)))</formula>
    </cfRule>
    <cfRule type="containsText" dxfId="997" priority="1802" operator="containsText" text="MODERATE">
      <formula>NOT(ISERROR(SEARCH("MODERATE",W85)))</formula>
    </cfRule>
    <cfRule type="containsText" dxfId="996" priority="1803" operator="containsText" text="LOW">
      <formula>NOT(ISERROR(SEARCH("LOW",W85)))</formula>
    </cfRule>
  </conditionalFormatting>
  <conditionalFormatting sqref="K85:L85">
    <cfRule type="containsText" dxfId="995" priority="1795" operator="containsText" text="D">
      <formula>NOT(ISERROR(SEARCH("D",K85)))</formula>
    </cfRule>
    <cfRule type="containsText" dxfId="994" priority="1796" operator="containsText" text="C">
      <formula>NOT(ISERROR(SEARCH("C",K85)))</formula>
    </cfRule>
    <cfRule type="containsText" dxfId="993" priority="1797" operator="containsText" text="B/C">
      <formula>NOT(ISERROR(SEARCH("B/C",K85)))</formula>
    </cfRule>
    <cfRule type="containsText" dxfId="992" priority="1798" operator="containsText" text="B">
      <formula>NOT(ISERROR(SEARCH("B",K85)))</formula>
    </cfRule>
    <cfRule type="containsText" dxfId="991" priority="1799" operator="containsText" text="A">
      <formula>NOT(ISERROR(SEARCH("A",K85)))</formula>
    </cfRule>
  </conditionalFormatting>
  <conditionalFormatting sqref="A85 D85">
    <cfRule type="expression" dxfId="990" priority="1794" stopIfTrue="1">
      <formula>#REF!="YES"</formula>
    </cfRule>
  </conditionalFormatting>
  <conditionalFormatting sqref="B85">
    <cfRule type="expression" dxfId="989" priority="1793" stopIfTrue="1">
      <formula>#REF!="YES"</formula>
    </cfRule>
  </conditionalFormatting>
  <conditionalFormatting sqref="W88">
    <cfRule type="containsText" dxfId="988" priority="1789" operator="containsText" text="HIGH">
      <formula>NOT(ISERROR(SEARCH("HIGH",W88)))</formula>
    </cfRule>
    <cfRule type="containsText" dxfId="987" priority="1790" operator="containsText" text="SIGNIFICANT">
      <formula>NOT(ISERROR(SEARCH("SIGNIFICANT",W88)))</formula>
    </cfRule>
    <cfRule type="containsText" dxfId="986" priority="1791" operator="containsText" text="MODERATE">
      <formula>NOT(ISERROR(SEARCH("MODERATE",W88)))</formula>
    </cfRule>
    <cfRule type="containsText" dxfId="985" priority="1792" operator="containsText" text="LOW">
      <formula>NOT(ISERROR(SEARCH("LOW",W88)))</formula>
    </cfRule>
  </conditionalFormatting>
  <conditionalFormatting sqref="K88:L88">
    <cfRule type="containsText" dxfId="984" priority="1784" operator="containsText" text="D">
      <formula>NOT(ISERROR(SEARCH("D",K88)))</formula>
    </cfRule>
    <cfRule type="containsText" dxfId="983" priority="1785" operator="containsText" text="C">
      <formula>NOT(ISERROR(SEARCH("C",K88)))</formula>
    </cfRule>
    <cfRule type="containsText" dxfId="982" priority="1786" operator="containsText" text="B/C">
      <formula>NOT(ISERROR(SEARCH("B/C",K88)))</formula>
    </cfRule>
    <cfRule type="containsText" dxfId="981" priority="1787" operator="containsText" text="B">
      <formula>NOT(ISERROR(SEARCH("B",K88)))</formula>
    </cfRule>
    <cfRule type="containsText" dxfId="980" priority="1788" operator="containsText" text="A">
      <formula>NOT(ISERROR(SEARCH("A",K88)))</formula>
    </cfRule>
  </conditionalFormatting>
  <conditionalFormatting sqref="A88 D88">
    <cfRule type="expression" dxfId="979" priority="1783" stopIfTrue="1">
      <formula>#REF!="YES"</formula>
    </cfRule>
  </conditionalFormatting>
  <conditionalFormatting sqref="B88">
    <cfRule type="expression" dxfId="978" priority="1782" stopIfTrue="1">
      <formula>#REF!="YES"</formula>
    </cfRule>
  </conditionalFormatting>
  <conditionalFormatting sqref="C84:C87">
    <cfRule type="expression" dxfId="977" priority="1759" stopIfTrue="1">
      <formula>#REF!="YES"</formula>
    </cfRule>
  </conditionalFormatting>
  <conditionalFormatting sqref="W89:W91">
    <cfRule type="containsText" dxfId="976" priority="1767" operator="containsText" text="HIGH">
      <formula>NOT(ISERROR(SEARCH("HIGH",W89)))</formula>
    </cfRule>
    <cfRule type="containsText" dxfId="975" priority="1768" operator="containsText" text="SIGNIFICANT">
      <formula>NOT(ISERROR(SEARCH("SIGNIFICANT",W89)))</formula>
    </cfRule>
    <cfRule type="containsText" dxfId="974" priority="1769" operator="containsText" text="MODERATE">
      <formula>NOT(ISERROR(SEARCH("MODERATE",W89)))</formula>
    </cfRule>
    <cfRule type="containsText" dxfId="973" priority="1770" operator="containsText" text="LOW">
      <formula>NOT(ISERROR(SEARCH("LOW",W89)))</formula>
    </cfRule>
  </conditionalFormatting>
  <conditionalFormatting sqref="K89:L90 L91 K91:K92">
    <cfRule type="containsText" dxfId="972" priority="1762" operator="containsText" text="D">
      <formula>NOT(ISERROR(SEARCH("D",K89)))</formula>
    </cfRule>
    <cfRule type="containsText" dxfId="971" priority="1763" operator="containsText" text="C">
      <formula>NOT(ISERROR(SEARCH("C",K89)))</formula>
    </cfRule>
    <cfRule type="containsText" dxfId="970" priority="1764" operator="containsText" text="B/C">
      <formula>NOT(ISERROR(SEARCH("B/C",K89)))</formula>
    </cfRule>
    <cfRule type="containsText" dxfId="969" priority="1765" operator="containsText" text="B">
      <formula>NOT(ISERROR(SEARCH("B",K89)))</formula>
    </cfRule>
    <cfRule type="containsText" dxfId="968" priority="1766" operator="containsText" text="A">
      <formula>NOT(ISERROR(SEARCH("A",K89)))</formula>
    </cfRule>
  </conditionalFormatting>
  <conditionalFormatting sqref="A89:A91 D89:D91">
    <cfRule type="expression" dxfId="967" priority="1761" stopIfTrue="1">
      <formula>#REF!="YES"</formula>
    </cfRule>
  </conditionalFormatting>
  <conditionalFormatting sqref="B89:B91">
    <cfRule type="expression" dxfId="966" priority="1760" stopIfTrue="1">
      <formula>#REF!="YES"</formula>
    </cfRule>
  </conditionalFormatting>
  <conditionalFormatting sqref="A93 D93">
    <cfRule type="expression" dxfId="965" priority="1749" stopIfTrue="1">
      <formula>#REF!="YES"</formula>
    </cfRule>
  </conditionalFormatting>
  <conditionalFormatting sqref="B93">
    <cfRule type="expression" dxfId="964" priority="1748" stopIfTrue="1">
      <formula>#REF!="YES"</formula>
    </cfRule>
  </conditionalFormatting>
  <conditionalFormatting sqref="W86:W87">
    <cfRule type="containsText" dxfId="963" priority="1778" operator="containsText" text="HIGH">
      <formula>NOT(ISERROR(SEARCH("HIGH",W86)))</formula>
    </cfRule>
    <cfRule type="containsText" dxfId="962" priority="1779" operator="containsText" text="SIGNIFICANT">
      <formula>NOT(ISERROR(SEARCH("SIGNIFICANT",W86)))</formula>
    </cfRule>
    <cfRule type="containsText" dxfId="961" priority="1780" operator="containsText" text="MODERATE">
      <formula>NOT(ISERROR(SEARCH("MODERATE",W86)))</formula>
    </cfRule>
    <cfRule type="containsText" dxfId="960" priority="1781" operator="containsText" text="LOW">
      <formula>NOT(ISERROR(SEARCH("LOW",W86)))</formula>
    </cfRule>
  </conditionalFormatting>
  <conditionalFormatting sqref="K86:L87">
    <cfRule type="containsText" dxfId="959" priority="1773" operator="containsText" text="D">
      <formula>NOT(ISERROR(SEARCH("D",K86)))</formula>
    </cfRule>
    <cfRule type="containsText" dxfId="958" priority="1774" operator="containsText" text="C">
      <formula>NOT(ISERROR(SEARCH("C",K86)))</formula>
    </cfRule>
    <cfRule type="containsText" dxfId="957" priority="1775" operator="containsText" text="B/C">
      <formula>NOT(ISERROR(SEARCH("B/C",K86)))</formula>
    </cfRule>
    <cfRule type="containsText" dxfId="956" priority="1776" operator="containsText" text="B">
      <formula>NOT(ISERROR(SEARCH("B",K86)))</formula>
    </cfRule>
    <cfRule type="containsText" dxfId="955" priority="1777" operator="containsText" text="A">
      <formula>NOT(ISERROR(SEARCH("A",K86)))</formula>
    </cfRule>
  </conditionalFormatting>
  <conditionalFormatting sqref="A86:A87 D86:D87">
    <cfRule type="expression" dxfId="954" priority="1772" stopIfTrue="1">
      <formula>#REF!="YES"</formula>
    </cfRule>
  </conditionalFormatting>
  <conditionalFormatting sqref="B86:B87">
    <cfRule type="expression" dxfId="953" priority="1771" stopIfTrue="1">
      <formula>#REF!="YES"</formula>
    </cfRule>
  </conditionalFormatting>
  <conditionalFormatting sqref="W93">
    <cfRule type="containsText" dxfId="952" priority="1755" operator="containsText" text="HIGH">
      <formula>NOT(ISERROR(SEARCH("HIGH",W93)))</formula>
    </cfRule>
    <cfRule type="containsText" dxfId="951" priority="1756" operator="containsText" text="SIGNIFICANT">
      <formula>NOT(ISERROR(SEARCH("SIGNIFICANT",W93)))</formula>
    </cfRule>
    <cfRule type="containsText" dxfId="950" priority="1757" operator="containsText" text="MODERATE">
      <formula>NOT(ISERROR(SEARCH("MODERATE",W93)))</formula>
    </cfRule>
    <cfRule type="containsText" dxfId="949" priority="1758" operator="containsText" text="LOW">
      <formula>NOT(ISERROR(SEARCH("LOW",W93)))</formula>
    </cfRule>
  </conditionalFormatting>
  <conditionalFormatting sqref="K93:L93">
    <cfRule type="containsText" dxfId="948" priority="1750" operator="containsText" text="D">
      <formula>NOT(ISERROR(SEARCH("D",K93)))</formula>
    </cfRule>
    <cfRule type="containsText" dxfId="947" priority="1751" operator="containsText" text="C">
      <formula>NOT(ISERROR(SEARCH("C",K93)))</formula>
    </cfRule>
    <cfRule type="containsText" dxfId="946" priority="1752" operator="containsText" text="B/C">
      <formula>NOT(ISERROR(SEARCH("B/C",K93)))</formula>
    </cfRule>
    <cfRule type="containsText" dxfId="945" priority="1753" operator="containsText" text="B">
      <formula>NOT(ISERROR(SEARCH("B",K93)))</formula>
    </cfRule>
    <cfRule type="containsText" dxfId="944" priority="1754" operator="containsText" text="A">
      <formula>NOT(ISERROR(SEARCH("A",K93)))</formula>
    </cfRule>
  </conditionalFormatting>
  <conditionalFormatting sqref="W94">
    <cfRule type="containsText" dxfId="943" priority="1670" operator="containsText" text="HIGH">
      <formula>NOT(ISERROR(SEARCH("HIGH",W94)))</formula>
    </cfRule>
    <cfRule type="containsText" dxfId="942" priority="1671" operator="containsText" text="SIGNIFICANT">
      <formula>NOT(ISERROR(SEARCH("SIGNIFICANT",W94)))</formula>
    </cfRule>
    <cfRule type="containsText" dxfId="941" priority="1672" operator="containsText" text="MODERATE">
      <formula>NOT(ISERROR(SEARCH("MODERATE",W94)))</formula>
    </cfRule>
    <cfRule type="containsText" dxfId="940" priority="1673" operator="containsText" text="LOW">
      <formula>NOT(ISERROR(SEARCH("LOW",W94)))</formula>
    </cfRule>
  </conditionalFormatting>
  <conditionalFormatting sqref="K94:L94">
    <cfRule type="containsText" dxfId="939" priority="1665" operator="containsText" text="D">
      <formula>NOT(ISERROR(SEARCH("D",K94)))</formula>
    </cfRule>
    <cfRule type="containsText" dxfId="938" priority="1666" operator="containsText" text="C">
      <formula>NOT(ISERROR(SEARCH("C",K94)))</formula>
    </cfRule>
    <cfRule type="containsText" dxfId="937" priority="1667" operator="containsText" text="B/C">
      <formula>NOT(ISERROR(SEARCH("B/C",K94)))</formula>
    </cfRule>
    <cfRule type="containsText" dxfId="936" priority="1668" operator="containsText" text="B">
      <formula>NOT(ISERROR(SEARCH("B",K94)))</formula>
    </cfRule>
    <cfRule type="containsText" dxfId="935" priority="1669" operator="containsText" text="A">
      <formula>NOT(ISERROR(SEARCH("A",K94)))</formula>
    </cfRule>
  </conditionalFormatting>
  <conditionalFormatting sqref="A94 D94">
    <cfRule type="expression" dxfId="934" priority="1664" stopIfTrue="1">
      <formula>#REF!="YES"</formula>
    </cfRule>
  </conditionalFormatting>
  <conditionalFormatting sqref="B94">
    <cfRule type="expression" dxfId="933" priority="1663" stopIfTrue="1">
      <formula>#REF!="YES"</formula>
    </cfRule>
  </conditionalFormatting>
  <conditionalFormatting sqref="C94">
    <cfRule type="expression" dxfId="932" priority="1674" stopIfTrue="1">
      <formula>#REF!="YES"</formula>
    </cfRule>
  </conditionalFormatting>
  <conditionalFormatting sqref="W95">
    <cfRule type="containsText" dxfId="931" priority="1658" operator="containsText" text="HIGH">
      <formula>NOT(ISERROR(SEARCH("HIGH",W95)))</formula>
    </cfRule>
    <cfRule type="containsText" dxfId="930" priority="1659" operator="containsText" text="SIGNIFICANT">
      <formula>NOT(ISERROR(SEARCH("SIGNIFICANT",W95)))</formula>
    </cfRule>
    <cfRule type="containsText" dxfId="929" priority="1660" operator="containsText" text="MODERATE">
      <formula>NOT(ISERROR(SEARCH("MODERATE",W95)))</formula>
    </cfRule>
    <cfRule type="containsText" dxfId="928" priority="1661" operator="containsText" text="LOW">
      <formula>NOT(ISERROR(SEARCH("LOW",W95)))</formula>
    </cfRule>
  </conditionalFormatting>
  <conditionalFormatting sqref="K95:L95">
    <cfRule type="containsText" dxfId="927" priority="1653" operator="containsText" text="D">
      <formula>NOT(ISERROR(SEARCH("D",K95)))</formula>
    </cfRule>
    <cfRule type="containsText" dxfId="926" priority="1654" operator="containsText" text="C">
      <formula>NOT(ISERROR(SEARCH("C",K95)))</formula>
    </cfRule>
    <cfRule type="containsText" dxfId="925" priority="1655" operator="containsText" text="B/C">
      <formula>NOT(ISERROR(SEARCH("B/C",K95)))</formula>
    </cfRule>
    <cfRule type="containsText" dxfId="924" priority="1656" operator="containsText" text="B">
      <formula>NOT(ISERROR(SEARCH("B",K95)))</formula>
    </cfRule>
    <cfRule type="containsText" dxfId="923" priority="1657" operator="containsText" text="A">
      <formula>NOT(ISERROR(SEARCH("A",K95)))</formula>
    </cfRule>
  </conditionalFormatting>
  <conditionalFormatting sqref="A95 D95">
    <cfRule type="expression" dxfId="922" priority="1652" stopIfTrue="1">
      <formula>#REF!="YES"</formula>
    </cfRule>
  </conditionalFormatting>
  <conditionalFormatting sqref="B95">
    <cfRule type="expression" dxfId="921" priority="1651" stopIfTrue="1">
      <formula>#REF!="YES"</formula>
    </cfRule>
  </conditionalFormatting>
  <conditionalFormatting sqref="W23">
    <cfRule type="containsText" dxfId="920" priority="1647" operator="containsText" text="HIGH">
      <formula>NOT(ISERROR(SEARCH("HIGH",W23)))</formula>
    </cfRule>
    <cfRule type="containsText" dxfId="919" priority="1648" operator="containsText" text="SIGNIFICANT">
      <formula>NOT(ISERROR(SEARCH("SIGNIFICANT",W23)))</formula>
    </cfRule>
    <cfRule type="containsText" dxfId="918" priority="1649" operator="containsText" text="MODERATE">
      <formula>NOT(ISERROR(SEARCH("MODERATE",W23)))</formula>
    </cfRule>
    <cfRule type="containsText" dxfId="917" priority="1650" operator="containsText" text="LOW">
      <formula>NOT(ISERROR(SEARCH("LOW",W23)))</formula>
    </cfRule>
  </conditionalFormatting>
  <conditionalFormatting sqref="K23:M23">
    <cfRule type="containsText" dxfId="916" priority="1642" operator="containsText" text="D">
      <formula>NOT(ISERROR(SEARCH("D",K23)))</formula>
    </cfRule>
    <cfRule type="containsText" dxfId="915" priority="1643" operator="containsText" text="C">
      <formula>NOT(ISERROR(SEARCH("C",K23)))</formula>
    </cfRule>
    <cfRule type="containsText" dxfId="914" priority="1644" operator="containsText" text="B/C">
      <formula>NOT(ISERROR(SEARCH("B/C",K23)))</formula>
    </cfRule>
    <cfRule type="containsText" dxfId="913" priority="1645" operator="containsText" text="B">
      <formula>NOT(ISERROR(SEARCH("B",K23)))</formula>
    </cfRule>
    <cfRule type="containsText" dxfId="912" priority="1646" operator="containsText" text="A">
      <formula>NOT(ISERROR(SEARCH("A",K23)))</formula>
    </cfRule>
  </conditionalFormatting>
  <conditionalFormatting sqref="A23 D23">
    <cfRule type="expression" dxfId="911" priority="1641" stopIfTrue="1">
      <formula>#REF!="YES"</formula>
    </cfRule>
  </conditionalFormatting>
  <conditionalFormatting sqref="B23">
    <cfRule type="expression" dxfId="910" priority="1640" stopIfTrue="1">
      <formula>#REF!="YES"</formula>
    </cfRule>
  </conditionalFormatting>
  <conditionalFormatting sqref="W24">
    <cfRule type="containsText" dxfId="909" priority="1636" operator="containsText" text="HIGH">
      <formula>NOT(ISERROR(SEARCH("HIGH",W24)))</formula>
    </cfRule>
    <cfRule type="containsText" dxfId="908" priority="1637" operator="containsText" text="SIGNIFICANT">
      <formula>NOT(ISERROR(SEARCH("SIGNIFICANT",W24)))</formula>
    </cfRule>
    <cfRule type="containsText" dxfId="907" priority="1638" operator="containsText" text="MODERATE">
      <formula>NOT(ISERROR(SEARCH("MODERATE",W24)))</formula>
    </cfRule>
    <cfRule type="containsText" dxfId="906" priority="1639" operator="containsText" text="LOW">
      <formula>NOT(ISERROR(SEARCH("LOW",W24)))</formula>
    </cfRule>
  </conditionalFormatting>
  <conditionalFormatting sqref="K24:M24">
    <cfRule type="containsText" dxfId="905" priority="1631" operator="containsText" text="D">
      <formula>NOT(ISERROR(SEARCH("D",K24)))</formula>
    </cfRule>
    <cfRule type="containsText" dxfId="904" priority="1632" operator="containsText" text="C">
      <formula>NOT(ISERROR(SEARCH("C",K24)))</formula>
    </cfRule>
    <cfRule type="containsText" dxfId="903" priority="1633" operator="containsText" text="B/C">
      <formula>NOT(ISERROR(SEARCH("B/C",K24)))</formula>
    </cfRule>
    <cfRule type="containsText" dxfId="902" priority="1634" operator="containsText" text="B">
      <formula>NOT(ISERROR(SEARCH("B",K24)))</formula>
    </cfRule>
    <cfRule type="containsText" dxfId="901" priority="1635" operator="containsText" text="A">
      <formula>NOT(ISERROR(SEARCH("A",K24)))</formula>
    </cfRule>
  </conditionalFormatting>
  <conditionalFormatting sqref="A24 D24">
    <cfRule type="expression" dxfId="900" priority="1630" stopIfTrue="1">
      <formula>#REF!="YES"</formula>
    </cfRule>
  </conditionalFormatting>
  <conditionalFormatting sqref="B24">
    <cfRule type="expression" dxfId="899" priority="1629" stopIfTrue="1">
      <formula>#REF!="YES"</formula>
    </cfRule>
  </conditionalFormatting>
  <conditionalFormatting sqref="W32:W33">
    <cfRule type="containsText" dxfId="898" priority="1625" operator="containsText" text="HIGH">
      <formula>NOT(ISERROR(SEARCH("HIGH",W32)))</formula>
    </cfRule>
    <cfRule type="containsText" dxfId="897" priority="1626" operator="containsText" text="SIGNIFICANT">
      <formula>NOT(ISERROR(SEARCH("SIGNIFICANT",W32)))</formula>
    </cfRule>
    <cfRule type="containsText" dxfId="896" priority="1627" operator="containsText" text="MODERATE">
      <formula>NOT(ISERROR(SEARCH("MODERATE",W32)))</formula>
    </cfRule>
    <cfRule type="containsText" dxfId="895" priority="1628" operator="containsText" text="LOW">
      <formula>NOT(ISERROR(SEARCH("LOW",W32)))</formula>
    </cfRule>
  </conditionalFormatting>
  <conditionalFormatting sqref="K32:M32">
    <cfRule type="containsText" dxfId="894" priority="1620" operator="containsText" text="D">
      <formula>NOT(ISERROR(SEARCH("D",K32)))</formula>
    </cfRule>
    <cfRule type="containsText" dxfId="893" priority="1621" operator="containsText" text="C">
      <formula>NOT(ISERROR(SEARCH("C",K32)))</formula>
    </cfRule>
    <cfRule type="containsText" dxfId="892" priority="1622" operator="containsText" text="B/C">
      <formula>NOT(ISERROR(SEARCH("B/C",K32)))</formula>
    </cfRule>
    <cfRule type="containsText" dxfId="891" priority="1623" operator="containsText" text="B">
      <formula>NOT(ISERROR(SEARCH("B",K32)))</formula>
    </cfRule>
    <cfRule type="containsText" dxfId="890" priority="1624" operator="containsText" text="A">
      <formula>NOT(ISERROR(SEARCH("A",K32)))</formula>
    </cfRule>
  </conditionalFormatting>
  <conditionalFormatting sqref="A32 D32">
    <cfRule type="expression" dxfId="889" priority="1619" stopIfTrue="1">
      <formula>#REF!="YES"</formula>
    </cfRule>
  </conditionalFormatting>
  <conditionalFormatting sqref="B32">
    <cfRule type="expression" dxfId="888" priority="1618" stopIfTrue="1">
      <formula>#REF!="YES"</formula>
    </cfRule>
  </conditionalFormatting>
  <conditionalFormatting sqref="W34">
    <cfRule type="containsText" dxfId="887" priority="1613" operator="containsText" text="HIGH">
      <formula>NOT(ISERROR(SEARCH("HIGH",W34)))</formula>
    </cfRule>
    <cfRule type="containsText" dxfId="886" priority="1614" operator="containsText" text="SIGNIFICANT">
      <formula>NOT(ISERROR(SEARCH("SIGNIFICANT",W34)))</formula>
    </cfRule>
    <cfRule type="containsText" dxfId="885" priority="1615" operator="containsText" text="MODERATE">
      <formula>NOT(ISERROR(SEARCH("MODERATE",W34)))</formula>
    </cfRule>
    <cfRule type="containsText" dxfId="884" priority="1616" operator="containsText" text="LOW">
      <formula>NOT(ISERROR(SEARCH("LOW",W34)))</formula>
    </cfRule>
  </conditionalFormatting>
  <conditionalFormatting sqref="K33:M34">
    <cfRule type="containsText" dxfId="883" priority="1608" operator="containsText" text="D">
      <formula>NOT(ISERROR(SEARCH("D",K33)))</formula>
    </cfRule>
    <cfRule type="containsText" dxfId="882" priority="1609" operator="containsText" text="C">
      <formula>NOT(ISERROR(SEARCH("C",K33)))</formula>
    </cfRule>
    <cfRule type="containsText" dxfId="881" priority="1610" operator="containsText" text="B/C">
      <formula>NOT(ISERROR(SEARCH("B/C",K33)))</formula>
    </cfRule>
    <cfRule type="containsText" dxfId="880" priority="1611" operator="containsText" text="B">
      <formula>NOT(ISERROR(SEARCH("B",K33)))</formula>
    </cfRule>
    <cfRule type="containsText" dxfId="879" priority="1612" operator="containsText" text="A">
      <formula>NOT(ISERROR(SEARCH("A",K33)))</formula>
    </cfRule>
  </conditionalFormatting>
  <conditionalFormatting sqref="A33:A34 D33:D34">
    <cfRule type="expression" dxfId="878" priority="1607" stopIfTrue="1">
      <formula>#REF!="YES"</formula>
    </cfRule>
  </conditionalFormatting>
  <conditionalFormatting sqref="B33:B34">
    <cfRule type="expression" dxfId="877" priority="1606" stopIfTrue="1">
      <formula>#REF!="YES"</formula>
    </cfRule>
  </conditionalFormatting>
  <conditionalFormatting sqref="W41:W42">
    <cfRule type="containsText" dxfId="876" priority="1601" operator="containsText" text="HIGH">
      <formula>NOT(ISERROR(SEARCH("HIGH",W41)))</formula>
    </cfRule>
    <cfRule type="containsText" dxfId="875" priority="1602" operator="containsText" text="SIGNIFICANT">
      <formula>NOT(ISERROR(SEARCH("SIGNIFICANT",W41)))</formula>
    </cfRule>
    <cfRule type="containsText" dxfId="874" priority="1603" operator="containsText" text="MODERATE">
      <formula>NOT(ISERROR(SEARCH("MODERATE",W41)))</formula>
    </cfRule>
    <cfRule type="containsText" dxfId="873" priority="1604" operator="containsText" text="LOW">
      <formula>NOT(ISERROR(SEARCH("LOW",W41)))</formula>
    </cfRule>
  </conditionalFormatting>
  <conditionalFormatting sqref="K41:M41">
    <cfRule type="containsText" dxfId="872" priority="1596" operator="containsText" text="D">
      <formula>NOT(ISERROR(SEARCH("D",K41)))</formula>
    </cfRule>
    <cfRule type="containsText" dxfId="871" priority="1597" operator="containsText" text="C">
      <formula>NOT(ISERROR(SEARCH("C",K41)))</formula>
    </cfRule>
    <cfRule type="containsText" dxfId="870" priority="1598" operator="containsText" text="B/C">
      <formula>NOT(ISERROR(SEARCH("B/C",K41)))</formula>
    </cfRule>
    <cfRule type="containsText" dxfId="869" priority="1599" operator="containsText" text="B">
      <formula>NOT(ISERROR(SEARCH("B",K41)))</formula>
    </cfRule>
    <cfRule type="containsText" dxfId="868" priority="1600" operator="containsText" text="A">
      <formula>NOT(ISERROR(SEARCH("A",K41)))</formula>
    </cfRule>
  </conditionalFormatting>
  <conditionalFormatting sqref="A41 D41">
    <cfRule type="expression" dxfId="867" priority="1595" stopIfTrue="1">
      <formula>#REF!="YES"</formula>
    </cfRule>
  </conditionalFormatting>
  <conditionalFormatting sqref="B41">
    <cfRule type="expression" dxfId="866" priority="1594" stopIfTrue="1">
      <formula>#REF!="YES"</formula>
    </cfRule>
  </conditionalFormatting>
  <conditionalFormatting sqref="W43">
    <cfRule type="containsText" dxfId="865" priority="1589" operator="containsText" text="HIGH">
      <formula>NOT(ISERROR(SEARCH("HIGH",W43)))</formula>
    </cfRule>
    <cfRule type="containsText" dxfId="864" priority="1590" operator="containsText" text="SIGNIFICANT">
      <formula>NOT(ISERROR(SEARCH("SIGNIFICANT",W43)))</formula>
    </cfRule>
    <cfRule type="containsText" dxfId="863" priority="1591" operator="containsText" text="MODERATE">
      <formula>NOT(ISERROR(SEARCH("MODERATE",W43)))</formula>
    </cfRule>
    <cfRule type="containsText" dxfId="862" priority="1592" operator="containsText" text="LOW">
      <formula>NOT(ISERROR(SEARCH("LOW",W43)))</formula>
    </cfRule>
  </conditionalFormatting>
  <conditionalFormatting sqref="K42:M43">
    <cfRule type="containsText" dxfId="861" priority="1584" operator="containsText" text="D">
      <formula>NOT(ISERROR(SEARCH("D",K42)))</formula>
    </cfRule>
    <cfRule type="containsText" dxfId="860" priority="1585" operator="containsText" text="C">
      <formula>NOT(ISERROR(SEARCH("C",K42)))</formula>
    </cfRule>
    <cfRule type="containsText" dxfId="859" priority="1586" operator="containsText" text="B/C">
      <formula>NOT(ISERROR(SEARCH("B/C",K42)))</formula>
    </cfRule>
    <cfRule type="containsText" dxfId="858" priority="1587" operator="containsText" text="B">
      <formula>NOT(ISERROR(SEARCH("B",K42)))</formula>
    </cfRule>
    <cfRule type="containsText" dxfId="857" priority="1588" operator="containsText" text="A">
      <formula>NOT(ISERROR(SEARCH("A",K42)))</formula>
    </cfRule>
  </conditionalFormatting>
  <conditionalFormatting sqref="A42:A43 D42:D43">
    <cfRule type="expression" dxfId="856" priority="1583" stopIfTrue="1">
      <formula>#REF!="YES"</formula>
    </cfRule>
  </conditionalFormatting>
  <conditionalFormatting sqref="B42:B43">
    <cfRule type="expression" dxfId="855" priority="1582" stopIfTrue="1">
      <formula>#REF!="YES"</formula>
    </cfRule>
  </conditionalFormatting>
  <conditionalFormatting sqref="W57">
    <cfRule type="containsText" dxfId="854" priority="1553" operator="containsText" text="HIGH">
      <formula>NOT(ISERROR(SEARCH("HIGH",W57)))</formula>
    </cfRule>
    <cfRule type="containsText" dxfId="853" priority="1554" operator="containsText" text="SIGNIFICANT">
      <formula>NOT(ISERROR(SEARCH("SIGNIFICANT",W57)))</formula>
    </cfRule>
    <cfRule type="containsText" dxfId="852" priority="1555" operator="containsText" text="MODERATE">
      <formula>NOT(ISERROR(SEARCH("MODERATE",W57)))</formula>
    </cfRule>
    <cfRule type="containsText" dxfId="851" priority="1556" operator="containsText" text="LOW">
      <formula>NOT(ISERROR(SEARCH("LOW",W57)))</formula>
    </cfRule>
  </conditionalFormatting>
  <conditionalFormatting sqref="K56:L57">
    <cfRule type="containsText" dxfId="850" priority="1548" operator="containsText" text="D">
      <formula>NOT(ISERROR(SEARCH("D",K56)))</formula>
    </cfRule>
    <cfRule type="containsText" dxfId="849" priority="1549" operator="containsText" text="C">
      <formula>NOT(ISERROR(SEARCH("C",K56)))</formula>
    </cfRule>
    <cfRule type="containsText" dxfId="848" priority="1550" operator="containsText" text="B/C">
      <formula>NOT(ISERROR(SEARCH("B/C",K56)))</formula>
    </cfRule>
    <cfRule type="containsText" dxfId="847" priority="1551" operator="containsText" text="B">
      <formula>NOT(ISERROR(SEARCH("B",K56)))</formula>
    </cfRule>
    <cfRule type="containsText" dxfId="846" priority="1552" operator="containsText" text="A">
      <formula>NOT(ISERROR(SEARCH("A",K56)))</formula>
    </cfRule>
  </conditionalFormatting>
  <conditionalFormatting sqref="A56:A57 D56:D57">
    <cfRule type="expression" dxfId="845" priority="1547" stopIfTrue="1">
      <formula>#REF!="YES"</formula>
    </cfRule>
  </conditionalFormatting>
  <conditionalFormatting sqref="B56:B57">
    <cfRule type="expression" dxfId="844" priority="1546" stopIfTrue="1">
      <formula>#REF!="YES"</formula>
    </cfRule>
  </conditionalFormatting>
  <conditionalFormatting sqref="W68:W70">
    <cfRule type="containsText" dxfId="843" priority="1529" operator="containsText" text="HIGH">
      <formula>NOT(ISERROR(SEARCH("HIGH",W68)))</formula>
    </cfRule>
    <cfRule type="containsText" dxfId="842" priority="1530" operator="containsText" text="SIGNIFICANT">
      <formula>NOT(ISERROR(SEARCH("SIGNIFICANT",W68)))</formula>
    </cfRule>
    <cfRule type="containsText" dxfId="841" priority="1531" operator="containsText" text="MODERATE">
      <formula>NOT(ISERROR(SEARCH("MODERATE",W68)))</formula>
    </cfRule>
    <cfRule type="containsText" dxfId="840" priority="1532" operator="containsText" text="LOW">
      <formula>NOT(ISERROR(SEARCH("LOW",W68)))</formula>
    </cfRule>
  </conditionalFormatting>
  <conditionalFormatting sqref="K68:M68 K69:K70">
    <cfRule type="containsText" dxfId="839" priority="1524" operator="containsText" text="D">
      <formula>NOT(ISERROR(SEARCH("D",K68)))</formula>
    </cfRule>
    <cfRule type="containsText" dxfId="838" priority="1525" operator="containsText" text="C">
      <formula>NOT(ISERROR(SEARCH("C",K68)))</formula>
    </cfRule>
    <cfRule type="containsText" dxfId="837" priority="1526" operator="containsText" text="B/C">
      <formula>NOT(ISERROR(SEARCH("B/C",K68)))</formula>
    </cfRule>
    <cfRule type="containsText" dxfId="836" priority="1527" operator="containsText" text="B">
      <formula>NOT(ISERROR(SEARCH("B",K68)))</formula>
    </cfRule>
    <cfRule type="containsText" dxfId="835" priority="1528" operator="containsText" text="A">
      <formula>NOT(ISERROR(SEARCH("A",K68)))</formula>
    </cfRule>
  </conditionalFormatting>
  <conditionalFormatting sqref="A68 D68">
    <cfRule type="expression" dxfId="834" priority="1523" stopIfTrue="1">
      <formula>#REF!="YES"</formula>
    </cfRule>
  </conditionalFormatting>
  <conditionalFormatting sqref="B68">
    <cfRule type="expression" dxfId="833" priority="1522" stopIfTrue="1">
      <formula>#REF!="YES"</formula>
    </cfRule>
  </conditionalFormatting>
  <conditionalFormatting sqref="W58">
    <cfRule type="containsText" dxfId="832" priority="1541" operator="containsText" text="HIGH">
      <formula>NOT(ISERROR(SEARCH("HIGH",W58)))</formula>
    </cfRule>
    <cfRule type="containsText" dxfId="831" priority="1542" operator="containsText" text="SIGNIFICANT">
      <formula>NOT(ISERROR(SEARCH("SIGNIFICANT",W58)))</formula>
    </cfRule>
    <cfRule type="containsText" dxfId="830" priority="1543" operator="containsText" text="MODERATE">
      <formula>NOT(ISERROR(SEARCH("MODERATE",W58)))</formula>
    </cfRule>
    <cfRule type="containsText" dxfId="829" priority="1544" operator="containsText" text="LOW">
      <formula>NOT(ISERROR(SEARCH("LOW",W58)))</formula>
    </cfRule>
  </conditionalFormatting>
  <conditionalFormatting sqref="K58:L58">
    <cfRule type="containsText" dxfId="828" priority="1536" operator="containsText" text="D">
      <formula>NOT(ISERROR(SEARCH("D",K58)))</formula>
    </cfRule>
    <cfRule type="containsText" dxfId="827" priority="1537" operator="containsText" text="C">
      <formula>NOT(ISERROR(SEARCH("C",K58)))</formula>
    </cfRule>
    <cfRule type="containsText" dxfId="826" priority="1538" operator="containsText" text="B/C">
      <formula>NOT(ISERROR(SEARCH("B/C",K58)))</formula>
    </cfRule>
    <cfRule type="containsText" dxfId="825" priority="1539" operator="containsText" text="B">
      <formula>NOT(ISERROR(SEARCH("B",K58)))</formula>
    </cfRule>
    <cfRule type="containsText" dxfId="824" priority="1540" operator="containsText" text="A">
      <formula>NOT(ISERROR(SEARCH("A",K58)))</formula>
    </cfRule>
  </conditionalFormatting>
  <conditionalFormatting sqref="A58 D58">
    <cfRule type="expression" dxfId="823" priority="1535" stopIfTrue="1">
      <formula>#REF!="YES"</formula>
    </cfRule>
  </conditionalFormatting>
  <conditionalFormatting sqref="B58">
    <cfRule type="expression" dxfId="822" priority="1534" stopIfTrue="1">
      <formula>#REF!="YES"</formula>
    </cfRule>
  </conditionalFormatting>
  <conditionalFormatting sqref="L69:M70">
    <cfRule type="containsText" dxfId="821" priority="1512" operator="containsText" text="D">
      <formula>NOT(ISERROR(SEARCH("D",L69)))</formula>
    </cfRule>
    <cfRule type="containsText" dxfId="820" priority="1513" operator="containsText" text="C">
      <formula>NOT(ISERROR(SEARCH("C",L69)))</formula>
    </cfRule>
    <cfRule type="containsText" dxfId="819" priority="1514" operator="containsText" text="B/C">
      <formula>NOT(ISERROR(SEARCH("B/C",L69)))</formula>
    </cfRule>
    <cfRule type="containsText" dxfId="818" priority="1515" operator="containsText" text="B">
      <formula>NOT(ISERROR(SEARCH("B",L69)))</formula>
    </cfRule>
    <cfRule type="containsText" dxfId="817" priority="1516" operator="containsText" text="A">
      <formula>NOT(ISERROR(SEARCH("A",L69)))</formula>
    </cfRule>
  </conditionalFormatting>
  <conditionalFormatting sqref="A69:A70 D69:D70">
    <cfRule type="expression" dxfId="816" priority="1511" stopIfTrue="1">
      <formula>#REF!="YES"</formula>
    </cfRule>
  </conditionalFormatting>
  <conditionalFormatting sqref="B69:B70">
    <cfRule type="expression" dxfId="815" priority="1510" stopIfTrue="1">
      <formula>#REF!="YES"</formula>
    </cfRule>
  </conditionalFormatting>
  <conditionalFormatting sqref="W92">
    <cfRule type="containsText" dxfId="814" priority="1481" operator="containsText" text="HIGH">
      <formula>NOT(ISERROR(SEARCH("HIGH",W92)))</formula>
    </cfRule>
    <cfRule type="containsText" dxfId="813" priority="1482" operator="containsText" text="SIGNIFICANT">
      <formula>NOT(ISERROR(SEARCH("SIGNIFICANT",W92)))</formula>
    </cfRule>
    <cfRule type="containsText" dxfId="812" priority="1483" operator="containsText" text="MODERATE">
      <formula>NOT(ISERROR(SEARCH("MODERATE",W92)))</formula>
    </cfRule>
    <cfRule type="containsText" dxfId="811" priority="1484" operator="containsText" text="LOW">
      <formula>NOT(ISERROR(SEARCH("LOW",W92)))</formula>
    </cfRule>
  </conditionalFormatting>
  <conditionalFormatting sqref="L92">
    <cfRule type="containsText" dxfId="810" priority="1476" operator="containsText" text="D">
      <formula>NOT(ISERROR(SEARCH("D",L92)))</formula>
    </cfRule>
    <cfRule type="containsText" dxfId="809" priority="1477" operator="containsText" text="C">
      <formula>NOT(ISERROR(SEARCH("C",L92)))</formula>
    </cfRule>
    <cfRule type="containsText" dxfId="808" priority="1478" operator="containsText" text="B/C">
      <formula>NOT(ISERROR(SEARCH("B/C",L92)))</formula>
    </cfRule>
    <cfRule type="containsText" dxfId="807" priority="1479" operator="containsText" text="B">
      <formula>NOT(ISERROR(SEARCH("B",L92)))</formula>
    </cfRule>
    <cfRule type="containsText" dxfId="806" priority="1480" operator="containsText" text="A">
      <formula>NOT(ISERROR(SEARCH("A",L92)))</formula>
    </cfRule>
  </conditionalFormatting>
  <conditionalFormatting sqref="A92 D92">
    <cfRule type="expression" dxfId="805" priority="1475" stopIfTrue="1">
      <formula>#REF!="YES"</formula>
    </cfRule>
  </conditionalFormatting>
  <conditionalFormatting sqref="B92">
    <cfRule type="expression" dxfId="804" priority="1474" stopIfTrue="1">
      <formula>#REF!="YES"</formula>
    </cfRule>
  </conditionalFormatting>
  <conditionalFormatting sqref="W25">
    <cfRule type="containsText" dxfId="803" priority="1458" operator="containsText" text="HIGH">
      <formula>NOT(ISERROR(SEARCH("HIGH",W25)))</formula>
    </cfRule>
    <cfRule type="containsText" dxfId="802" priority="1459" operator="containsText" text="SIGNIFICANT">
      <formula>NOT(ISERROR(SEARCH("SIGNIFICANT",W25)))</formula>
    </cfRule>
    <cfRule type="containsText" dxfId="801" priority="1460" operator="containsText" text="MODERATE">
      <formula>NOT(ISERROR(SEARCH("MODERATE",W25)))</formula>
    </cfRule>
    <cfRule type="containsText" dxfId="800" priority="1461" operator="containsText" text="LOW">
      <formula>NOT(ISERROR(SEARCH("LOW",W25)))</formula>
    </cfRule>
  </conditionalFormatting>
  <conditionalFormatting sqref="K25:M25">
    <cfRule type="containsText" dxfId="799" priority="1453" operator="containsText" text="D">
      <formula>NOT(ISERROR(SEARCH("D",K25)))</formula>
    </cfRule>
    <cfRule type="containsText" dxfId="798" priority="1454" operator="containsText" text="C">
      <formula>NOT(ISERROR(SEARCH("C",K25)))</formula>
    </cfRule>
    <cfRule type="containsText" dxfId="797" priority="1455" operator="containsText" text="B/C">
      <formula>NOT(ISERROR(SEARCH("B/C",K25)))</formula>
    </cfRule>
    <cfRule type="containsText" dxfId="796" priority="1456" operator="containsText" text="B">
      <formula>NOT(ISERROR(SEARCH("B",K25)))</formula>
    </cfRule>
    <cfRule type="containsText" dxfId="795" priority="1457" operator="containsText" text="A">
      <formula>NOT(ISERROR(SEARCH("A",K25)))</formula>
    </cfRule>
  </conditionalFormatting>
  <conditionalFormatting sqref="A25 D25">
    <cfRule type="expression" dxfId="794" priority="1452" stopIfTrue="1">
      <formula>#REF!="YES"</formula>
    </cfRule>
  </conditionalFormatting>
  <conditionalFormatting sqref="B25">
    <cfRule type="expression" dxfId="793" priority="1451" stopIfTrue="1">
      <formula>#REF!="YES"</formula>
    </cfRule>
  </conditionalFormatting>
  <conditionalFormatting sqref="W79">
    <cfRule type="containsText" dxfId="792" priority="938" operator="containsText" text="HIGH">
      <formula>NOT(ISERROR(SEARCH("HIGH",W79)))</formula>
    </cfRule>
    <cfRule type="containsText" dxfId="791" priority="939" operator="containsText" text="SIGNIFICANT">
      <formula>NOT(ISERROR(SEARCH("SIGNIFICANT",W79)))</formula>
    </cfRule>
    <cfRule type="containsText" dxfId="790" priority="940" operator="containsText" text="MODERATE">
      <formula>NOT(ISERROR(SEARCH("MODERATE",W79)))</formula>
    </cfRule>
    <cfRule type="containsText" dxfId="789" priority="941" operator="containsText" text="LOW">
      <formula>NOT(ISERROR(SEARCH("LOW",W79)))</formula>
    </cfRule>
  </conditionalFormatting>
  <conditionalFormatting sqref="K79:M79">
    <cfRule type="containsText" dxfId="788" priority="933" operator="containsText" text="D">
      <formula>NOT(ISERROR(SEARCH("D",K79)))</formula>
    </cfRule>
    <cfRule type="containsText" dxfId="787" priority="934" operator="containsText" text="C">
      <formula>NOT(ISERROR(SEARCH("C",K79)))</formula>
    </cfRule>
    <cfRule type="containsText" dxfId="786" priority="935" operator="containsText" text="B/C">
      <formula>NOT(ISERROR(SEARCH("B/C",K79)))</formula>
    </cfRule>
    <cfRule type="containsText" dxfId="785" priority="936" operator="containsText" text="B">
      <formula>NOT(ISERROR(SEARCH("B",K79)))</formula>
    </cfRule>
    <cfRule type="containsText" dxfId="784" priority="937" operator="containsText" text="A">
      <formula>NOT(ISERROR(SEARCH("A",K79)))</formula>
    </cfRule>
  </conditionalFormatting>
  <conditionalFormatting sqref="A79 D79">
    <cfRule type="expression" dxfId="783" priority="932" stopIfTrue="1">
      <formula>#REF!="YES"</formula>
    </cfRule>
  </conditionalFormatting>
  <conditionalFormatting sqref="B79">
    <cfRule type="expression" dxfId="782" priority="931" stopIfTrue="1">
      <formula>#REF!="YES"</formula>
    </cfRule>
  </conditionalFormatting>
  <conditionalFormatting sqref="W82">
    <cfRule type="containsText" dxfId="781" priority="914" operator="containsText" text="HIGH">
      <formula>NOT(ISERROR(SEARCH("HIGH",W82)))</formula>
    </cfRule>
    <cfRule type="containsText" dxfId="780" priority="915" operator="containsText" text="SIGNIFICANT">
      <formula>NOT(ISERROR(SEARCH("SIGNIFICANT",W82)))</formula>
    </cfRule>
    <cfRule type="containsText" dxfId="779" priority="916" operator="containsText" text="MODERATE">
      <formula>NOT(ISERROR(SEARCH("MODERATE",W82)))</formula>
    </cfRule>
    <cfRule type="containsText" dxfId="778" priority="917" operator="containsText" text="LOW">
      <formula>NOT(ISERROR(SEARCH("LOW",W82)))</formula>
    </cfRule>
  </conditionalFormatting>
  <conditionalFormatting sqref="K82:L82">
    <cfRule type="containsText" dxfId="777" priority="909" operator="containsText" text="D">
      <formula>NOT(ISERROR(SEARCH("D",K82)))</formula>
    </cfRule>
    <cfRule type="containsText" dxfId="776" priority="910" operator="containsText" text="C">
      <formula>NOT(ISERROR(SEARCH("C",K82)))</formula>
    </cfRule>
    <cfRule type="containsText" dxfId="775" priority="911" operator="containsText" text="B/C">
      <formula>NOT(ISERROR(SEARCH("B/C",K82)))</formula>
    </cfRule>
    <cfRule type="containsText" dxfId="774" priority="912" operator="containsText" text="B">
      <formula>NOT(ISERROR(SEARCH("B",K82)))</formula>
    </cfRule>
    <cfRule type="containsText" dxfId="773" priority="913" operator="containsText" text="A">
      <formula>NOT(ISERROR(SEARCH("A",K82)))</formula>
    </cfRule>
  </conditionalFormatting>
  <conditionalFormatting sqref="A82 D82">
    <cfRule type="expression" dxfId="772" priority="908" stopIfTrue="1">
      <formula>#REF!="YES"</formula>
    </cfRule>
  </conditionalFormatting>
  <conditionalFormatting sqref="B82">
    <cfRule type="expression" dxfId="771" priority="907" stopIfTrue="1">
      <formula>#REF!="YES"</formula>
    </cfRule>
  </conditionalFormatting>
  <conditionalFormatting sqref="C79">
    <cfRule type="expression" dxfId="770" priority="905" stopIfTrue="1">
      <formula>#REF!="YES"</formula>
    </cfRule>
  </conditionalFormatting>
  <conditionalFormatting sqref="C33:C34">
    <cfRule type="expression" dxfId="769" priority="752" stopIfTrue="1">
      <formula>#REF!="YES"</formula>
    </cfRule>
  </conditionalFormatting>
  <conditionalFormatting sqref="C36">
    <cfRule type="expression" dxfId="768" priority="751" stopIfTrue="1">
      <formula>#REF!="YES"</formula>
    </cfRule>
  </conditionalFormatting>
  <conditionalFormatting sqref="B75 B114">
    <cfRule type="expression" dxfId="767" priority="851" stopIfTrue="1">
      <formula>#REF!="YES"</formula>
    </cfRule>
  </conditionalFormatting>
  <conditionalFormatting sqref="W71">
    <cfRule type="containsText" dxfId="766" priority="895" operator="containsText" text="HIGH">
      <formula>NOT(ISERROR(SEARCH("HIGH",W71)))</formula>
    </cfRule>
    <cfRule type="containsText" dxfId="765" priority="896" operator="containsText" text="SIGNIFICANT">
      <formula>NOT(ISERROR(SEARCH("SIGNIFICANT",W71)))</formula>
    </cfRule>
    <cfRule type="containsText" dxfId="764" priority="897" operator="containsText" text="MODERATE">
      <formula>NOT(ISERROR(SEARCH("MODERATE",W71)))</formula>
    </cfRule>
    <cfRule type="containsText" dxfId="763" priority="898" operator="containsText" text="LOW">
      <formula>NOT(ISERROR(SEARCH("LOW",W71)))</formula>
    </cfRule>
  </conditionalFormatting>
  <conditionalFormatting sqref="K71:L71">
    <cfRule type="containsText" dxfId="762" priority="890" operator="containsText" text="D">
      <formula>NOT(ISERROR(SEARCH("D",K71)))</formula>
    </cfRule>
    <cfRule type="containsText" dxfId="761" priority="891" operator="containsText" text="C">
      <formula>NOT(ISERROR(SEARCH("C",K71)))</formula>
    </cfRule>
    <cfRule type="containsText" dxfId="760" priority="892" operator="containsText" text="B/C">
      <formula>NOT(ISERROR(SEARCH("B/C",K71)))</formula>
    </cfRule>
    <cfRule type="containsText" dxfId="759" priority="893" operator="containsText" text="B">
      <formula>NOT(ISERROR(SEARCH("B",K71)))</formula>
    </cfRule>
    <cfRule type="containsText" dxfId="758" priority="894" operator="containsText" text="A">
      <formula>NOT(ISERROR(SEARCH("A",K71)))</formula>
    </cfRule>
  </conditionalFormatting>
  <conditionalFormatting sqref="A71 D71">
    <cfRule type="expression" dxfId="757" priority="889" stopIfTrue="1">
      <formula>#REF!="YES"</formula>
    </cfRule>
  </conditionalFormatting>
  <conditionalFormatting sqref="B71">
    <cfRule type="expression" dxfId="756" priority="888" stopIfTrue="1">
      <formula>#REF!="YES"</formula>
    </cfRule>
  </conditionalFormatting>
  <conditionalFormatting sqref="C71:C73 C75 C114">
    <cfRule type="expression" dxfId="755" priority="887" stopIfTrue="1">
      <formula>#REF!="YES"</formula>
    </cfRule>
  </conditionalFormatting>
  <conditionalFormatting sqref="W72">
    <cfRule type="containsText" dxfId="754" priority="883" operator="containsText" text="HIGH">
      <formula>NOT(ISERROR(SEARCH("HIGH",W72)))</formula>
    </cfRule>
    <cfRule type="containsText" dxfId="753" priority="884" operator="containsText" text="SIGNIFICANT">
      <formula>NOT(ISERROR(SEARCH("SIGNIFICANT",W72)))</formula>
    </cfRule>
    <cfRule type="containsText" dxfId="752" priority="885" operator="containsText" text="MODERATE">
      <formula>NOT(ISERROR(SEARCH("MODERATE",W72)))</formula>
    </cfRule>
    <cfRule type="containsText" dxfId="751" priority="886" operator="containsText" text="LOW">
      <formula>NOT(ISERROR(SEARCH("LOW",W72)))</formula>
    </cfRule>
  </conditionalFormatting>
  <conditionalFormatting sqref="K72:L72">
    <cfRule type="containsText" dxfId="750" priority="878" operator="containsText" text="D">
      <formula>NOT(ISERROR(SEARCH("D",K72)))</formula>
    </cfRule>
    <cfRule type="containsText" dxfId="749" priority="879" operator="containsText" text="C">
      <formula>NOT(ISERROR(SEARCH("C",K72)))</formula>
    </cfRule>
    <cfRule type="containsText" dxfId="748" priority="880" operator="containsText" text="B/C">
      <formula>NOT(ISERROR(SEARCH("B/C",K72)))</formula>
    </cfRule>
    <cfRule type="containsText" dxfId="747" priority="881" operator="containsText" text="B">
      <formula>NOT(ISERROR(SEARCH("B",K72)))</formula>
    </cfRule>
    <cfRule type="containsText" dxfId="746" priority="882" operator="containsText" text="A">
      <formula>NOT(ISERROR(SEARCH("A",K72)))</formula>
    </cfRule>
  </conditionalFormatting>
  <conditionalFormatting sqref="A72 D72">
    <cfRule type="expression" dxfId="745" priority="877" stopIfTrue="1">
      <formula>#REF!="YES"</formula>
    </cfRule>
  </conditionalFormatting>
  <conditionalFormatting sqref="B72">
    <cfRule type="expression" dxfId="744" priority="876" stopIfTrue="1">
      <formula>#REF!="YES"</formula>
    </cfRule>
  </conditionalFormatting>
  <conditionalFormatting sqref="W73:W74">
    <cfRule type="containsText" dxfId="743" priority="871" operator="containsText" text="HIGH">
      <formula>NOT(ISERROR(SEARCH("HIGH",W73)))</formula>
    </cfRule>
    <cfRule type="containsText" dxfId="742" priority="872" operator="containsText" text="SIGNIFICANT">
      <formula>NOT(ISERROR(SEARCH("SIGNIFICANT",W73)))</formula>
    </cfRule>
    <cfRule type="containsText" dxfId="741" priority="873" operator="containsText" text="MODERATE">
      <formula>NOT(ISERROR(SEARCH("MODERATE",W73)))</formula>
    </cfRule>
    <cfRule type="containsText" dxfId="740" priority="874" operator="containsText" text="LOW">
      <formula>NOT(ISERROR(SEARCH("LOW",W73)))</formula>
    </cfRule>
  </conditionalFormatting>
  <conditionalFormatting sqref="K73:L73">
    <cfRule type="containsText" dxfId="739" priority="866" operator="containsText" text="D">
      <formula>NOT(ISERROR(SEARCH("D",K73)))</formula>
    </cfRule>
    <cfRule type="containsText" dxfId="738" priority="867" operator="containsText" text="C">
      <formula>NOT(ISERROR(SEARCH("C",K73)))</formula>
    </cfRule>
    <cfRule type="containsText" dxfId="737" priority="868" operator="containsText" text="B/C">
      <formula>NOT(ISERROR(SEARCH("B/C",K73)))</formula>
    </cfRule>
    <cfRule type="containsText" dxfId="736" priority="869" operator="containsText" text="B">
      <formula>NOT(ISERROR(SEARCH("B",K73)))</formula>
    </cfRule>
    <cfRule type="containsText" dxfId="735" priority="870" operator="containsText" text="A">
      <formula>NOT(ISERROR(SEARCH("A",K73)))</formula>
    </cfRule>
  </conditionalFormatting>
  <conditionalFormatting sqref="A73 D73">
    <cfRule type="expression" dxfId="734" priority="865" stopIfTrue="1">
      <formula>#REF!="YES"</formula>
    </cfRule>
  </conditionalFormatting>
  <conditionalFormatting sqref="B73">
    <cfRule type="expression" dxfId="733" priority="864" stopIfTrue="1">
      <formula>#REF!="YES"</formula>
    </cfRule>
  </conditionalFormatting>
  <conditionalFormatting sqref="W75">
    <cfRule type="containsText" dxfId="732" priority="858" operator="containsText" text="HIGH">
      <formula>NOT(ISERROR(SEARCH("HIGH",W75)))</formula>
    </cfRule>
    <cfRule type="containsText" dxfId="731" priority="859" operator="containsText" text="SIGNIFICANT">
      <formula>NOT(ISERROR(SEARCH("SIGNIFICANT",W75)))</formula>
    </cfRule>
    <cfRule type="containsText" dxfId="730" priority="860" operator="containsText" text="MODERATE">
      <formula>NOT(ISERROR(SEARCH("MODERATE",W75)))</formula>
    </cfRule>
    <cfRule type="containsText" dxfId="729" priority="861" operator="containsText" text="LOW">
      <formula>NOT(ISERROR(SEARCH("LOW",W75)))</formula>
    </cfRule>
  </conditionalFormatting>
  <conditionalFormatting sqref="K75:L75 K114:L114">
    <cfRule type="containsText" dxfId="728" priority="853" operator="containsText" text="D">
      <formula>NOT(ISERROR(SEARCH("D",K75)))</formula>
    </cfRule>
    <cfRule type="containsText" dxfId="727" priority="854" operator="containsText" text="C">
      <formula>NOT(ISERROR(SEARCH("C",K75)))</formula>
    </cfRule>
    <cfRule type="containsText" dxfId="726" priority="855" operator="containsText" text="B/C">
      <formula>NOT(ISERROR(SEARCH("B/C",K75)))</formula>
    </cfRule>
    <cfRule type="containsText" dxfId="725" priority="856" operator="containsText" text="B">
      <formula>NOT(ISERROR(SEARCH("B",K75)))</formula>
    </cfRule>
    <cfRule type="containsText" dxfId="724" priority="857" operator="containsText" text="A">
      <formula>NOT(ISERROR(SEARCH("A",K75)))</formula>
    </cfRule>
  </conditionalFormatting>
  <conditionalFormatting sqref="A75 D75 A114 D114">
    <cfRule type="expression" dxfId="723" priority="852" stopIfTrue="1">
      <formula>#REF!="YES"</formula>
    </cfRule>
  </conditionalFormatting>
  <conditionalFormatting sqref="W76">
    <cfRule type="containsText" dxfId="722" priority="847" operator="containsText" text="HIGH">
      <formula>NOT(ISERROR(SEARCH("HIGH",W76)))</formula>
    </cfRule>
    <cfRule type="containsText" dxfId="721" priority="848" operator="containsText" text="SIGNIFICANT">
      <formula>NOT(ISERROR(SEARCH("SIGNIFICANT",W76)))</formula>
    </cfRule>
    <cfRule type="containsText" dxfId="720" priority="849" operator="containsText" text="MODERATE">
      <formula>NOT(ISERROR(SEARCH("MODERATE",W76)))</formula>
    </cfRule>
    <cfRule type="containsText" dxfId="719" priority="850" operator="containsText" text="LOW">
      <formula>NOT(ISERROR(SEARCH("LOW",W76)))</formula>
    </cfRule>
  </conditionalFormatting>
  <conditionalFormatting sqref="K76:L76">
    <cfRule type="containsText" dxfId="718" priority="842" operator="containsText" text="D">
      <formula>NOT(ISERROR(SEARCH("D",K76)))</formula>
    </cfRule>
    <cfRule type="containsText" dxfId="717" priority="843" operator="containsText" text="C">
      <formula>NOT(ISERROR(SEARCH("C",K76)))</formula>
    </cfRule>
    <cfRule type="containsText" dxfId="716" priority="844" operator="containsText" text="B/C">
      <formula>NOT(ISERROR(SEARCH("B/C",K76)))</formula>
    </cfRule>
    <cfRule type="containsText" dxfId="715" priority="845" operator="containsText" text="B">
      <formula>NOT(ISERROR(SEARCH("B",K76)))</formula>
    </cfRule>
    <cfRule type="containsText" dxfId="714" priority="846" operator="containsText" text="A">
      <formula>NOT(ISERROR(SEARCH("A",K76)))</formula>
    </cfRule>
  </conditionalFormatting>
  <conditionalFormatting sqref="A76 D76">
    <cfRule type="expression" dxfId="713" priority="841" stopIfTrue="1">
      <formula>#REF!="YES"</formula>
    </cfRule>
  </conditionalFormatting>
  <conditionalFormatting sqref="B76">
    <cfRule type="expression" dxfId="712" priority="840" stopIfTrue="1">
      <formula>#REF!="YES"</formula>
    </cfRule>
  </conditionalFormatting>
  <conditionalFormatting sqref="A77 D77">
    <cfRule type="expression" dxfId="711" priority="829" stopIfTrue="1">
      <formula>#REF!="YES"</formula>
    </cfRule>
  </conditionalFormatting>
  <conditionalFormatting sqref="B77">
    <cfRule type="expression" dxfId="710" priority="828" stopIfTrue="1">
      <formula>#REF!="YES"</formula>
    </cfRule>
  </conditionalFormatting>
  <conditionalFormatting sqref="W77">
    <cfRule type="containsText" dxfId="709" priority="835" operator="containsText" text="HIGH">
      <formula>NOT(ISERROR(SEARCH("HIGH",W77)))</formula>
    </cfRule>
    <cfRule type="containsText" dxfId="708" priority="836" operator="containsText" text="SIGNIFICANT">
      <formula>NOT(ISERROR(SEARCH("SIGNIFICANT",W77)))</formula>
    </cfRule>
    <cfRule type="containsText" dxfId="707" priority="837" operator="containsText" text="MODERATE">
      <formula>NOT(ISERROR(SEARCH("MODERATE",W77)))</formula>
    </cfRule>
    <cfRule type="containsText" dxfId="706" priority="838" operator="containsText" text="LOW">
      <formula>NOT(ISERROR(SEARCH("LOW",W77)))</formula>
    </cfRule>
  </conditionalFormatting>
  <conditionalFormatting sqref="K77:L77">
    <cfRule type="containsText" dxfId="705" priority="830" operator="containsText" text="D">
      <formula>NOT(ISERROR(SEARCH("D",K77)))</formula>
    </cfRule>
    <cfRule type="containsText" dxfId="704" priority="831" operator="containsText" text="C">
      <formula>NOT(ISERROR(SEARCH("C",K77)))</formula>
    </cfRule>
    <cfRule type="containsText" dxfId="703" priority="832" operator="containsText" text="B/C">
      <formula>NOT(ISERROR(SEARCH("B/C",K77)))</formula>
    </cfRule>
    <cfRule type="containsText" dxfId="702" priority="833" operator="containsText" text="B">
      <formula>NOT(ISERROR(SEARCH("B",K77)))</formula>
    </cfRule>
    <cfRule type="containsText" dxfId="701" priority="834" operator="containsText" text="A">
      <formula>NOT(ISERROR(SEARCH("A",K77)))</formula>
    </cfRule>
  </conditionalFormatting>
  <conditionalFormatting sqref="W96:W97">
    <cfRule type="containsText" dxfId="700" priority="708" operator="containsText" text="HIGH">
      <formula>NOT(ISERROR(SEARCH("HIGH",W96)))</formula>
    </cfRule>
    <cfRule type="containsText" dxfId="699" priority="709" operator="containsText" text="SIGNIFICANT">
      <formula>NOT(ISERROR(SEARCH("SIGNIFICANT",W96)))</formula>
    </cfRule>
    <cfRule type="containsText" dxfId="698" priority="710" operator="containsText" text="MODERATE">
      <formula>NOT(ISERROR(SEARCH("MODERATE",W96)))</formula>
    </cfRule>
    <cfRule type="containsText" dxfId="697" priority="711" operator="containsText" text="LOW">
      <formula>NOT(ISERROR(SEARCH("LOW",W96)))</formula>
    </cfRule>
  </conditionalFormatting>
  <conditionalFormatting sqref="C58">
    <cfRule type="expression" dxfId="696" priority="734" stopIfTrue="1">
      <formula>#REF!="YES"</formula>
    </cfRule>
  </conditionalFormatting>
  <conditionalFormatting sqref="C20">
    <cfRule type="expression" dxfId="695" priority="763" stopIfTrue="1">
      <formula>#REF!="YES"</formula>
    </cfRule>
  </conditionalFormatting>
  <conditionalFormatting sqref="C21">
    <cfRule type="expression" dxfId="694" priority="762" stopIfTrue="1">
      <formula>#REF!="YES"</formula>
    </cfRule>
  </conditionalFormatting>
  <conditionalFormatting sqref="C22">
    <cfRule type="expression" dxfId="693" priority="761" stopIfTrue="1">
      <formula>#REF!="YES"</formula>
    </cfRule>
  </conditionalFormatting>
  <conditionalFormatting sqref="C23">
    <cfRule type="expression" dxfId="692" priority="760" stopIfTrue="1">
      <formula>#REF!="YES"</formula>
    </cfRule>
  </conditionalFormatting>
  <conditionalFormatting sqref="C24">
    <cfRule type="expression" dxfId="691" priority="759" stopIfTrue="1">
      <formula>#REF!="YES"</formula>
    </cfRule>
  </conditionalFormatting>
  <conditionalFormatting sqref="C25">
    <cfRule type="expression" dxfId="690" priority="758" stopIfTrue="1">
      <formula>#REF!="YES"</formula>
    </cfRule>
  </conditionalFormatting>
  <conditionalFormatting sqref="C37:C38">
    <cfRule type="expression" dxfId="689" priority="750" stopIfTrue="1">
      <formula>#REF!="YES"</formula>
    </cfRule>
  </conditionalFormatting>
  <conditionalFormatting sqref="C39">
    <cfRule type="expression" dxfId="688" priority="749" stopIfTrue="1">
      <formula>#REF!="YES"</formula>
    </cfRule>
  </conditionalFormatting>
  <conditionalFormatting sqref="C40">
    <cfRule type="expression" dxfId="687" priority="748" stopIfTrue="1">
      <formula>#REF!="YES"</formula>
    </cfRule>
  </conditionalFormatting>
  <conditionalFormatting sqref="C41">
    <cfRule type="expression" dxfId="686" priority="747" stopIfTrue="1">
      <formula>#REF!="YES"</formula>
    </cfRule>
  </conditionalFormatting>
  <conditionalFormatting sqref="C42:C43">
    <cfRule type="expression" dxfId="685" priority="746" stopIfTrue="1">
      <formula>#REF!="YES"</formula>
    </cfRule>
  </conditionalFormatting>
  <conditionalFormatting sqref="C46 C74">
    <cfRule type="expression" dxfId="684" priority="744" stopIfTrue="1">
      <formula>#REF!="YES"</formula>
    </cfRule>
  </conditionalFormatting>
  <conditionalFormatting sqref="C47">
    <cfRule type="expression" dxfId="683" priority="743" stopIfTrue="1">
      <formula>#REF!="YES"</formula>
    </cfRule>
  </conditionalFormatting>
  <conditionalFormatting sqref="C48">
    <cfRule type="expression" dxfId="682" priority="742" stopIfTrue="1">
      <formula>#REF!="YES"</formula>
    </cfRule>
  </conditionalFormatting>
  <conditionalFormatting sqref="C49">
    <cfRule type="expression" dxfId="681" priority="741" stopIfTrue="1">
      <formula>#REF!="YES"</formula>
    </cfRule>
  </conditionalFormatting>
  <conditionalFormatting sqref="C51">
    <cfRule type="expression" dxfId="680" priority="740" stopIfTrue="1">
      <formula>#REF!="YES"</formula>
    </cfRule>
  </conditionalFormatting>
  <conditionalFormatting sqref="C52:C53">
    <cfRule type="expression" dxfId="679" priority="739" stopIfTrue="1">
      <formula>#REF!="YES"</formula>
    </cfRule>
  </conditionalFormatting>
  <conditionalFormatting sqref="C54">
    <cfRule type="expression" dxfId="678" priority="738" stopIfTrue="1">
      <formula>#REF!="YES"</formula>
    </cfRule>
  </conditionalFormatting>
  <conditionalFormatting sqref="C55">
    <cfRule type="expression" dxfId="677" priority="736" stopIfTrue="1">
      <formula>#REF!="YES"</formula>
    </cfRule>
  </conditionalFormatting>
  <conditionalFormatting sqref="C56:C57">
    <cfRule type="expression" dxfId="676" priority="735" stopIfTrue="1">
      <formula>#REF!="YES"</formula>
    </cfRule>
  </conditionalFormatting>
  <conditionalFormatting sqref="C59">
    <cfRule type="expression" dxfId="675" priority="733" stopIfTrue="1">
      <formula>#REF!="YES"</formula>
    </cfRule>
  </conditionalFormatting>
  <conditionalFormatting sqref="C60:C61">
    <cfRule type="expression" dxfId="674" priority="732" stopIfTrue="1">
      <formula>#REF!="YES"</formula>
    </cfRule>
  </conditionalFormatting>
  <conditionalFormatting sqref="C66">
    <cfRule type="expression" dxfId="673" priority="731" stopIfTrue="1">
      <formula>#REF!="YES"</formula>
    </cfRule>
  </conditionalFormatting>
  <conditionalFormatting sqref="C67">
    <cfRule type="expression" dxfId="672" priority="730" stopIfTrue="1">
      <formula>#REF!="YES"</formula>
    </cfRule>
  </conditionalFormatting>
  <conditionalFormatting sqref="C68">
    <cfRule type="expression" dxfId="671" priority="729" stopIfTrue="1">
      <formula>#REF!="YES"</formula>
    </cfRule>
  </conditionalFormatting>
  <conditionalFormatting sqref="C69:C70">
    <cfRule type="expression" dxfId="670" priority="728" stopIfTrue="1">
      <formula>#REF!="YES"</formula>
    </cfRule>
  </conditionalFormatting>
  <conditionalFormatting sqref="C76">
    <cfRule type="expression" dxfId="669" priority="727" stopIfTrue="1">
      <formula>#REF!="YES"</formula>
    </cfRule>
  </conditionalFormatting>
  <conditionalFormatting sqref="C77">
    <cfRule type="expression" dxfId="668" priority="726" stopIfTrue="1">
      <formula>#REF!="YES"</formula>
    </cfRule>
  </conditionalFormatting>
  <conditionalFormatting sqref="C80:C81">
    <cfRule type="expression" dxfId="667" priority="725" stopIfTrue="1">
      <formula>#REF!="YES"</formula>
    </cfRule>
  </conditionalFormatting>
  <conditionalFormatting sqref="C82">
    <cfRule type="expression" dxfId="666" priority="724" stopIfTrue="1">
      <formula>#REF!="YES"</formula>
    </cfRule>
  </conditionalFormatting>
  <conditionalFormatting sqref="C83">
    <cfRule type="expression" dxfId="665" priority="723" stopIfTrue="1">
      <formula>#REF!="YES"</formula>
    </cfRule>
  </conditionalFormatting>
  <conditionalFormatting sqref="C88">
    <cfRule type="expression" dxfId="664" priority="722" stopIfTrue="1">
      <formula>#REF!="YES"</formula>
    </cfRule>
  </conditionalFormatting>
  <conditionalFormatting sqref="C89:C91">
    <cfRule type="expression" dxfId="663" priority="721" stopIfTrue="1">
      <formula>#REF!="YES"</formula>
    </cfRule>
  </conditionalFormatting>
  <conditionalFormatting sqref="C92">
    <cfRule type="expression" dxfId="662" priority="720" stopIfTrue="1">
      <formula>#REF!="YES"</formula>
    </cfRule>
  </conditionalFormatting>
  <conditionalFormatting sqref="C93">
    <cfRule type="expression" dxfId="661" priority="719" stopIfTrue="1">
      <formula>#REF!="YES"</formula>
    </cfRule>
  </conditionalFormatting>
  <conditionalFormatting sqref="C95">
    <cfRule type="expression" dxfId="660" priority="718" stopIfTrue="1">
      <formula>#REF!="YES"</formula>
    </cfRule>
  </conditionalFormatting>
  <conditionalFormatting sqref="C32">
    <cfRule type="expression" dxfId="659" priority="717" stopIfTrue="1">
      <formula>#REF!="YES"</formula>
    </cfRule>
  </conditionalFormatting>
  <conditionalFormatting sqref="C31">
    <cfRule type="expression" dxfId="658" priority="716" stopIfTrue="1">
      <formula>#REF!="YES"</formula>
    </cfRule>
  </conditionalFormatting>
  <conditionalFormatting sqref="C30">
    <cfRule type="expression" dxfId="657" priority="715" stopIfTrue="1">
      <formula>#REF!="YES"</formula>
    </cfRule>
  </conditionalFormatting>
  <conditionalFormatting sqref="C28:C29">
    <cfRule type="expression" dxfId="656" priority="714" stopIfTrue="1">
      <formula>#REF!="YES"</formula>
    </cfRule>
  </conditionalFormatting>
  <conditionalFormatting sqref="C27">
    <cfRule type="expression" dxfId="655" priority="713" stopIfTrue="1">
      <formula>#REF!="YES"</formula>
    </cfRule>
  </conditionalFormatting>
  <conditionalFormatting sqref="C26">
    <cfRule type="expression" dxfId="654" priority="712" stopIfTrue="1">
      <formula>#REF!="YES"</formula>
    </cfRule>
  </conditionalFormatting>
  <conditionalFormatting sqref="K96:L97">
    <cfRule type="containsText" dxfId="653" priority="703" operator="containsText" text="D">
      <formula>NOT(ISERROR(SEARCH("D",K96)))</formula>
    </cfRule>
    <cfRule type="containsText" dxfId="652" priority="704" operator="containsText" text="C">
      <formula>NOT(ISERROR(SEARCH("C",K96)))</formula>
    </cfRule>
    <cfRule type="containsText" dxfId="651" priority="705" operator="containsText" text="B/C">
      <formula>NOT(ISERROR(SEARCH("B/C",K96)))</formula>
    </cfRule>
    <cfRule type="containsText" dxfId="650" priority="706" operator="containsText" text="B">
      <formula>NOT(ISERROR(SEARCH("B",K96)))</formula>
    </cfRule>
    <cfRule type="containsText" dxfId="649" priority="707" operator="containsText" text="A">
      <formula>NOT(ISERROR(SEARCH("A",K96)))</formula>
    </cfRule>
  </conditionalFormatting>
  <conditionalFormatting sqref="A96:A97 D96:D97">
    <cfRule type="expression" dxfId="648" priority="702" stopIfTrue="1">
      <formula>#REF!="YES"</formula>
    </cfRule>
  </conditionalFormatting>
  <conditionalFormatting sqref="B96:B97">
    <cfRule type="expression" dxfId="647" priority="701" stopIfTrue="1">
      <formula>#REF!="YES"</formula>
    </cfRule>
  </conditionalFormatting>
  <conditionalFormatting sqref="C96:C97">
    <cfRule type="expression" dxfId="646" priority="700" stopIfTrue="1">
      <formula>#REF!="YES"</formula>
    </cfRule>
  </conditionalFormatting>
  <conditionalFormatting sqref="W98">
    <cfRule type="containsText" dxfId="645" priority="696" operator="containsText" text="HIGH">
      <formula>NOT(ISERROR(SEARCH("HIGH",W98)))</formula>
    </cfRule>
    <cfRule type="containsText" dxfId="644" priority="697" operator="containsText" text="SIGNIFICANT">
      <formula>NOT(ISERROR(SEARCH("SIGNIFICANT",W98)))</formula>
    </cfRule>
    <cfRule type="containsText" dxfId="643" priority="698" operator="containsText" text="MODERATE">
      <formula>NOT(ISERROR(SEARCH("MODERATE",W98)))</formula>
    </cfRule>
    <cfRule type="containsText" dxfId="642" priority="699" operator="containsText" text="LOW">
      <formula>NOT(ISERROR(SEARCH("LOW",W98)))</formula>
    </cfRule>
  </conditionalFormatting>
  <conditionalFormatting sqref="K98:L98">
    <cfRule type="containsText" dxfId="641" priority="691" operator="containsText" text="D">
      <formula>NOT(ISERROR(SEARCH("D",K98)))</formula>
    </cfRule>
    <cfRule type="containsText" dxfId="640" priority="692" operator="containsText" text="C">
      <formula>NOT(ISERROR(SEARCH("C",K98)))</formula>
    </cfRule>
    <cfRule type="containsText" dxfId="639" priority="693" operator="containsText" text="B/C">
      <formula>NOT(ISERROR(SEARCH("B/C",K98)))</formula>
    </cfRule>
    <cfRule type="containsText" dxfId="638" priority="694" operator="containsText" text="B">
      <formula>NOT(ISERROR(SEARCH("B",K98)))</formula>
    </cfRule>
    <cfRule type="containsText" dxfId="637" priority="695" operator="containsText" text="A">
      <formula>NOT(ISERROR(SEARCH("A",K98)))</formula>
    </cfRule>
  </conditionalFormatting>
  <conditionalFormatting sqref="A98 D98">
    <cfRule type="expression" dxfId="636" priority="690" stopIfTrue="1">
      <formula>#REF!="YES"</formula>
    </cfRule>
  </conditionalFormatting>
  <conditionalFormatting sqref="B98">
    <cfRule type="expression" dxfId="635" priority="689" stopIfTrue="1">
      <formula>#REF!="YES"</formula>
    </cfRule>
  </conditionalFormatting>
  <conditionalFormatting sqref="W99:W101">
    <cfRule type="containsText" dxfId="634" priority="685" operator="containsText" text="HIGH">
      <formula>NOT(ISERROR(SEARCH("HIGH",W99)))</formula>
    </cfRule>
    <cfRule type="containsText" dxfId="633" priority="686" operator="containsText" text="SIGNIFICANT">
      <formula>NOT(ISERROR(SEARCH("SIGNIFICANT",W99)))</formula>
    </cfRule>
    <cfRule type="containsText" dxfId="632" priority="687" operator="containsText" text="MODERATE">
      <formula>NOT(ISERROR(SEARCH("MODERATE",W99)))</formula>
    </cfRule>
    <cfRule type="containsText" dxfId="631" priority="688" operator="containsText" text="LOW">
      <formula>NOT(ISERROR(SEARCH("LOW",W99)))</formula>
    </cfRule>
  </conditionalFormatting>
  <conditionalFormatting sqref="K99:L99">
    <cfRule type="containsText" dxfId="630" priority="680" operator="containsText" text="D">
      <formula>NOT(ISERROR(SEARCH("D",K99)))</formula>
    </cfRule>
    <cfRule type="containsText" dxfId="629" priority="681" operator="containsText" text="C">
      <formula>NOT(ISERROR(SEARCH("C",K99)))</formula>
    </cfRule>
    <cfRule type="containsText" dxfId="628" priority="682" operator="containsText" text="B/C">
      <formula>NOT(ISERROR(SEARCH("B/C",K99)))</formula>
    </cfRule>
    <cfRule type="containsText" dxfId="627" priority="683" operator="containsText" text="B">
      <formula>NOT(ISERROR(SEARCH("B",K99)))</formula>
    </cfRule>
    <cfRule type="containsText" dxfId="626" priority="684" operator="containsText" text="A">
      <formula>NOT(ISERROR(SEARCH("A",K99)))</formula>
    </cfRule>
  </conditionalFormatting>
  <conditionalFormatting sqref="A99 D99">
    <cfRule type="expression" dxfId="625" priority="679" stopIfTrue="1">
      <formula>#REF!="YES"</formula>
    </cfRule>
  </conditionalFormatting>
  <conditionalFormatting sqref="B99">
    <cfRule type="expression" dxfId="624" priority="678" stopIfTrue="1">
      <formula>#REF!="YES"</formula>
    </cfRule>
  </conditionalFormatting>
  <conditionalFormatting sqref="W102">
    <cfRule type="containsText" dxfId="623" priority="674" operator="containsText" text="HIGH">
      <formula>NOT(ISERROR(SEARCH("HIGH",W102)))</formula>
    </cfRule>
    <cfRule type="containsText" dxfId="622" priority="675" operator="containsText" text="SIGNIFICANT">
      <formula>NOT(ISERROR(SEARCH("SIGNIFICANT",W102)))</formula>
    </cfRule>
    <cfRule type="containsText" dxfId="621" priority="676" operator="containsText" text="MODERATE">
      <formula>NOT(ISERROR(SEARCH("MODERATE",W102)))</formula>
    </cfRule>
    <cfRule type="containsText" dxfId="620" priority="677" operator="containsText" text="LOW">
      <formula>NOT(ISERROR(SEARCH("LOW",W102)))</formula>
    </cfRule>
  </conditionalFormatting>
  <conditionalFormatting sqref="K100:L102">
    <cfRule type="containsText" dxfId="619" priority="669" operator="containsText" text="D">
      <formula>NOT(ISERROR(SEARCH("D",K100)))</formula>
    </cfRule>
    <cfRule type="containsText" dxfId="618" priority="670" operator="containsText" text="C">
      <formula>NOT(ISERROR(SEARCH("C",K100)))</formula>
    </cfRule>
    <cfRule type="containsText" dxfId="617" priority="671" operator="containsText" text="B/C">
      <formula>NOT(ISERROR(SEARCH("B/C",K100)))</formula>
    </cfRule>
    <cfRule type="containsText" dxfId="616" priority="672" operator="containsText" text="B">
      <formula>NOT(ISERROR(SEARCH("B",K100)))</formula>
    </cfRule>
    <cfRule type="containsText" dxfId="615" priority="673" operator="containsText" text="A">
      <formula>NOT(ISERROR(SEARCH("A",K100)))</formula>
    </cfRule>
  </conditionalFormatting>
  <conditionalFormatting sqref="D100:D102 A100:A102">
    <cfRule type="expression" dxfId="614" priority="668" stopIfTrue="1">
      <formula>#REF!="YES"</formula>
    </cfRule>
  </conditionalFormatting>
  <conditionalFormatting sqref="B100:B102">
    <cfRule type="expression" dxfId="613" priority="667" stopIfTrue="1">
      <formula>#REF!="YES"</formula>
    </cfRule>
  </conditionalFormatting>
  <conditionalFormatting sqref="C98">
    <cfRule type="expression" dxfId="612" priority="663" stopIfTrue="1">
      <formula>#REF!="YES"</formula>
    </cfRule>
  </conditionalFormatting>
  <conditionalFormatting sqref="C99">
    <cfRule type="expression" dxfId="611" priority="662" stopIfTrue="1">
      <formula>#REF!="YES"</formula>
    </cfRule>
  </conditionalFormatting>
  <conditionalFormatting sqref="C100:C102">
    <cfRule type="expression" dxfId="610" priority="661" stopIfTrue="1">
      <formula>#REF!="YES"</formula>
    </cfRule>
  </conditionalFormatting>
  <conditionalFormatting sqref="W108">
    <cfRule type="containsText" dxfId="609" priority="613" operator="containsText" text="HIGH">
      <formula>NOT(ISERROR(SEARCH("HIGH",W108)))</formula>
    </cfRule>
    <cfRule type="containsText" dxfId="608" priority="614" operator="containsText" text="SIGNIFICANT">
      <formula>NOT(ISERROR(SEARCH("SIGNIFICANT",W108)))</formula>
    </cfRule>
    <cfRule type="containsText" dxfId="607" priority="615" operator="containsText" text="MODERATE">
      <formula>NOT(ISERROR(SEARCH("MODERATE",W108)))</formula>
    </cfRule>
    <cfRule type="containsText" dxfId="606" priority="616" operator="containsText" text="LOW">
      <formula>NOT(ISERROR(SEARCH("LOW",W108)))</formula>
    </cfRule>
  </conditionalFormatting>
  <conditionalFormatting sqref="K108:M108">
    <cfRule type="containsText" dxfId="605" priority="608" operator="containsText" text="D">
      <formula>NOT(ISERROR(SEARCH("D",K108)))</formula>
    </cfRule>
    <cfRule type="containsText" dxfId="604" priority="609" operator="containsText" text="C">
      <formula>NOT(ISERROR(SEARCH("C",K108)))</formula>
    </cfRule>
    <cfRule type="containsText" dxfId="603" priority="610" operator="containsText" text="B/C">
      <formula>NOT(ISERROR(SEARCH("B/C",K108)))</formula>
    </cfRule>
    <cfRule type="containsText" dxfId="602" priority="611" operator="containsText" text="B">
      <formula>NOT(ISERROR(SEARCH("B",K108)))</formula>
    </cfRule>
    <cfRule type="containsText" dxfId="601" priority="612" operator="containsText" text="A">
      <formula>NOT(ISERROR(SEARCH("A",K108)))</formula>
    </cfRule>
  </conditionalFormatting>
  <conditionalFormatting sqref="A108 D108">
    <cfRule type="expression" dxfId="600" priority="607" stopIfTrue="1">
      <formula>#REF!="YES"</formula>
    </cfRule>
  </conditionalFormatting>
  <conditionalFormatting sqref="B108">
    <cfRule type="expression" dxfId="599" priority="606" stopIfTrue="1">
      <formula>#REF!="YES"</formula>
    </cfRule>
  </conditionalFormatting>
  <conditionalFormatting sqref="W103">
    <cfRule type="containsText" dxfId="598" priority="657" operator="containsText" text="HIGH">
      <formula>NOT(ISERROR(SEARCH("HIGH",W103)))</formula>
    </cfRule>
    <cfRule type="containsText" dxfId="597" priority="658" operator="containsText" text="SIGNIFICANT">
      <formula>NOT(ISERROR(SEARCH("SIGNIFICANT",W103)))</formula>
    </cfRule>
    <cfRule type="containsText" dxfId="596" priority="659" operator="containsText" text="MODERATE">
      <formula>NOT(ISERROR(SEARCH("MODERATE",W103)))</formula>
    </cfRule>
    <cfRule type="containsText" dxfId="595" priority="660" operator="containsText" text="LOW">
      <formula>NOT(ISERROR(SEARCH("LOW",W103)))</formula>
    </cfRule>
  </conditionalFormatting>
  <conditionalFormatting sqref="K103:M103">
    <cfRule type="containsText" dxfId="594" priority="652" operator="containsText" text="D">
      <formula>NOT(ISERROR(SEARCH("D",K103)))</formula>
    </cfRule>
    <cfRule type="containsText" dxfId="593" priority="653" operator="containsText" text="C">
      <formula>NOT(ISERROR(SEARCH("C",K103)))</formula>
    </cfRule>
    <cfRule type="containsText" dxfId="592" priority="654" operator="containsText" text="B/C">
      <formula>NOT(ISERROR(SEARCH("B/C",K103)))</formula>
    </cfRule>
    <cfRule type="containsText" dxfId="591" priority="655" operator="containsText" text="B">
      <formula>NOT(ISERROR(SEARCH("B",K103)))</formula>
    </cfRule>
    <cfRule type="containsText" dxfId="590" priority="656" operator="containsText" text="A">
      <formula>NOT(ISERROR(SEARCH("A",K103)))</formula>
    </cfRule>
  </conditionalFormatting>
  <conditionalFormatting sqref="A103 D103">
    <cfRule type="expression" dxfId="589" priority="651" stopIfTrue="1">
      <formula>#REF!="YES"</formula>
    </cfRule>
  </conditionalFormatting>
  <conditionalFormatting sqref="B103">
    <cfRule type="expression" dxfId="588" priority="650" stopIfTrue="1">
      <formula>#REF!="YES"</formula>
    </cfRule>
  </conditionalFormatting>
  <conditionalFormatting sqref="W104">
    <cfRule type="containsText" dxfId="587" priority="646" operator="containsText" text="HIGH">
      <formula>NOT(ISERROR(SEARCH("HIGH",W104)))</formula>
    </cfRule>
    <cfRule type="containsText" dxfId="586" priority="647" operator="containsText" text="SIGNIFICANT">
      <formula>NOT(ISERROR(SEARCH("SIGNIFICANT",W104)))</formula>
    </cfRule>
    <cfRule type="containsText" dxfId="585" priority="648" operator="containsText" text="MODERATE">
      <formula>NOT(ISERROR(SEARCH("MODERATE",W104)))</formula>
    </cfRule>
    <cfRule type="containsText" dxfId="584" priority="649" operator="containsText" text="LOW">
      <formula>NOT(ISERROR(SEARCH("LOW",W104)))</formula>
    </cfRule>
  </conditionalFormatting>
  <conditionalFormatting sqref="K104:M104">
    <cfRule type="containsText" dxfId="583" priority="641" operator="containsText" text="D">
      <formula>NOT(ISERROR(SEARCH("D",K104)))</formula>
    </cfRule>
    <cfRule type="containsText" dxfId="582" priority="642" operator="containsText" text="C">
      <formula>NOT(ISERROR(SEARCH("C",K104)))</formula>
    </cfRule>
    <cfRule type="containsText" dxfId="581" priority="643" operator="containsText" text="B/C">
      <formula>NOT(ISERROR(SEARCH("B/C",K104)))</formula>
    </cfRule>
    <cfRule type="containsText" dxfId="580" priority="644" operator="containsText" text="B">
      <formula>NOT(ISERROR(SEARCH("B",K104)))</formula>
    </cfRule>
    <cfRule type="containsText" dxfId="579" priority="645" operator="containsText" text="A">
      <formula>NOT(ISERROR(SEARCH("A",K104)))</formula>
    </cfRule>
  </conditionalFormatting>
  <conditionalFormatting sqref="A104 D104">
    <cfRule type="expression" dxfId="578" priority="640" stopIfTrue="1">
      <formula>#REF!="YES"</formula>
    </cfRule>
  </conditionalFormatting>
  <conditionalFormatting sqref="B104">
    <cfRule type="expression" dxfId="577" priority="639" stopIfTrue="1">
      <formula>#REF!="YES"</formula>
    </cfRule>
  </conditionalFormatting>
  <conditionalFormatting sqref="W107">
    <cfRule type="containsText" dxfId="576" priority="635" operator="containsText" text="HIGH">
      <formula>NOT(ISERROR(SEARCH("HIGH",W107)))</formula>
    </cfRule>
    <cfRule type="containsText" dxfId="575" priority="636" operator="containsText" text="SIGNIFICANT">
      <formula>NOT(ISERROR(SEARCH("SIGNIFICANT",W107)))</formula>
    </cfRule>
    <cfRule type="containsText" dxfId="574" priority="637" operator="containsText" text="MODERATE">
      <formula>NOT(ISERROR(SEARCH("MODERATE",W107)))</formula>
    </cfRule>
    <cfRule type="containsText" dxfId="573" priority="638" operator="containsText" text="LOW">
      <formula>NOT(ISERROR(SEARCH("LOW",W107)))</formula>
    </cfRule>
  </conditionalFormatting>
  <conditionalFormatting sqref="K107:M107">
    <cfRule type="containsText" dxfId="572" priority="630" operator="containsText" text="D">
      <formula>NOT(ISERROR(SEARCH("D",K107)))</formula>
    </cfRule>
    <cfRule type="containsText" dxfId="571" priority="631" operator="containsText" text="C">
      <formula>NOT(ISERROR(SEARCH("C",K107)))</formula>
    </cfRule>
    <cfRule type="containsText" dxfId="570" priority="632" operator="containsText" text="B/C">
      <formula>NOT(ISERROR(SEARCH("B/C",K107)))</formula>
    </cfRule>
    <cfRule type="containsText" dxfId="569" priority="633" operator="containsText" text="B">
      <formula>NOT(ISERROR(SEARCH("B",K107)))</formula>
    </cfRule>
    <cfRule type="containsText" dxfId="568" priority="634" operator="containsText" text="A">
      <formula>NOT(ISERROR(SEARCH("A",K107)))</formula>
    </cfRule>
  </conditionalFormatting>
  <conditionalFormatting sqref="A107 D107">
    <cfRule type="expression" dxfId="567" priority="629" stopIfTrue="1">
      <formula>#REF!="YES"</formula>
    </cfRule>
  </conditionalFormatting>
  <conditionalFormatting sqref="B107">
    <cfRule type="expression" dxfId="566" priority="628" stopIfTrue="1">
      <formula>#REF!="YES"</formula>
    </cfRule>
  </conditionalFormatting>
  <conditionalFormatting sqref="W105:W106">
    <cfRule type="containsText" dxfId="565" priority="624" operator="containsText" text="HIGH">
      <formula>NOT(ISERROR(SEARCH("HIGH",W105)))</formula>
    </cfRule>
    <cfRule type="containsText" dxfId="564" priority="625" operator="containsText" text="SIGNIFICANT">
      <formula>NOT(ISERROR(SEARCH("SIGNIFICANT",W105)))</formula>
    </cfRule>
    <cfRule type="containsText" dxfId="563" priority="626" operator="containsText" text="MODERATE">
      <formula>NOT(ISERROR(SEARCH("MODERATE",W105)))</formula>
    </cfRule>
    <cfRule type="containsText" dxfId="562" priority="627" operator="containsText" text="LOW">
      <formula>NOT(ISERROR(SEARCH("LOW",W105)))</formula>
    </cfRule>
  </conditionalFormatting>
  <conditionalFormatting sqref="K105:M106">
    <cfRule type="containsText" dxfId="561" priority="619" operator="containsText" text="D">
      <formula>NOT(ISERROR(SEARCH("D",K105)))</formula>
    </cfRule>
    <cfRule type="containsText" dxfId="560" priority="620" operator="containsText" text="C">
      <formula>NOT(ISERROR(SEARCH("C",K105)))</formula>
    </cfRule>
    <cfRule type="containsText" dxfId="559" priority="621" operator="containsText" text="B/C">
      <formula>NOT(ISERROR(SEARCH("B/C",K105)))</formula>
    </cfRule>
    <cfRule type="containsText" dxfId="558" priority="622" operator="containsText" text="B">
      <formula>NOT(ISERROR(SEARCH("B",K105)))</formula>
    </cfRule>
    <cfRule type="containsText" dxfId="557" priority="623" operator="containsText" text="A">
      <formula>NOT(ISERROR(SEARCH("A",K105)))</formula>
    </cfRule>
  </conditionalFormatting>
  <conditionalFormatting sqref="A105:A106 D105:D106">
    <cfRule type="expression" dxfId="556" priority="618" stopIfTrue="1">
      <formula>#REF!="YES"</formula>
    </cfRule>
  </conditionalFormatting>
  <conditionalFormatting sqref="B105:B106">
    <cfRule type="expression" dxfId="555" priority="617" stopIfTrue="1">
      <formula>#REF!="YES"</formula>
    </cfRule>
  </conditionalFormatting>
  <conditionalFormatting sqref="C103:C106">
    <cfRule type="expression" dxfId="554" priority="605" stopIfTrue="1">
      <formula>#REF!="YES"</formula>
    </cfRule>
  </conditionalFormatting>
  <conditionalFormatting sqref="W109:W110">
    <cfRule type="containsText" dxfId="553" priority="601" operator="containsText" text="HIGH">
      <formula>NOT(ISERROR(SEARCH("HIGH",W109)))</formula>
    </cfRule>
    <cfRule type="containsText" dxfId="552" priority="602" operator="containsText" text="SIGNIFICANT">
      <formula>NOT(ISERROR(SEARCH("SIGNIFICANT",W109)))</formula>
    </cfRule>
    <cfRule type="containsText" dxfId="551" priority="603" operator="containsText" text="MODERATE">
      <formula>NOT(ISERROR(SEARCH("MODERATE",W109)))</formula>
    </cfRule>
    <cfRule type="containsText" dxfId="550" priority="604" operator="containsText" text="LOW">
      <formula>NOT(ISERROR(SEARCH("LOW",W109)))</formula>
    </cfRule>
  </conditionalFormatting>
  <conditionalFormatting sqref="K109:M109">
    <cfRule type="containsText" dxfId="549" priority="596" operator="containsText" text="D">
      <formula>NOT(ISERROR(SEARCH("D",K109)))</formula>
    </cfRule>
    <cfRule type="containsText" dxfId="548" priority="597" operator="containsText" text="C">
      <formula>NOT(ISERROR(SEARCH("C",K109)))</formula>
    </cfRule>
    <cfRule type="containsText" dxfId="547" priority="598" operator="containsText" text="B/C">
      <formula>NOT(ISERROR(SEARCH("B/C",K109)))</formula>
    </cfRule>
    <cfRule type="containsText" dxfId="546" priority="599" operator="containsText" text="B">
      <formula>NOT(ISERROR(SEARCH("B",K109)))</formula>
    </cfRule>
    <cfRule type="containsText" dxfId="545" priority="600" operator="containsText" text="A">
      <formula>NOT(ISERROR(SEARCH("A",K109)))</formula>
    </cfRule>
  </conditionalFormatting>
  <conditionalFormatting sqref="A109 D109">
    <cfRule type="expression" dxfId="544" priority="595" stopIfTrue="1">
      <formula>#REF!="YES"</formula>
    </cfRule>
  </conditionalFormatting>
  <conditionalFormatting sqref="B109">
    <cfRule type="expression" dxfId="543" priority="594" stopIfTrue="1">
      <formula>#REF!="YES"</formula>
    </cfRule>
  </conditionalFormatting>
  <conditionalFormatting sqref="W111">
    <cfRule type="containsText" dxfId="542" priority="590" operator="containsText" text="HIGH">
      <formula>NOT(ISERROR(SEARCH("HIGH",W111)))</formula>
    </cfRule>
    <cfRule type="containsText" dxfId="541" priority="591" operator="containsText" text="SIGNIFICANT">
      <formula>NOT(ISERROR(SEARCH("SIGNIFICANT",W111)))</formula>
    </cfRule>
    <cfRule type="containsText" dxfId="540" priority="592" operator="containsText" text="MODERATE">
      <formula>NOT(ISERROR(SEARCH("MODERATE",W111)))</formula>
    </cfRule>
    <cfRule type="containsText" dxfId="539" priority="593" operator="containsText" text="LOW">
      <formula>NOT(ISERROR(SEARCH("LOW",W111)))</formula>
    </cfRule>
  </conditionalFormatting>
  <conditionalFormatting sqref="K110:M111">
    <cfRule type="containsText" dxfId="538" priority="585" operator="containsText" text="D">
      <formula>NOT(ISERROR(SEARCH("D",K110)))</formula>
    </cfRule>
    <cfRule type="containsText" dxfId="537" priority="586" operator="containsText" text="C">
      <formula>NOT(ISERROR(SEARCH("C",K110)))</formula>
    </cfRule>
    <cfRule type="containsText" dxfId="536" priority="587" operator="containsText" text="B/C">
      <formula>NOT(ISERROR(SEARCH("B/C",K110)))</formula>
    </cfRule>
    <cfRule type="containsText" dxfId="535" priority="588" operator="containsText" text="B">
      <formula>NOT(ISERROR(SEARCH("B",K110)))</formula>
    </cfRule>
    <cfRule type="containsText" dxfId="534" priority="589" operator="containsText" text="A">
      <formula>NOT(ISERROR(SEARCH("A",K110)))</formula>
    </cfRule>
  </conditionalFormatting>
  <conditionalFormatting sqref="A110:A111 D110:D111">
    <cfRule type="expression" dxfId="533" priority="584" stopIfTrue="1">
      <formula>#REF!="YES"</formula>
    </cfRule>
  </conditionalFormatting>
  <conditionalFormatting sqref="B110:B111">
    <cfRule type="expression" dxfId="532" priority="583" stopIfTrue="1">
      <formula>#REF!="YES"</formula>
    </cfRule>
  </conditionalFormatting>
  <conditionalFormatting sqref="B115:B116">
    <cfRule type="expression" dxfId="531" priority="534" stopIfTrue="1">
      <formula>#REF!="YES"</formula>
    </cfRule>
  </conditionalFormatting>
  <conditionalFormatting sqref="W112">
    <cfRule type="containsText" dxfId="530" priority="575" operator="containsText" text="HIGH">
      <formula>NOT(ISERROR(SEARCH("HIGH",W112)))</formula>
    </cfRule>
    <cfRule type="containsText" dxfId="529" priority="576" operator="containsText" text="SIGNIFICANT">
      <formula>NOT(ISERROR(SEARCH("SIGNIFICANT",W112)))</formula>
    </cfRule>
    <cfRule type="containsText" dxfId="528" priority="577" operator="containsText" text="MODERATE">
      <formula>NOT(ISERROR(SEARCH("MODERATE",W112)))</formula>
    </cfRule>
    <cfRule type="containsText" dxfId="527" priority="578" operator="containsText" text="LOW">
      <formula>NOT(ISERROR(SEARCH("LOW",W112)))</formula>
    </cfRule>
  </conditionalFormatting>
  <conditionalFormatting sqref="K112:L112">
    <cfRule type="containsText" dxfId="526" priority="570" operator="containsText" text="D">
      <formula>NOT(ISERROR(SEARCH("D",K112)))</formula>
    </cfRule>
    <cfRule type="containsText" dxfId="525" priority="571" operator="containsText" text="C">
      <formula>NOT(ISERROR(SEARCH("C",K112)))</formula>
    </cfRule>
    <cfRule type="containsText" dxfId="524" priority="572" operator="containsText" text="B/C">
      <formula>NOT(ISERROR(SEARCH("B/C",K112)))</formula>
    </cfRule>
    <cfRule type="containsText" dxfId="523" priority="573" operator="containsText" text="B">
      <formula>NOT(ISERROR(SEARCH("B",K112)))</formula>
    </cfRule>
    <cfRule type="containsText" dxfId="522" priority="574" operator="containsText" text="A">
      <formula>NOT(ISERROR(SEARCH("A",K112)))</formula>
    </cfRule>
  </conditionalFormatting>
  <conditionalFormatting sqref="A112 D112">
    <cfRule type="expression" dxfId="521" priority="569" stopIfTrue="1">
      <formula>#REF!="YES"</formula>
    </cfRule>
  </conditionalFormatting>
  <conditionalFormatting sqref="B112">
    <cfRule type="expression" dxfId="520" priority="568" stopIfTrue="1">
      <formula>#REF!="YES"</formula>
    </cfRule>
  </conditionalFormatting>
  <conditionalFormatting sqref="W113:W115">
    <cfRule type="containsText" dxfId="519" priority="563" operator="containsText" text="HIGH">
      <formula>NOT(ISERROR(SEARCH("HIGH",W113)))</formula>
    </cfRule>
    <cfRule type="containsText" dxfId="518" priority="564" operator="containsText" text="SIGNIFICANT">
      <formula>NOT(ISERROR(SEARCH("SIGNIFICANT",W113)))</formula>
    </cfRule>
    <cfRule type="containsText" dxfId="517" priority="565" operator="containsText" text="MODERATE">
      <formula>NOT(ISERROR(SEARCH("MODERATE",W113)))</formula>
    </cfRule>
    <cfRule type="containsText" dxfId="516" priority="566" operator="containsText" text="LOW">
      <formula>NOT(ISERROR(SEARCH("LOW",W113)))</formula>
    </cfRule>
  </conditionalFormatting>
  <conditionalFormatting sqref="K113:L113">
    <cfRule type="containsText" dxfId="515" priority="558" operator="containsText" text="D">
      <formula>NOT(ISERROR(SEARCH("D",K113)))</formula>
    </cfRule>
    <cfRule type="containsText" dxfId="514" priority="559" operator="containsText" text="C">
      <formula>NOT(ISERROR(SEARCH("C",K113)))</formula>
    </cfRule>
    <cfRule type="containsText" dxfId="513" priority="560" operator="containsText" text="B/C">
      <formula>NOT(ISERROR(SEARCH("B/C",K113)))</formula>
    </cfRule>
    <cfRule type="containsText" dxfId="512" priority="561" operator="containsText" text="B">
      <formula>NOT(ISERROR(SEARCH("B",K113)))</formula>
    </cfRule>
    <cfRule type="containsText" dxfId="511" priority="562" operator="containsText" text="A">
      <formula>NOT(ISERROR(SEARCH("A",K113)))</formula>
    </cfRule>
  </conditionalFormatting>
  <conditionalFormatting sqref="A113 D113">
    <cfRule type="expression" dxfId="510" priority="557" stopIfTrue="1">
      <formula>#REF!="YES"</formula>
    </cfRule>
  </conditionalFormatting>
  <conditionalFormatting sqref="B113">
    <cfRule type="expression" dxfId="509" priority="556" stopIfTrue="1">
      <formula>#REF!="YES"</formula>
    </cfRule>
  </conditionalFormatting>
  <conditionalFormatting sqref="W116">
    <cfRule type="containsText" dxfId="508" priority="541" operator="containsText" text="HIGH">
      <formula>NOT(ISERROR(SEARCH("HIGH",W116)))</formula>
    </cfRule>
    <cfRule type="containsText" dxfId="507" priority="542" operator="containsText" text="SIGNIFICANT">
      <formula>NOT(ISERROR(SEARCH("SIGNIFICANT",W116)))</formula>
    </cfRule>
    <cfRule type="containsText" dxfId="506" priority="543" operator="containsText" text="MODERATE">
      <formula>NOT(ISERROR(SEARCH("MODERATE",W116)))</formula>
    </cfRule>
    <cfRule type="containsText" dxfId="505" priority="544" operator="containsText" text="LOW">
      <formula>NOT(ISERROR(SEARCH("LOW",W116)))</formula>
    </cfRule>
  </conditionalFormatting>
  <conditionalFormatting sqref="K115:L116">
    <cfRule type="containsText" dxfId="504" priority="536" operator="containsText" text="D">
      <formula>NOT(ISERROR(SEARCH("D",K115)))</formula>
    </cfRule>
    <cfRule type="containsText" dxfId="503" priority="537" operator="containsText" text="C">
      <formula>NOT(ISERROR(SEARCH("C",K115)))</formula>
    </cfRule>
    <cfRule type="containsText" dxfId="502" priority="538" operator="containsText" text="B/C">
      <formula>NOT(ISERROR(SEARCH("B/C",K115)))</formula>
    </cfRule>
    <cfRule type="containsText" dxfId="501" priority="539" operator="containsText" text="B">
      <formula>NOT(ISERROR(SEARCH("B",K115)))</formula>
    </cfRule>
    <cfRule type="containsText" dxfId="500" priority="540" operator="containsText" text="A">
      <formula>NOT(ISERROR(SEARCH("A",K115)))</formula>
    </cfRule>
  </conditionalFormatting>
  <conditionalFormatting sqref="A115:A116 D115:D116">
    <cfRule type="expression" dxfId="499" priority="535" stopIfTrue="1">
      <formula>#REF!="YES"</formula>
    </cfRule>
  </conditionalFormatting>
  <conditionalFormatting sqref="W117">
    <cfRule type="containsText" dxfId="498" priority="530" operator="containsText" text="HIGH">
      <formula>NOT(ISERROR(SEARCH("HIGH",W117)))</formula>
    </cfRule>
    <cfRule type="containsText" dxfId="497" priority="531" operator="containsText" text="SIGNIFICANT">
      <formula>NOT(ISERROR(SEARCH("SIGNIFICANT",W117)))</formula>
    </cfRule>
    <cfRule type="containsText" dxfId="496" priority="532" operator="containsText" text="MODERATE">
      <formula>NOT(ISERROR(SEARCH("MODERATE",W117)))</formula>
    </cfRule>
    <cfRule type="containsText" dxfId="495" priority="533" operator="containsText" text="LOW">
      <formula>NOT(ISERROR(SEARCH("LOW",W117)))</formula>
    </cfRule>
  </conditionalFormatting>
  <conditionalFormatting sqref="K117:L117">
    <cfRule type="containsText" dxfId="494" priority="525" operator="containsText" text="D">
      <formula>NOT(ISERROR(SEARCH("D",K117)))</formula>
    </cfRule>
    <cfRule type="containsText" dxfId="493" priority="526" operator="containsText" text="C">
      <formula>NOT(ISERROR(SEARCH("C",K117)))</formula>
    </cfRule>
    <cfRule type="containsText" dxfId="492" priority="527" operator="containsText" text="B/C">
      <formula>NOT(ISERROR(SEARCH("B/C",K117)))</formula>
    </cfRule>
    <cfRule type="containsText" dxfId="491" priority="528" operator="containsText" text="B">
      <formula>NOT(ISERROR(SEARCH("B",K117)))</formula>
    </cfRule>
    <cfRule type="containsText" dxfId="490" priority="529" operator="containsText" text="A">
      <formula>NOT(ISERROR(SEARCH("A",K117)))</formula>
    </cfRule>
  </conditionalFormatting>
  <conditionalFormatting sqref="A117 D117">
    <cfRule type="expression" dxfId="489" priority="524" stopIfTrue="1">
      <formula>#REF!="YES"</formula>
    </cfRule>
  </conditionalFormatting>
  <conditionalFormatting sqref="B117">
    <cfRule type="expression" dxfId="488" priority="523" stopIfTrue="1">
      <formula>#REF!="YES"</formula>
    </cfRule>
  </conditionalFormatting>
  <conditionalFormatting sqref="A118 D118">
    <cfRule type="expression" dxfId="487" priority="513" stopIfTrue="1">
      <formula>#REF!="YES"</formula>
    </cfRule>
  </conditionalFormatting>
  <conditionalFormatting sqref="B118">
    <cfRule type="expression" dxfId="486" priority="512" stopIfTrue="1">
      <formula>#REF!="YES"</formula>
    </cfRule>
  </conditionalFormatting>
  <conditionalFormatting sqref="W118">
    <cfRule type="containsText" dxfId="485" priority="519" operator="containsText" text="HIGH">
      <formula>NOT(ISERROR(SEARCH("HIGH",W118)))</formula>
    </cfRule>
    <cfRule type="containsText" dxfId="484" priority="520" operator="containsText" text="SIGNIFICANT">
      <formula>NOT(ISERROR(SEARCH("SIGNIFICANT",W118)))</formula>
    </cfRule>
    <cfRule type="containsText" dxfId="483" priority="521" operator="containsText" text="MODERATE">
      <formula>NOT(ISERROR(SEARCH("MODERATE",W118)))</formula>
    </cfRule>
    <cfRule type="containsText" dxfId="482" priority="522" operator="containsText" text="LOW">
      <formula>NOT(ISERROR(SEARCH("LOW",W118)))</formula>
    </cfRule>
  </conditionalFormatting>
  <conditionalFormatting sqref="K118:L118">
    <cfRule type="containsText" dxfId="481" priority="514" operator="containsText" text="D">
      <formula>NOT(ISERROR(SEARCH("D",K118)))</formula>
    </cfRule>
    <cfRule type="containsText" dxfId="480" priority="515" operator="containsText" text="C">
      <formula>NOT(ISERROR(SEARCH("C",K118)))</formula>
    </cfRule>
    <cfRule type="containsText" dxfId="479" priority="516" operator="containsText" text="B/C">
      <formula>NOT(ISERROR(SEARCH("B/C",K118)))</formula>
    </cfRule>
    <cfRule type="containsText" dxfId="478" priority="517" operator="containsText" text="B">
      <formula>NOT(ISERROR(SEARCH("B",K118)))</formula>
    </cfRule>
    <cfRule type="containsText" dxfId="477" priority="518" operator="containsText" text="A">
      <formula>NOT(ISERROR(SEARCH("A",K118)))</formula>
    </cfRule>
  </conditionalFormatting>
  <conditionalFormatting sqref="C117">
    <cfRule type="expression" dxfId="476" priority="511" stopIfTrue="1">
      <formula>#REF!="YES"</formula>
    </cfRule>
  </conditionalFormatting>
  <conditionalFormatting sqref="C118">
    <cfRule type="expression" dxfId="475" priority="510" stopIfTrue="1">
      <formula>#REF!="YES"</formula>
    </cfRule>
  </conditionalFormatting>
  <conditionalFormatting sqref="W124">
    <cfRule type="containsText" dxfId="474" priority="462" operator="containsText" text="HIGH">
      <formula>NOT(ISERROR(SEARCH("HIGH",W124)))</formula>
    </cfRule>
    <cfRule type="containsText" dxfId="473" priority="463" operator="containsText" text="SIGNIFICANT">
      <formula>NOT(ISERROR(SEARCH("SIGNIFICANT",W124)))</formula>
    </cfRule>
    <cfRule type="containsText" dxfId="472" priority="464" operator="containsText" text="MODERATE">
      <formula>NOT(ISERROR(SEARCH("MODERATE",W124)))</formula>
    </cfRule>
    <cfRule type="containsText" dxfId="471" priority="465" operator="containsText" text="LOW">
      <formula>NOT(ISERROR(SEARCH("LOW",W124)))</formula>
    </cfRule>
  </conditionalFormatting>
  <conditionalFormatting sqref="K124:M124">
    <cfRule type="containsText" dxfId="470" priority="457" operator="containsText" text="D">
      <formula>NOT(ISERROR(SEARCH("D",K124)))</formula>
    </cfRule>
    <cfRule type="containsText" dxfId="469" priority="458" operator="containsText" text="C">
      <formula>NOT(ISERROR(SEARCH("C",K124)))</formula>
    </cfRule>
    <cfRule type="containsText" dxfId="468" priority="459" operator="containsText" text="B/C">
      <formula>NOT(ISERROR(SEARCH("B/C",K124)))</formula>
    </cfRule>
    <cfRule type="containsText" dxfId="467" priority="460" operator="containsText" text="B">
      <formula>NOT(ISERROR(SEARCH("B",K124)))</formula>
    </cfRule>
    <cfRule type="containsText" dxfId="466" priority="461" operator="containsText" text="A">
      <formula>NOT(ISERROR(SEARCH("A",K124)))</formula>
    </cfRule>
  </conditionalFormatting>
  <conditionalFormatting sqref="A124 D124">
    <cfRule type="expression" dxfId="465" priority="456" stopIfTrue="1">
      <formula>#REF!="YES"</formula>
    </cfRule>
  </conditionalFormatting>
  <conditionalFormatting sqref="B124">
    <cfRule type="expression" dxfId="464" priority="455" stopIfTrue="1">
      <formula>#REF!="YES"</formula>
    </cfRule>
  </conditionalFormatting>
  <conditionalFormatting sqref="W119">
    <cfRule type="containsText" dxfId="463" priority="506" operator="containsText" text="HIGH">
      <formula>NOT(ISERROR(SEARCH("HIGH",W119)))</formula>
    </cfRule>
    <cfRule type="containsText" dxfId="462" priority="507" operator="containsText" text="SIGNIFICANT">
      <formula>NOT(ISERROR(SEARCH("SIGNIFICANT",W119)))</formula>
    </cfRule>
    <cfRule type="containsText" dxfId="461" priority="508" operator="containsText" text="MODERATE">
      <formula>NOT(ISERROR(SEARCH("MODERATE",W119)))</formula>
    </cfRule>
    <cfRule type="containsText" dxfId="460" priority="509" operator="containsText" text="LOW">
      <formula>NOT(ISERROR(SEARCH("LOW",W119)))</formula>
    </cfRule>
  </conditionalFormatting>
  <conditionalFormatting sqref="K119:M119">
    <cfRule type="containsText" dxfId="459" priority="501" operator="containsText" text="D">
      <formula>NOT(ISERROR(SEARCH("D",K119)))</formula>
    </cfRule>
    <cfRule type="containsText" dxfId="458" priority="502" operator="containsText" text="C">
      <formula>NOT(ISERROR(SEARCH("C",K119)))</formula>
    </cfRule>
    <cfRule type="containsText" dxfId="457" priority="503" operator="containsText" text="B/C">
      <formula>NOT(ISERROR(SEARCH("B/C",K119)))</formula>
    </cfRule>
    <cfRule type="containsText" dxfId="456" priority="504" operator="containsText" text="B">
      <formula>NOT(ISERROR(SEARCH("B",K119)))</formula>
    </cfRule>
    <cfRule type="containsText" dxfId="455" priority="505" operator="containsText" text="A">
      <formula>NOT(ISERROR(SEARCH("A",K119)))</formula>
    </cfRule>
  </conditionalFormatting>
  <conditionalFormatting sqref="A119 D119">
    <cfRule type="expression" dxfId="454" priority="500" stopIfTrue="1">
      <formula>#REF!="YES"</formula>
    </cfRule>
  </conditionalFormatting>
  <conditionalFormatting sqref="B119">
    <cfRule type="expression" dxfId="453" priority="499" stopIfTrue="1">
      <formula>#REF!="YES"</formula>
    </cfRule>
  </conditionalFormatting>
  <conditionalFormatting sqref="W120">
    <cfRule type="containsText" dxfId="452" priority="495" operator="containsText" text="HIGH">
      <formula>NOT(ISERROR(SEARCH("HIGH",W120)))</formula>
    </cfRule>
    <cfRule type="containsText" dxfId="451" priority="496" operator="containsText" text="SIGNIFICANT">
      <formula>NOT(ISERROR(SEARCH("SIGNIFICANT",W120)))</formula>
    </cfRule>
    <cfRule type="containsText" dxfId="450" priority="497" operator="containsText" text="MODERATE">
      <formula>NOT(ISERROR(SEARCH("MODERATE",W120)))</formula>
    </cfRule>
    <cfRule type="containsText" dxfId="449" priority="498" operator="containsText" text="LOW">
      <formula>NOT(ISERROR(SEARCH("LOW",W120)))</formula>
    </cfRule>
  </conditionalFormatting>
  <conditionalFormatting sqref="K120:M120">
    <cfRule type="containsText" dxfId="448" priority="490" operator="containsText" text="D">
      <formula>NOT(ISERROR(SEARCH("D",K120)))</formula>
    </cfRule>
    <cfRule type="containsText" dxfId="447" priority="491" operator="containsText" text="C">
      <formula>NOT(ISERROR(SEARCH("C",K120)))</formula>
    </cfRule>
    <cfRule type="containsText" dxfId="446" priority="492" operator="containsText" text="B/C">
      <formula>NOT(ISERROR(SEARCH("B/C",K120)))</formula>
    </cfRule>
    <cfRule type="containsText" dxfId="445" priority="493" operator="containsText" text="B">
      <formula>NOT(ISERROR(SEARCH("B",K120)))</formula>
    </cfRule>
    <cfRule type="containsText" dxfId="444" priority="494" operator="containsText" text="A">
      <formula>NOT(ISERROR(SEARCH("A",K120)))</formula>
    </cfRule>
  </conditionalFormatting>
  <conditionalFormatting sqref="A120 D120">
    <cfRule type="expression" dxfId="443" priority="489" stopIfTrue="1">
      <formula>#REF!="YES"</formula>
    </cfRule>
  </conditionalFormatting>
  <conditionalFormatting sqref="B120">
    <cfRule type="expression" dxfId="442" priority="488" stopIfTrue="1">
      <formula>#REF!="YES"</formula>
    </cfRule>
  </conditionalFormatting>
  <conditionalFormatting sqref="W123">
    <cfRule type="containsText" dxfId="441" priority="484" operator="containsText" text="HIGH">
      <formula>NOT(ISERROR(SEARCH("HIGH",W123)))</formula>
    </cfRule>
    <cfRule type="containsText" dxfId="440" priority="485" operator="containsText" text="SIGNIFICANT">
      <formula>NOT(ISERROR(SEARCH("SIGNIFICANT",W123)))</formula>
    </cfRule>
    <cfRule type="containsText" dxfId="439" priority="486" operator="containsText" text="MODERATE">
      <formula>NOT(ISERROR(SEARCH("MODERATE",W123)))</formula>
    </cfRule>
    <cfRule type="containsText" dxfId="438" priority="487" operator="containsText" text="LOW">
      <formula>NOT(ISERROR(SEARCH("LOW",W123)))</formula>
    </cfRule>
  </conditionalFormatting>
  <conditionalFormatting sqref="K123:M123">
    <cfRule type="containsText" dxfId="437" priority="479" operator="containsText" text="D">
      <formula>NOT(ISERROR(SEARCH("D",K123)))</formula>
    </cfRule>
    <cfRule type="containsText" dxfId="436" priority="480" operator="containsText" text="C">
      <formula>NOT(ISERROR(SEARCH("C",K123)))</formula>
    </cfRule>
    <cfRule type="containsText" dxfId="435" priority="481" operator="containsText" text="B/C">
      <formula>NOT(ISERROR(SEARCH("B/C",K123)))</formula>
    </cfRule>
    <cfRule type="containsText" dxfId="434" priority="482" operator="containsText" text="B">
      <formula>NOT(ISERROR(SEARCH("B",K123)))</formula>
    </cfRule>
    <cfRule type="containsText" dxfId="433" priority="483" operator="containsText" text="A">
      <formula>NOT(ISERROR(SEARCH("A",K123)))</formula>
    </cfRule>
  </conditionalFormatting>
  <conditionalFormatting sqref="A123 D123">
    <cfRule type="expression" dxfId="432" priority="478" stopIfTrue="1">
      <formula>#REF!="YES"</formula>
    </cfRule>
  </conditionalFormatting>
  <conditionalFormatting sqref="B123">
    <cfRule type="expression" dxfId="431" priority="477" stopIfTrue="1">
      <formula>#REF!="YES"</formula>
    </cfRule>
  </conditionalFormatting>
  <conditionalFormatting sqref="W121:W122">
    <cfRule type="containsText" dxfId="430" priority="473" operator="containsText" text="HIGH">
      <formula>NOT(ISERROR(SEARCH("HIGH",W121)))</formula>
    </cfRule>
    <cfRule type="containsText" dxfId="429" priority="474" operator="containsText" text="SIGNIFICANT">
      <formula>NOT(ISERROR(SEARCH("SIGNIFICANT",W121)))</formula>
    </cfRule>
    <cfRule type="containsText" dxfId="428" priority="475" operator="containsText" text="MODERATE">
      <formula>NOT(ISERROR(SEARCH("MODERATE",W121)))</formula>
    </cfRule>
    <cfRule type="containsText" dxfId="427" priority="476" operator="containsText" text="LOW">
      <formula>NOT(ISERROR(SEARCH("LOW",W121)))</formula>
    </cfRule>
  </conditionalFormatting>
  <conditionalFormatting sqref="K121:M122">
    <cfRule type="containsText" dxfId="426" priority="468" operator="containsText" text="D">
      <formula>NOT(ISERROR(SEARCH("D",K121)))</formula>
    </cfRule>
    <cfRule type="containsText" dxfId="425" priority="469" operator="containsText" text="C">
      <formula>NOT(ISERROR(SEARCH("C",K121)))</formula>
    </cfRule>
    <cfRule type="containsText" dxfId="424" priority="470" operator="containsText" text="B/C">
      <formula>NOT(ISERROR(SEARCH("B/C",K121)))</formula>
    </cfRule>
    <cfRule type="containsText" dxfId="423" priority="471" operator="containsText" text="B">
      <formula>NOT(ISERROR(SEARCH("B",K121)))</formula>
    </cfRule>
    <cfRule type="containsText" dxfId="422" priority="472" operator="containsText" text="A">
      <formula>NOT(ISERROR(SEARCH("A",K121)))</formula>
    </cfRule>
  </conditionalFormatting>
  <conditionalFormatting sqref="A121:A122 D121:D122">
    <cfRule type="expression" dxfId="421" priority="467" stopIfTrue="1">
      <formula>#REF!="YES"</formula>
    </cfRule>
  </conditionalFormatting>
  <conditionalFormatting sqref="B121:B122">
    <cfRule type="expression" dxfId="420" priority="466" stopIfTrue="1">
      <formula>#REF!="YES"</formula>
    </cfRule>
  </conditionalFormatting>
  <conditionalFormatting sqref="C119:C122">
    <cfRule type="expression" dxfId="419" priority="454" stopIfTrue="1">
      <formula>#REF!="YES"</formula>
    </cfRule>
  </conditionalFormatting>
  <conditionalFormatting sqref="W125:W127">
    <cfRule type="containsText" dxfId="418" priority="450" operator="containsText" text="HIGH">
      <formula>NOT(ISERROR(SEARCH("HIGH",W125)))</formula>
    </cfRule>
    <cfRule type="containsText" dxfId="417" priority="451" operator="containsText" text="SIGNIFICANT">
      <formula>NOT(ISERROR(SEARCH("SIGNIFICANT",W125)))</formula>
    </cfRule>
    <cfRule type="containsText" dxfId="416" priority="452" operator="containsText" text="MODERATE">
      <formula>NOT(ISERROR(SEARCH("MODERATE",W125)))</formula>
    </cfRule>
    <cfRule type="containsText" dxfId="415" priority="453" operator="containsText" text="LOW">
      <formula>NOT(ISERROR(SEARCH("LOW",W125)))</formula>
    </cfRule>
  </conditionalFormatting>
  <conditionalFormatting sqref="K125:M127">
    <cfRule type="containsText" dxfId="414" priority="445" operator="containsText" text="D">
      <formula>NOT(ISERROR(SEARCH("D",K125)))</formula>
    </cfRule>
    <cfRule type="containsText" dxfId="413" priority="446" operator="containsText" text="C">
      <formula>NOT(ISERROR(SEARCH("C",K125)))</formula>
    </cfRule>
    <cfRule type="containsText" dxfId="412" priority="447" operator="containsText" text="B/C">
      <formula>NOT(ISERROR(SEARCH("B/C",K125)))</formula>
    </cfRule>
    <cfRule type="containsText" dxfId="411" priority="448" operator="containsText" text="B">
      <formula>NOT(ISERROR(SEARCH("B",K125)))</formula>
    </cfRule>
    <cfRule type="containsText" dxfId="410" priority="449" operator="containsText" text="A">
      <formula>NOT(ISERROR(SEARCH("A",K125)))</formula>
    </cfRule>
  </conditionalFormatting>
  <conditionalFormatting sqref="A125:A127 D125:D127">
    <cfRule type="expression" dxfId="409" priority="444" stopIfTrue="1">
      <formula>#REF!="YES"</formula>
    </cfRule>
  </conditionalFormatting>
  <conditionalFormatting sqref="B125:B127">
    <cfRule type="expression" dxfId="408" priority="443" stopIfTrue="1">
      <formula>#REF!="YES"</formula>
    </cfRule>
  </conditionalFormatting>
  <conditionalFormatting sqref="C107">
    <cfRule type="expression" dxfId="407" priority="421" stopIfTrue="1">
      <formula>#REF!="YES"</formula>
    </cfRule>
  </conditionalFormatting>
  <conditionalFormatting sqref="C123">
    <cfRule type="expression" dxfId="406" priority="423" stopIfTrue="1">
      <formula>#REF!="YES"</formula>
    </cfRule>
  </conditionalFormatting>
  <conditionalFormatting sqref="C124">
    <cfRule type="expression" dxfId="405" priority="422" stopIfTrue="1">
      <formula>#REF!="YES"</formula>
    </cfRule>
  </conditionalFormatting>
  <conditionalFormatting sqref="C110:C111">
    <cfRule type="expression" dxfId="404" priority="418" stopIfTrue="1">
      <formula>#REF!="YES"</formula>
    </cfRule>
  </conditionalFormatting>
  <conditionalFormatting sqref="C108">
    <cfRule type="expression" dxfId="403" priority="420" stopIfTrue="1">
      <formula>#REF!="YES"</formula>
    </cfRule>
  </conditionalFormatting>
  <conditionalFormatting sqref="C109">
    <cfRule type="expression" dxfId="402" priority="419" stopIfTrue="1">
      <formula>#REF!="YES"</formula>
    </cfRule>
  </conditionalFormatting>
  <conditionalFormatting sqref="C138">
    <cfRule type="expression" dxfId="401" priority="299" stopIfTrue="1">
      <formula>#REF!="YES"</formula>
    </cfRule>
  </conditionalFormatting>
  <conditionalFormatting sqref="C125:C127">
    <cfRule type="expression" dxfId="400" priority="417" stopIfTrue="1">
      <formula>#REF!="YES"</formula>
    </cfRule>
  </conditionalFormatting>
  <conditionalFormatting sqref="W133:W134">
    <cfRule type="containsText" dxfId="399" priority="368" operator="containsText" text="HIGH">
      <formula>NOT(ISERROR(SEARCH("HIGH",W133)))</formula>
    </cfRule>
    <cfRule type="containsText" dxfId="398" priority="369" operator="containsText" text="SIGNIFICANT">
      <formula>NOT(ISERROR(SEARCH("SIGNIFICANT",W133)))</formula>
    </cfRule>
    <cfRule type="containsText" dxfId="397" priority="370" operator="containsText" text="MODERATE">
      <formula>NOT(ISERROR(SEARCH("MODERATE",W133)))</formula>
    </cfRule>
    <cfRule type="containsText" dxfId="396" priority="371" operator="containsText" text="LOW">
      <formula>NOT(ISERROR(SEARCH("LOW",W133)))</formula>
    </cfRule>
  </conditionalFormatting>
  <conditionalFormatting sqref="K133:L133">
    <cfRule type="containsText" dxfId="395" priority="363" operator="containsText" text="D">
      <formula>NOT(ISERROR(SEARCH("D",K133)))</formula>
    </cfRule>
    <cfRule type="containsText" dxfId="394" priority="364" operator="containsText" text="C">
      <formula>NOT(ISERROR(SEARCH("C",K133)))</formula>
    </cfRule>
    <cfRule type="containsText" dxfId="393" priority="365" operator="containsText" text="B/C">
      <formula>NOT(ISERROR(SEARCH("B/C",K133)))</formula>
    </cfRule>
    <cfRule type="containsText" dxfId="392" priority="366" operator="containsText" text="B">
      <formula>NOT(ISERROR(SEARCH("B",K133)))</formula>
    </cfRule>
    <cfRule type="containsText" dxfId="391" priority="367" operator="containsText" text="A">
      <formula>NOT(ISERROR(SEARCH("A",K133)))</formula>
    </cfRule>
  </conditionalFormatting>
  <conditionalFormatting sqref="A133 D133">
    <cfRule type="expression" dxfId="390" priority="362" stopIfTrue="1">
      <formula>#REF!="YES"</formula>
    </cfRule>
  </conditionalFormatting>
  <conditionalFormatting sqref="B133">
    <cfRule type="expression" dxfId="389" priority="361" stopIfTrue="1">
      <formula>#REF!="YES"</formula>
    </cfRule>
  </conditionalFormatting>
  <conditionalFormatting sqref="W128">
    <cfRule type="containsText" dxfId="388" priority="412" operator="containsText" text="HIGH">
      <formula>NOT(ISERROR(SEARCH("HIGH",W128)))</formula>
    </cfRule>
    <cfRule type="containsText" dxfId="387" priority="413" operator="containsText" text="SIGNIFICANT">
      <formula>NOT(ISERROR(SEARCH("SIGNIFICANT",W128)))</formula>
    </cfRule>
    <cfRule type="containsText" dxfId="386" priority="414" operator="containsText" text="MODERATE">
      <formula>NOT(ISERROR(SEARCH("MODERATE",W128)))</formula>
    </cfRule>
    <cfRule type="containsText" dxfId="385" priority="415" operator="containsText" text="LOW">
      <formula>NOT(ISERROR(SEARCH("LOW",W128)))</formula>
    </cfRule>
  </conditionalFormatting>
  <conditionalFormatting sqref="K128:L128">
    <cfRule type="containsText" dxfId="384" priority="407" operator="containsText" text="D">
      <formula>NOT(ISERROR(SEARCH("D",K128)))</formula>
    </cfRule>
    <cfRule type="containsText" dxfId="383" priority="408" operator="containsText" text="C">
      <formula>NOT(ISERROR(SEARCH("C",K128)))</formula>
    </cfRule>
    <cfRule type="containsText" dxfId="382" priority="409" operator="containsText" text="B/C">
      <formula>NOT(ISERROR(SEARCH("B/C",K128)))</formula>
    </cfRule>
    <cfRule type="containsText" dxfId="381" priority="410" operator="containsText" text="B">
      <formula>NOT(ISERROR(SEARCH("B",K128)))</formula>
    </cfRule>
    <cfRule type="containsText" dxfId="380" priority="411" operator="containsText" text="A">
      <formula>NOT(ISERROR(SEARCH("A",K128)))</formula>
    </cfRule>
  </conditionalFormatting>
  <conditionalFormatting sqref="A128 D128">
    <cfRule type="expression" dxfId="379" priority="406" stopIfTrue="1">
      <formula>#REF!="YES"</formula>
    </cfRule>
  </conditionalFormatting>
  <conditionalFormatting sqref="B128:C128">
    <cfRule type="expression" dxfId="378" priority="405" stopIfTrue="1">
      <formula>#REF!="YES"</formula>
    </cfRule>
  </conditionalFormatting>
  <conditionalFormatting sqref="W129">
    <cfRule type="containsText" dxfId="377" priority="401" operator="containsText" text="HIGH">
      <formula>NOT(ISERROR(SEARCH("HIGH",W129)))</formula>
    </cfRule>
    <cfRule type="containsText" dxfId="376" priority="402" operator="containsText" text="SIGNIFICANT">
      <formula>NOT(ISERROR(SEARCH("SIGNIFICANT",W129)))</formula>
    </cfRule>
    <cfRule type="containsText" dxfId="375" priority="403" operator="containsText" text="MODERATE">
      <formula>NOT(ISERROR(SEARCH("MODERATE",W129)))</formula>
    </cfRule>
    <cfRule type="containsText" dxfId="374" priority="404" operator="containsText" text="LOW">
      <formula>NOT(ISERROR(SEARCH("LOW",W129)))</formula>
    </cfRule>
  </conditionalFormatting>
  <conditionalFormatting sqref="K129:L129">
    <cfRule type="containsText" dxfId="373" priority="396" operator="containsText" text="D">
      <formula>NOT(ISERROR(SEARCH("D",K129)))</formula>
    </cfRule>
    <cfRule type="containsText" dxfId="372" priority="397" operator="containsText" text="C">
      <formula>NOT(ISERROR(SEARCH("C",K129)))</formula>
    </cfRule>
    <cfRule type="containsText" dxfId="371" priority="398" operator="containsText" text="B/C">
      <formula>NOT(ISERROR(SEARCH("B/C",K129)))</formula>
    </cfRule>
    <cfRule type="containsText" dxfId="370" priority="399" operator="containsText" text="B">
      <formula>NOT(ISERROR(SEARCH("B",K129)))</formula>
    </cfRule>
    <cfRule type="containsText" dxfId="369" priority="400" operator="containsText" text="A">
      <formula>NOT(ISERROR(SEARCH("A",K129)))</formula>
    </cfRule>
  </conditionalFormatting>
  <conditionalFormatting sqref="A129 D129">
    <cfRule type="expression" dxfId="368" priority="395" stopIfTrue="1">
      <formula>#REF!="YES"</formula>
    </cfRule>
  </conditionalFormatting>
  <conditionalFormatting sqref="B129">
    <cfRule type="expression" dxfId="367" priority="394" stopIfTrue="1">
      <formula>#REF!="YES"</formula>
    </cfRule>
  </conditionalFormatting>
  <conditionalFormatting sqref="W132">
    <cfRule type="containsText" dxfId="366" priority="390" operator="containsText" text="HIGH">
      <formula>NOT(ISERROR(SEARCH("HIGH",W132)))</formula>
    </cfRule>
    <cfRule type="containsText" dxfId="365" priority="391" operator="containsText" text="SIGNIFICANT">
      <formula>NOT(ISERROR(SEARCH("SIGNIFICANT",W132)))</formula>
    </cfRule>
    <cfRule type="containsText" dxfId="364" priority="392" operator="containsText" text="MODERATE">
      <formula>NOT(ISERROR(SEARCH("MODERATE",W132)))</formula>
    </cfRule>
    <cfRule type="containsText" dxfId="363" priority="393" operator="containsText" text="LOW">
      <formula>NOT(ISERROR(SEARCH("LOW",W132)))</formula>
    </cfRule>
  </conditionalFormatting>
  <conditionalFormatting sqref="K132:L132">
    <cfRule type="containsText" dxfId="362" priority="385" operator="containsText" text="D">
      <formula>NOT(ISERROR(SEARCH("D",K132)))</formula>
    </cfRule>
    <cfRule type="containsText" dxfId="361" priority="386" operator="containsText" text="C">
      <formula>NOT(ISERROR(SEARCH("C",K132)))</formula>
    </cfRule>
    <cfRule type="containsText" dxfId="360" priority="387" operator="containsText" text="B/C">
      <formula>NOT(ISERROR(SEARCH("B/C",K132)))</formula>
    </cfRule>
    <cfRule type="containsText" dxfId="359" priority="388" operator="containsText" text="B">
      <formula>NOT(ISERROR(SEARCH("B",K132)))</formula>
    </cfRule>
    <cfRule type="containsText" dxfId="358" priority="389" operator="containsText" text="A">
      <formula>NOT(ISERROR(SEARCH("A",K132)))</formula>
    </cfRule>
  </conditionalFormatting>
  <conditionalFormatting sqref="A132 D132">
    <cfRule type="expression" dxfId="357" priority="384" stopIfTrue="1">
      <formula>#REF!="YES"</formula>
    </cfRule>
  </conditionalFormatting>
  <conditionalFormatting sqref="B132">
    <cfRule type="expression" dxfId="356" priority="383" stopIfTrue="1">
      <formula>#REF!="YES"</formula>
    </cfRule>
  </conditionalFormatting>
  <conditionalFormatting sqref="W130:W131">
    <cfRule type="containsText" dxfId="355" priority="379" operator="containsText" text="HIGH">
      <formula>NOT(ISERROR(SEARCH("HIGH",W130)))</formula>
    </cfRule>
    <cfRule type="containsText" dxfId="354" priority="380" operator="containsText" text="SIGNIFICANT">
      <formula>NOT(ISERROR(SEARCH("SIGNIFICANT",W130)))</formula>
    </cfRule>
    <cfRule type="containsText" dxfId="353" priority="381" operator="containsText" text="MODERATE">
      <formula>NOT(ISERROR(SEARCH("MODERATE",W130)))</formula>
    </cfRule>
    <cfRule type="containsText" dxfId="352" priority="382" operator="containsText" text="LOW">
      <formula>NOT(ISERROR(SEARCH("LOW",W130)))</formula>
    </cfRule>
  </conditionalFormatting>
  <conditionalFormatting sqref="K130:L131">
    <cfRule type="containsText" dxfId="351" priority="374" operator="containsText" text="D">
      <formula>NOT(ISERROR(SEARCH("D",K130)))</formula>
    </cfRule>
    <cfRule type="containsText" dxfId="350" priority="375" operator="containsText" text="C">
      <formula>NOT(ISERROR(SEARCH("C",K130)))</formula>
    </cfRule>
    <cfRule type="containsText" dxfId="349" priority="376" operator="containsText" text="B/C">
      <formula>NOT(ISERROR(SEARCH("B/C",K130)))</formula>
    </cfRule>
    <cfRule type="containsText" dxfId="348" priority="377" operator="containsText" text="B">
      <formula>NOT(ISERROR(SEARCH("B",K130)))</formula>
    </cfRule>
    <cfRule type="containsText" dxfId="347" priority="378" operator="containsText" text="A">
      <formula>NOT(ISERROR(SEARCH("A",K130)))</formula>
    </cfRule>
  </conditionalFormatting>
  <conditionalFormatting sqref="A130:A131 D130:D131">
    <cfRule type="expression" dxfId="346" priority="373" stopIfTrue="1">
      <formula>#REF!="YES"</formula>
    </cfRule>
  </conditionalFormatting>
  <conditionalFormatting sqref="B130:B131">
    <cfRule type="expression" dxfId="345" priority="372" stopIfTrue="1">
      <formula>#REF!="YES"</formula>
    </cfRule>
  </conditionalFormatting>
  <conditionalFormatting sqref="W137">
    <cfRule type="containsText" dxfId="344" priority="357" operator="containsText" text="HIGH">
      <formula>NOT(ISERROR(SEARCH("HIGH",W137)))</formula>
    </cfRule>
    <cfRule type="containsText" dxfId="343" priority="358" operator="containsText" text="SIGNIFICANT">
      <formula>NOT(ISERROR(SEARCH("SIGNIFICANT",W137)))</formula>
    </cfRule>
    <cfRule type="containsText" dxfId="342" priority="359" operator="containsText" text="MODERATE">
      <formula>NOT(ISERROR(SEARCH("MODERATE",W137)))</formula>
    </cfRule>
    <cfRule type="containsText" dxfId="341" priority="360" operator="containsText" text="LOW">
      <formula>NOT(ISERROR(SEARCH("LOW",W137)))</formula>
    </cfRule>
  </conditionalFormatting>
  <conditionalFormatting sqref="K137:L137">
    <cfRule type="containsText" dxfId="340" priority="352" operator="containsText" text="D">
      <formula>NOT(ISERROR(SEARCH("D",K137)))</formula>
    </cfRule>
    <cfRule type="containsText" dxfId="339" priority="353" operator="containsText" text="C">
      <formula>NOT(ISERROR(SEARCH("C",K137)))</formula>
    </cfRule>
    <cfRule type="containsText" dxfId="338" priority="354" operator="containsText" text="B/C">
      <formula>NOT(ISERROR(SEARCH("B/C",K137)))</formula>
    </cfRule>
    <cfRule type="containsText" dxfId="337" priority="355" operator="containsText" text="B">
      <formula>NOT(ISERROR(SEARCH("B",K137)))</formula>
    </cfRule>
    <cfRule type="containsText" dxfId="336" priority="356" operator="containsText" text="A">
      <formula>NOT(ISERROR(SEARCH("A",K137)))</formula>
    </cfRule>
  </conditionalFormatting>
  <conditionalFormatting sqref="A137 D137">
    <cfRule type="expression" dxfId="335" priority="351" stopIfTrue="1">
      <formula>#REF!="YES"</formula>
    </cfRule>
  </conditionalFormatting>
  <conditionalFormatting sqref="B137">
    <cfRule type="expression" dxfId="334" priority="350" stopIfTrue="1">
      <formula>#REF!="YES"</formula>
    </cfRule>
  </conditionalFormatting>
  <conditionalFormatting sqref="W138">
    <cfRule type="containsText" dxfId="333" priority="346" operator="containsText" text="HIGH">
      <formula>NOT(ISERROR(SEARCH("HIGH",W138)))</formula>
    </cfRule>
    <cfRule type="containsText" dxfId="332" priority="347" operator="containsText" text="SIGNIFICANT">
      <formula>NOT(ISERROR(SEARCH("SIGNIFICANT",W138)))</formula>
    </cfRule>
    <cfRule type="containsText" dxfId="331" priority="348" operator="containsText" text="MODERATE">
      <formula>NOT(ISERROR(SEARCH("MODERATE",W138)))</formula>
    </cfRule>
    <cfRule type="containsText" dxfId="330" priority="349" operator="containsText" text="LOW">
      <formula>NOT(ISERROR(SEARCH("LOW",W138)))</formula>
    </cfRule>
  </conditionalFormatting>
  <conditionalFormatting sqref="K138:L138">
    <cfRule type="containsText" dxfId="329" priority="341" operator="containsText" text="D">
      <formula>NOT(ISERROR(SEARCH("D",K138)))</formula>
    </cfRule>
    <cfRule type="containsText" dxfId="328" priority="342" operator="containsText" text="C">
      <formula>NOT(ISERROR(SEARCH("C",K138)))</formula>
    </cfRule>
    <cfRule type="containsText" dxfId="327" priority="343" operator="containsText" text="B/C">
      <formula>NOT(ISERROR(SEARCH("B/C",K138)))</formula>
    </cfRule>
    <cfRule type="containsText" dxfId="326" priority="344" operator="containsText" text="B">
      <formula>NOT(ISERROR(SEARCH("B",K138)))</formula>
    </cfRule>
    <cfRule type="containsText" dxfId="325" priority="345" operator="containsText" text="A">
      <formula>NOT(ISERROR(SEARCH("A",K138)))</formula>
    </cfRule>
  </conditionalFormatting>
  <conditionalFormatting sqref="A138 D138">
    <cfRule type="expression" dxfId="324" priority="340" stopIfTrue="1">
      <formula>#REF!="YES"</formula>
    </cfRule>
  </conditionalFormatting>
  <conditionalFormatting sqref="B138">
    <cfRule type="expression" dxfId="323" priority="339" stopIfTrue="1">
      <formula>#REF!="YES"</formula>
    </cfRule>
  </conditionalFormatting>
  <conditionalFormatting sqref="W135">
    <cfRule type="containsText" dxfId="322" priority="335" operator="containsText" text="HIGH">
      <formula>NOT(ISERROR(SEARCH("HIGH",W135)))</formula>
    </cfRule>
    <cfRule type="containsText" dxfId="321" priority="336" operator="containsText" text="SIGNIFICANT">
      <formula>NOT(ISERROR(SEARCH("SIGNIFICANT",W135)))</formula>
    </cfRule>
    <cfRule type="containsText" dxfId="320" priority="337" operator="containsText" text="MODERATE">
      <formula>NOT(ISERROR(SEARCH("MODERATE",W135)))</formula>
    </cfRule>
    <cfRule type="containsText" dxfId="319" priority="338" operator="containsText" text="LOW">
      <formula>NOT(ISERROR(SEARCH("LOW",W135)))</formula>
    </cfRule>
  </conditionalFormatting>
  <conditionalFormatting sqref="K134:L135">
    <cfRule type="containsText" dxfId="318" priority="330" operator="containsText" text="D">
      <formula>NOT(ISERROR(SEARCH("D",K134)))</formula>
    </cfRule>
    <cfRule type="containsText" dxfId="317" priority="331" operator="containsText" text="C">
      <formula>NOT(ISERROR(SEARCH("C",K134)))</formula>
    </cfRule>
    <cfRule type="containsText" dxfId="316" priority="332" operator="containsText" text="B/C">
      <formula>NOT(ISERROR(SEARCH("B/C",K134)))</formula>
    </cfRule>
    <cfRule type="containsText" dxfId="315" priority="333" operator="containsText" text="B">
      <formula>NOT(ISERROR(SEARCH("B",K134)))</formula>
    </cfRule>
    <cfRule type="containsText" dxfId="314" priority="334" operator="containsText" text="A">
      <formula>NOT(ISERROR(SEARCH("A",K134)))</formula>
    </cfRule>
  </conditionalFormatting>
  <conditionalFormatting sqref="A134:A135 D134:D135">
    <cfRule type="expression" dxfId="313" priority="329" stopIfTrue="1">
      <formula>#REF!="YES"</formula>
    </cfRule>
  </conditionalFormatting>
  <conditionalFormatting sqref="B134:B135">
    <cfRule type="expression" dxfId="312" priority="328" stopIfTrue="1">
      <formula>#REF!="YES"</formula>
    </cfRule>
  </conditionalFormatting>
  <conditionalFormatting sqref="W136">
    <cfRule type="containsText" dxfId="311" priority="324" operator="containsText" text="HIGH">
      <formula>NOT(ISERROR(SEARCH("HIGH",W136)))</formula>
    </cfRule>
    <cfRule type="containsText" dxfId="310" priority="325" operator="containsText" text="SIGNIFICANT">
      <formula>NOT(ISERROR(SEARCH("SIGNIFICANT",W136)))</formula>
    </cfRule>
    <cfRule type="containsText" dxfId="309" priority="326" operator="containsText" text="MODERATE">
      <formula>NOT(ISERROR(SEARCH("MODERATE",W136)))</formula>
    </cfRule>
    <cfRule type="containsText" dxfId="308" priority="327" operator="containsText" text="LOW">
      <formula>NOT(ISERROR(SEARCH("LOW",W136)))</formula>
    </cfRule>
  </conditionalFormatting>
  <conditionalFormatting sqref="K136:L136">
    <cfRule type="containsText" dxfId="307" priority="319" operator="containsText" text="D">
      <formula>NOT(ISERROR(SEARCH("D",K136)))</formula>
    </cfRule>
    <cfRule type="containsText" dxfId="306" priority="320" operator="containsText" text="C">
      <formula>NOT(ISERROR(SEARCH("C",K136)))</formula>
    </cfRule>
    <cfRule type="containsText" dxfId="305" priority="321" operator="containsText" text="B/C">
      <formula>NOT(ISERROR(SEARCH("B/C",K136)))</formula>
    </cfRule>
    <cfRule type="containsText" dxfId="304" priority="322" operator="containsText" text="B">
      <formula>NOT(ISERROR(SEARCH("B",K136)))</formula>
    </cfRule>
    <cfRule type="containsText" dxfId="303" priority="323" operator="containsText" text="A">
      <formula>NOT(ISERROR(SEARCH("A",K136)))</formula>
    </cfRule>
  </conditionalFormatting>
  <conditionalFormatting sqref="A136 D136">
    <cfRule type="expression" dxfId="302" priority="318" stopIfTrue="1">
      <formula>#REF!="YES"</formula>
    </cfRule>
  </conditionalFormatting>
  <conditionalFormatting sqref="B136">
    <cfRule type="expression" dxfId="301" priority="317" stopIfTrue="1">
      <formula>#REF!="YES"</formula>
    </cfRule>
  </conditionalFormatting>
  <conditionalFormatting sqref="C129">
    <cfRule type="expression" dxfId="300" priority="308" stopIfTrue="1">
      <formula>#REF!="YES"</formula>
    </cfRule>
  </conditionalFormatting>
  <conditionalFormatting sqref="C130:C131">
    <cfRule type="expression" dxfId="299" priority="306" stopIfTrue="1">
      <formula>#REF!="YES"</formula>
    </cfRule>
  </conditionalFormatting>
  <conditionalFormatting sqref="C132">
    <cfRule type="expression" dxfId="298" priority="305" stopIfTrue="1">
      <formula>#REF!="YES"</formula>
    </cfRule>
  </conditionalFormatting>
  <conditionalFormatting sqref="C133">
    <cfRule type="expression" dxfId="297" priority="304" stopIfTrue="1">
      <formula>#REF!="YES"</formula>
    </cfRule>
  </conditionalFormatting>
  <conditionalFormatting sqref="C134:C135">
    <cfRule type="expression" dxfId="296" priority="303" stopIfTrue="1">
      <formula>#REF!="YES"</formula>
    </cfRule>
  </conditionalFormatting>
  <conditionalFormatting sqref="C136">
    <cfRule type="expression" dxfId="295" priority="301" stopIfTrue="1">
      <formula>#REF!="YES"</formula>
    </cfRule>
  </conditionalFormatting>
  <conditionalFormatting sqref="C137">
    <cfRule type="expression" dxfId="294" priority="300" stopIfTrue="1">
      <formula>#REF!="YES"</formula>
    </cfRule>
  </conditionalFormatting>
  <conditionalFormatting sqref="C139">
    <cfRule type="expression" dxfId="293" priority="287" stopIfTrue="1">
      <formula>#REF!="YES"</formula>
    </cfRule>
  </conditionalFormatting>
  <conditionalFormatting sqref="K139:L139">
    <cfRule type="containsText" dxfId="292" priority="290" operator="containsText" text="D">
      <formula>NOT(ISERROR(SEARCH("D",K139)))</formula>
    </cfRule>
    <cfRule type="containsText" dxfId="291" priority="291" operator="containsText" text="C">
      <formula>NOT(ISERROR(SEARCH("C",K139)))</formula>
    </cfRule>
    <cfRule type="containsText" dxfId="290" priority="292" operator="containsText" text="B/C">
      <formula>NOT(ISERROR(SEARCH("B/C",K139)))</formula>
    </cfRule>
    <cfRule type="containsText" dxfId="289" priority="293" operator="containsText" text="B">
      <formula>NOT(ISERROR(SEARCH("B",K139)))</formula>
    </cfRule>
    <cfRule type="containsText" dxfId="288" priority="294" operator="containsText" text="A">
      <formula>NOT(ISERROR(SEARCH("A",K139)))</formula>
    </cfRule>
  </conditionalFormatting>
  <conditionalFormatting sqref="A139 D139">
    <cfRule type="expression" dxfId="287" priority="289" stopIfTrue="1">
      <formula>#REF!="YES"</formula>
    </cfRule>
  </conditionalFormatting>
  <conditionalFormatting sqref="B139">
    <cfRule type="expression" dxfId="286" priority="288" stopIfTrue="1">
      <formula>#REF!="YES"</formula>
    </cfRule>
  </conditionalFormatting>
  <conditionalFormatting sqref="W174">
    <cfRule type="containsText" dxfId="285" priority="279" operator="containsText" text="HIGH">
      <formula>NOT(ISERROR(SEARCH("HIGH",W174)))</formula>
    </cfRule>
    <cfRule type="containsText" dxfId="284" priority="280" operator="containsText" text="SIGNIFICANT">
      <formula>NOT(ISERROR(SEARCH("SIGNIFICANT",W174)))</formula>
    </cfRule>
    <cfRule type="containsText" dxfId="283" priority="281" operator="containsText" text="MODERATE">
      <formula>NOT(ISERROR(SEARCH("MODERATE",W174)))</formula>
    </cfRule>
    <cfRule type="containsText" dxfId="282" priority="282" operator="containsText" text="LOW">
      <formula>NOT(ISERROR(SEARCH("LOW",W174)))</formula>
    </cfRule>
  </conditionalFormatting>
  <conditionalFormatting sqref="W175">
    <cfRule type="containsText" dxfId="281" priority="283" operator="containsText" text="HIGH">
      <formula>NOT(ISERROR(SEARCH("HIGH",W175)))</formula>
    </cfRule>
    <cfRule type="containsText" dxfId="280" priority="284" operator="containsText" text="SIGNIFICANT">
      <formula>NOT(ISERROR(SEARCH("SIGNIFICANT",W175)))</formula>
    </cfRule>
    <cfRule type="containsText" dxfId="279" priority="285" operator="containsText" text="MODERATE">
      <formula>NOT(ISERROR(SEARCH("MODERATE",W175)))</formula>
    </cfRule>
    <cfRule type="containsText" dxfId="278" priority="286" operator="containsText" text="LOW">
      <formula>NOT(ISERROR(SEARCH("LOW",W175)))</formula>
    </cfRule>
  </conditionalFormatting>
  <conditionalFormatting sqref="W150">
    <cfRule type="containsText" dxfId="277" priority="274" operator="containsText" text="HIGH">
      <formula>NOT(ISERROR(SEARCH("HIGH",W150)))</formula>
    </cfRule>
    <cfRule type="containsText" dxfId="276" priority="275" operator="containsText" text="SIGNIFICANT">
      <formula>NOT(ISERROR(SEARCH("SIGNIFICANT",W150)))</formula>
    </cfRule>
    <cfRule type="containsText" dxfId="275" priority="276" operator="containsText" text="MODERATE">
      <formula>NOT(ISERROR(SEARCH("MODERATE",W150)))</formula>
    </cfRule>
    <cfRule type="containsText" dxfId="274" priority="277" operator="containsText" text="LOW">
      <formula>NOT(ISERROR(SEARCH("LOW",W150)))</formula>
    </cfRule>
  </conditionalFormatting>
  <conditionalFormatting sqref="K150:M150">
    <cfRule type="containsText" dxfId="273" priority="269" operator="containsText" text="D">
      <formula>NOT(ISERROR(SEARCH("D",K150)))</formula>
    </cfRule>
    <cfRule type="containsText" dxfId="272" priority="270" operator="containsText" text="C">
      <formula>NOT(ISERROR(SEARCH("C",K150)))</formula>
    </cfRule>
    <cfRule type="containsText" dxfId="271" priority="271" operator="containsText" text="B/C">
      <formula>NOT(ISERROR(SEARCH("B/C",K150)))</formula>
    </cfRule>
    <cfRule type="containsText" dxfId="270" priority="272" operator="containsText" text="B">
      <formula>NOT(ISERROR(SEARCH("B",K150)))</formula>
    </cfRule>
    <cfRule type="containsText" dxfId="269" priority="273" operator="containsText" text="A">
      <formula>NOT(ISERROR(SEARCH("A",K150)))</formula>
    </cfRule>
  </conditionalFormatting>
  <conditionalFormatting sqref="A150 D150">
    <cfRule type="expression" dxfId="268" priority="268" stopIfTrue="1">
      <formula>#REF!="YES"</formula>
    </cfRule>
  </conditionalFormatting>
  <conditionalFormatting sqref="C150">
    <cfRule type="expression" dxfId="267" priority="278" stopIfTrue="1">
      <formula>#REF!="YES"</formula>
    </cfRule>
  </conditionalFormatting>
  <conditionalFormatting sqref="B150">
    <cfRule type="expression" dxfId="266" priority="267" stopIfTrue="1">
      <formula>#REF!="YES"</formula>
    </cfRule>
  </conditionalFormatting>
  <conditionalFormatting sqref="W157">
    <cfRule type="containsText" dxfId="265" priority="263" operator="containsText" text="HIGH">
      <formula>NOT(ISERROR(SEARCH("HIGH",W157)))</formula>
    </cfRule>
    <cfRule type="containsText" dxfId="264" priority="264" operator="containsText" text="SIGNIFICANT">
      <formula>NOT(ISERROR(SEARCH("SIGNIFICANT",W157)))</formula>
    </cfRule>
    <cfRule type="containsText" dxfId="263" priority="265" operator="containsText" text="MODERATE">
      <formula>NOT(ISERROR(SEARCH("MODERATE",W157)))</formula>
    </cfRule>
    <cfRule type="containsText" dxfId="262" priority="266" operator="containsText" text="LOW">
      <formula>NOT(ISERROR(SEARCH("LOW",W157)))</formula>
    </cfRule>
  </conditionalFormatting>
  <conditionalFormatting sqref="D157">
    <cfRule type="expression" dxfId="261" priority="262" stopIfTrue="1">
      <formula>#REF!="YES"</formula>
    </cfRule>
  </conditionalFormatting>
  <conditionalFormatting sqref="C157">
    <cfRule type="expression" dxfId="260" priority="261" stopIfTrue="1">
      <formula>#REF!="YES"</formula>
    </cfRule>
  </conditionalFormatting>
  <conditionalFormatting sqref="W165">
    <cfRule type="containsText" dxfId="259" priority="244" operator="containsText" text="HIGH">
      <formula>NOT(ISERROR(SEARCH("HIGH",W165)))</formula>
    </cfRule>
    <cfRule type="containsText" dxfId="258" priority="245" operator="containsText" text="SIGNIFICANT">
      <formula>NOT(ISERROR(SEARCH("SIGNIFICANT",W165)))</formula>
    </cfRule>
    <cfRule type="containsText" dxfId="257" priority="246" operator="containsText" text="MODERATE">
      <formula>NOT(ISERROR(SEARCH("MODERATE",W165)))</formula>
    </cfRule>
    <cfRule type="containsText" dxfId="256" priority="247" operator="containsText" text="LOW">
      <formula>NOT(ISERROR(SEARCH("LOW",W165)))</formula>
    </cfRule>
  </conditionalFormatting>
  <conditionalFormatting sqref="K165:L165">
    <cfRule type="containsText" dxfId="255" priority="239" operator="containsText" text="D">
      <formula>NOT(ISERROR(SEARCH("D",K165)))</formula>
    </cfRule>
    <cfRule type="containsText" dxfId="254" priority="240" operator="containsText" text="C">
      <formula>NOT(ISERROR(SEARCH("C",K165)))</formula>
    </cfRule>
    <cfRule type="containsText" dxfId="253" priority="241" operator="containsText" text="B/C">
      <formula>NOT(ISERROR(SEARCH("B/C",K165)))</formula>
    </cfRule>
    <cfRule type="containsText" dxfId="252" priority="242" operator="containsText" text="B">
      <formula>NOT(ISERROR(SEARCH("B",K165)))</formula>
    </cfRule>
    <cfRule type="containsText" dxfId="251" priority="243" operator="containsText" text="A">
      <formula>NOT(ISERROR(SEARCH("A",K165)))</formula>
    </cfRule>
  </conditionalFormatting>
  <conditionalFormatting sqref="W164">
    <cfRule type="containsText" dxfId="250" priority="257" operator="containsText" text="HIGH">
      <formula>NOT(ISERROR(SEARCH("HIGH",W164)))</formula>
    </cfRule>
    <cfRule type="containsText" dxfId="249" priority="258" operator="containsText" text="SIGNIFICANT">
      <formula>NOT(ISERROR(SEARCH("SIGNIFICANT",W164)))</formula>
    </cfRule>
    <cfRule type="containsText" dxfId="248" priority="259" operator="containsText" text="MODERATE">
      <formula>NOT(ISERROR(SEARCH("MODERATE",W164)))</formula>
    </cfRule>
    <cfRule type="containsText" dxfId="247" priority="260" operator="containsText" text="LOW">
      <formula>NOT(ISERROR(SEARCH("LOW",W164)))</formula>
    </cfRule>
  </conditionalFormatting>
  <conditionalFormatting sqref="K164:L164">
    <cfRule type="containsText" dxfId="246" priority="252" operator="containsText" text="D">
      <formula>NOT(ISERROR(SEARCH("D",K164)))</formula>
    </cfRule>
    <cfRule type="containsText" dxfId="245" priority="253" operator="containsText" text="C">
      <formula>NOT(ISERROR(SEARCH("C",K164)))</formula>
    </cfRule>
    <cfRule type="containsText" dxfId="244" priority="254" operator="containsText" text="B/C">
      <formula>NOT(ISERROR(SEARCH("B/C",K164)))</formula>
    </cfRule>
    <cfRule type="containsText" dxfId="243" priority="255" operator="containsText" text="B">
      <formula>NOT(ISERROR(SEARCH("B",K164)))</formula>
    </cfRule>
    <cfRule type="containsText" dxfId="242" priority="256" operator="containsText" text="A">
      <formula>NOT(ISERROR(SEARCH("A",K164)))</formula>
    </cfRule>
  </conditionalFormatting>
  <conditionalFormatting sqref="W163">
    <cfRule type="containsText" dxfId="241" priority="248" operator="containsText" text="HIGH">
      <formula>NOT(ISERROR(SEARCH("HIGH",W163)))</formula>
    </cfRule>
    <cfRule type="containsText" dxfId="240" priority="249" operator="containsText" text="SIGNIFICANT">
      <formula>NOT(ISERROR(SEARCH("SIGNIFICANT",W163)))</formula>
    </cfRule>
    <cfRule type="containsText" dxfId="239" priority="250" operator="containsText" text="MODERATE">
      <formula>NOT(ISERROR(SEARCH("MODERATE",W163)))</formula>
    </cfRule>
    <cfRule type="containsText" dxfId="238" priority="251" operator="containsText" text="LOW">
      <formula>NOT(ISERROR(SEARCH("LOW",W163)))</formula>
    </cfRule>
  </conditionalFormatting>
  <conditionalFormatting sqref="W167">
    <cfRule type="containsText" dxfId="237" priority="235" operator="containsText" text="HIGH">
      <formula>NOT(ISERROR(SEARCH("HIGH",W167)))</formula>
    </cfRule>
    <cfRule type="containsText" dxfId="236" priority="236" operator="containsText" text="SIGNIFICANT">
      <formula>NOT(ISERROR(SEARCH("SIGNIFICANT",W167)))</formula>
    </cfRule>
    <cfRule type="containsText" dxfId="235" priority="237" operator="containsText" text="MODERATE">
      <formula>NOT(ISERROR(SEARCH("MODERATE",W167)))</formula>
    </cfRule>
    <cfRule type="containsText" dxfId="234" priority="238" operator="containsText" text="LOW">
      <formula>NOT(ISERROR(SEARCH("LOW",W167)))</formula>
    </cfRule>
  </conditionalFormatting>
  <conditionalFormatting sqref="W168">
    <cfRule type="containsText" dxfId="233" priority="231" operator="containsText" text="HIGH">
      <formula>NOT(ISERROR(SEARCH("HIGH",W168)))</formula>
    </cfRule>
    <cfRule type="containsText" dxfId="232" priority="232" operator="containsText" text="SIGNIFICANT">
      <formula>NOT(ISERROR(SEARCH("SIGNIFICANT",W168)))</formula>
    </cfRule>
    <cfRule type="containsText" dxfId="231" priority="233" operator="containsText" text="MODERATE">
      <formula>NOT(ISERROR(SEARCH("MODERATE",W168)))</formula>
    </cfRule>
    <cfRule type="containsText" dxfId="230" priority="234" operator="containsText" text="LOW">
      <formula>NOT(ISERROR(SEARCH("LOW",W168)))</formula>
    </cfRule>
  </conditionalFormatting>
  <conditionalFormatting sqref="K168:M168">
    <cfRule type="containsText" dxfId="229" priority="226" operator="containsText" text="D">
      <formula>NOT(ISERROR(SEARCH("D",K168)))</formula>
    </cfRule>
    <cfRule type="containsText" dxfId="228" priority="227" operator="containsText" text="C">
      <formula>NOT(ISERROR(SEARCH("C",K168)))</formula>
    </cfRule>
    <cfRule type="containsText" dxfId="227" priority="228" operator="containsText" text="B/C">
      <formula>NOT(ISERROR(SEARCH("B/C",K168)))</formula>
    </cfRule>
    <cfRule type="containsText" dxfId="226" priority="229" operator="containsText" text="B">
      <formula>NOT(ISERROR(SEARCH("B",K168)))</formula>
    </cfRule>
    <cfRule type="containsText" dxfId="225" priority="230" operator="containsText" text="A">
      <formula>NOT(ISERROR(SEARCH("A",K168)))</formula>
    </cfRule>
  </conditionalFormatting>
  <conditionalFormatting sqref="W173">
    <cfRule type="containsText" dxfId="224" priority="196" operator="containsText" text="HIGH">
      <formula>NOT(ISERROR(SEARCH("HIGH",W173)))</formula>
    </cfRule>
    <cfRule type="containsText" dxfId="223" priority="197" operator="containsText" text="SIGNIFICANT">
      <formula>NOT(ISERROR(SEARCH("SIGNIFICANT",W173)))</formula>
    </cfRule>
    <cfRule type="containsText" dxfId="222" priority="198" operator="containsText" text="MODERATE">
      <formula>NOT(ISERROR(SEARCH("MODERATE",W173)))</formula>
    </cfRule>
    <cfRule type="containsText" dxfId="221" priority="199" operator="containsText" text="LOW">
      <formula>NOT(ISERROR(SEARCH("LOW",W173)))</formula>
    </cfRule>
  </conditionalFormatting>
  <conditionalFormatting sqref="K173:M173">
    <cfRule type="containsText" dxfId="220" priority="191" operator="containsText" text="D">
      <formula>NOT(ISERROR(SEARCH("D",K173)))</formula>
    </cfRule>
    <cfRule type="containsText" dxfId="219" priority="192" operator="containsText" text="C">
      <formula>NOT(ISERROR(SEARCH("C",K173)))</formula>
    </cfRule>
    <cfRule type="containsText" dxfId="218" priority="193" operator="containsText" text="B/C">
      <formula>NOT(ISERROR(SEARCH("B/C",K173)))</formula>
    </cfRule>
    <cfRule type="containsText" dxfId="217" priority="194" operator="containsText" text="B">
      <formula>NOT(ISERROR(SEARCH("B",K173)))</formula>
    </cfRule>
    <cfRule type="containsText" dxfId="216" priority="195" operator="containsText" text="A">
      <formula>NOT(ISERROR(SEARCH("A",K173)))</formula>
    </cfRule>
  </conditionalFormatting>
  <conditionalFormatting sqref="W169">
    <cfRule type="containsText" dxfId="215" priority="222" operator="containsText" text="HIGH">
      <formula>NOT(ISERROR(SEARCH("HIGH",W169)))</formula>
    </cfRule>
    <cfRule type="containsText" dxfId="214" priority="223" operator="containsText" text="SIGNIFICANT">
      <formula>NOT(ISERROR(SEARCH("SIGNIFICANT",W169)))</formula>
    </cfRule>
    <cfRule type="containsText" dxfId="213" priority="224" operator="containsText" text="MODERATE">
      <formula>NOT(ISERROR(SEARCH("MODERATE",W169)))</formula>
    </cfRule>
    <cfRule type="containsText" dxfId="212" priority="225" operator="containsText" text="LOW">
      <formula>NOT(ISERROR(SEARCH("LOW",W169)))</formula>
    </cfRule>
  </conditionalFormatting>
  <conditionalFormatting sqref="W170">
    <cfRule type="containsText" dxfId="211" priority="218" operator="containsText" text="HIGH">
      <formula>NOT(ISERROR(SEARCH("HIGH",W170)))</formula>
    </cfRule>
    <cfRule type="containsText" dxfId="210" priority="219" operator="containsText" text="SIGNIFICANT">
      <formula>NOT(ISERROR(SEARCH("SIGNIFICANT",W170)))</formula>
    </cfRule>
    <cfRule type="containsText" dxfId="209" priority="220" operator="containsText" text="MODERATE">
      <formula>NOT(ISERROR(SEARCH("MODERATE",W170)))</formula>
    </cfRule>
    <cfRule type="containsText" dxfId="208" priority="221" operator="containsText" text="LOW">
      <formula>NOT(ISERROR(SEARCH("LOW",W170)))</formula>
    </cfRule>
  </conditionalFormatting>
  <conditionalFormatting sqref="K170:M170">
    <cfRule type="containsText" dxfId="207" priority="213" operator="containsText" text="D">
      <formula>NOT(ISERROR(SEARCH("D",K170)))</formula>
    </cfRule>
    <cfRule type="containsText" dxfId="206" priority="214" operator="containsText" text="C">
      <formula>NOT(ISERROR(SEARCH("C",K170)))</formula>
    </cfRule>
    <cfRule type="containsText" dxfId="205" priority="215" operator="containsText" text="B/C">
      <formula>NOT(ISERROR(SEARCH("B/C",K170)))</formula>
    </cfRule>
    <cfRule type="containsText" dxfId="204" priority="216" operator="containsText" text="B">
      <formula>NOT(ISERROR(SEARCH("B",K170)))</formula>
    </cfRule>
    <cfRule type="containsText" dxfId="203" priority="217" operator="containsText" text="A">
      <formula>NOT(ISERROR(SEARCH("A",K170)))</formula>
    </cfRule>
  </conditionalFormatting>
  <conditionalFormatting sqref="W172">
    <cfRule type="containsText" dxfId="202" priority="209" operator="containsText" text="HIGH">
      <formula>NOT(ISERROR(SEARCH("HIGH",W172)))</formula>
    </cfRule>
    <cfRule type="containsText" dxfId="201" priority="210" operator="containsText" text="SIGNIFICANT">
      <formula>NOT(ISERROR(SEARCH("SIGNIFICANT",W172)))</formula>
    </cfRule>
    <cfRule type="containsText" dxfId="200" priority="211" operator="containsText" text="MODERATE">
      <formula>NOT(ISERROR(SEARCH("MODERATE",W172)))</formula>
    </cfRule>
    <cfRule type="containsText" dxfId="199" priority="212" operator="containsText" text="LOW">
      <formula>NOT(ISERROR(SEARCH("LOW",W172)))</formula>
    </cfRule>
  </conditionalFormatting>
  <conditionalFormatting sqref="K172:M172">
    <cfRule type="containsText" dxfId="198" priority="204" operator="containsText" text="D">
      <formula>NOT(ISERROR(SEARCH("D",K172)))</formula>
    </cfRule>
    <cfRule type="containsText" dxfId="197" priority="205" operator="containsText" text="C">
      <formula>NOT(ISERROR(SEARCH("C",K172)))</formula>
    </cfRule>
    <cfRule type="containsText" dxfId="196" priority="206" operator="containsText" text="B/C">
      <formula>NOT(ISERROR(SEARCH("B/C",K172)))</formula>
    </cfRule>
    <cfRule type="containsText" dxfId="195" priority="207" operator="containsText" text="B">
      <formula>NOT(ISERROR(SEARCH("B",K172)))</formula>
    </cfRule>
    <cfRule type="containsText" dxfId="194" priority="208" operator="containsText" text="A">
      <formula>NOT(ISERROR(SEARCH("A",K172)))</formula>
    </cfRule>
  </conditionalFormatting>
  <conditionalFormatting sqref="W171">
    <cfRule type="containsText" dxfId="193" priority="200" operator="containsText" text="HIGH">
      <formula>NOT(ISERROR(SEARCH("HIGH",W171)))</formula>
    </cfRule>
    <cfRule type="containsText" dxfId="192" priority="201" operator="containsText" text="SIGNIFICANT">
      <formula>NOT(ISERROR(SEARCH("SIGNIFICANT",W171)))</formula>
    </cfRule>
    <cfRule type="containsText" dxfId="191" priority="202" operator="containsText" text="MODERATE">
      <formula>NOT(ISERROR(SEARCH("MODERATE",W171)))</formula>
    </cfRule>
    <cfRule type="containsText" dxfId="190" priority="203" operator="containsText" text="LOW">
      <formula>NOT(ISERROR(SEARCH("LOW",W171)))</formula>
    </cfRule>
  </conditionalFormatting>
  <conditionalFormatting sqref="M164:M165">
    <cfRule type="containsText" dxfId="189" priority="186" operator="containsText" text="D">
      <formula>NOT(ISERROR(SEARCH("D",M164)))</formula>
    </cfRule>
    <cfRule type="containsText" dxfId="188" priority="187" operator="containsText" text="C">
      <formula>NOT(ISERROR(SEARCH("C",M164)))</formula>
    </cfRule>
    <cfRule type="containsText" dxfId="187" priority="188" operator="containsText" text="B/C">
      <formula>NOT(ISERROR(SEARCH("B/C",M164)))</formula>
    </cfRule>
    <cfRule type="containsText" dxfId="186" priority="189" operator="containsText" text="B">
      <formula>NOT(ISERROR(SEARCH("B",M164)))</formula>
    </cfRule>
    <cfRule type="containsText" dxfId="185" priority="190" operator="containsText" text="A">
      <formula>NOT(ISERROR(SEARCH("A",M164)))</formula>
    </cfRule>
  </conditionalFormatting>
  <conditionalFormatting sqref="K166:L167">
    <cfRule type="containsText" dxfId="184" priority="181" operator="containsText" text="D">
      <formula>NOT(ISERROR(SEARCH("D",K166)))</formula>
    </cfRule>
    <cfRule type="containsText" dxfId="183" priority="182" operator="containsText" text="C">
      <formula>NOT(ISERROR(SEARCH("C",K166)))</formula>
    </cfRule>
    <cfRule type="containsText" dxfId="182" priority="183" operator="containsText" text="B/C">
      <formula>NOT(ISERROR(SEARCH("B/C",K166)))</formula>
    </cfRule>
    <cfRule type="containsText" dxfId="181" priority="184" operator="containsText" text="B">
      <formula>NOT(ISERROR(SEARCH("B",K166)))</formula>
    </cfRule>
    <cfRule type="containsText" dxfId="180" priority="185" operator="containsText" text="A">
      <formula>NOT(ISERROR(SEARCH("A",K166)))</formula>
    </cfRule>
  </conditionalFormatting>
  <conditionalFormatting sqref="M166:M167">
    <cfRule type="containsText" dxfId="179" priority="176" operator="containsText" text="D">
      <formula>NOT(ISERROR(SEARCH("D",M166)))</formula>
    </cfRule>
    <cfRule type="containsText" dxfId="178" priority="177" operator="containsText" text="C">
      <formula>NOT(ISERROR(SEARCH("C",M166)))</formula>
    </cfRule>
    <cfRule type="containsText" dxfId="177" priority="178" operator="containsText" text="B/C">
      <formula>NOT(ISERROR(SEARCH("B/C",M166)))</formula>
    </cfRule>
    <cfRule type="containsText" dxfId="176" priority="179" operator="containsText" text="B">
      <formula>NOT(ISERROR(SEARCH("B",M166)))</formula>
    </cfRule>
    <cfRule type="containsText" dxfId="175" priority="180" operator="containsText" text="A">
      <formula>NOT(ISERROR(SEARCH("A",M166)))</formula>
    </cfRule>
  </conditionalFormatting>
  <conditionalFormatting sqref="W166">
    <cfRule type="containsText" dxfId="174" priority="172" operator="containsText" text="HIGH">
      <formula>NOT(ISERROR(SEARCH("HIGH",W166)))</formula>
    </cfRule>
    <cfRule type="containsText" dxfId="173" priority="173" operator="containsText" text="SIGNIFICANT">
      <formula>NOT(ISERROR(SEARCH("SIGNIFICANT",W166)))</formula>
    </cfRule>
    <cfRule type="containsText" dxfId="172" priority="174" operator="containsText" text="MODERATE">
      <formula>NOT(ISERROR(SEARCH("MODERATE",W166)))</formula>
    </cfRule>
    <cfRule type="containsText" dxfId="171" priority="175" operator="containsText" text="LOW">
      <formula>NOT(ISERROR(SEARCH("LOW",W166)))</formula>
    </cfRule>
  </conditionalFormatting>
  <conditionalFormatting sqref="C151">
    <cfRule type="expression" dxfId="170" priority="171" stopIfTrue="1">
      <formula>#REF!="YES"</formula>
    </cfRule>
  </conditionalFormatting>
  <conditionalFormatting sqref="A151">
    <cfRule type="expression" dxfId="169" priority="170" stopIfTrue="1">
      <formula>#REF!="YES"</formula>
    </cfRule>
  </conditionalFormatting>
  <conditionalFormatting sqref="B151">
    <cfRule type="expression" dxfId="168" priority="169" stopIfTrue="1">
      <formula>#REF!="YES"</formula>
    </cfRule>
  </conditionalFormatting>
  <conditionalFormatting sqref="C152">
    <cfRule type="expression" dxfId="167" priority="168" stopIfTrue="1">
      <formula>#REF!="YES"</formula>
    </cfRule>
  </conditionalFormatting>
  <conditionalFormatting sqref="A152">
    <cfRule type="expression" dxfId="166" priority="167" stopIfTrue="1">
      <formula>#REF!="YES"</formula>
    </cfRule>
  </conditionalFormatting>
  <conditionalFormatting sqref="B152">
    <cfRule type="expression" dxfId="165" priority="166" stopIfTrue="1">
      <formula>#REF!="YES"</formula>
    </cfRule>
  </conditionalFormatting>
  <conditionalFormatting sqref="W153">
    <cfRule type="containsText" dxfId="164" priority="162" operator="containsText" text="HIGH">
      <formula>NOT(ISERROR(SEARCH("HIGH",W153)))</formula>
    </cfRule>
    <cfRule type="containsText" dxfId="163" priority="163" operator="containsText" text="SIGNIFICANT">
      <formula>NOT(ISERROR(SEARCH("SIGNIFICANT",W153)))</formula>
    </cfRule>
    <cfRule type="containsText" dxfId="162" priority="164" operator="containsText" text="MODERATE">
      <formula>NOT(ISERROR(SEARCH("MODERATE",W153)))</formula>
    </cfRule>
    <cfRule type="containsText" dxfId="161" priority="165" operator="containsText" text="LOW">
      <formula>NOT(ISERROR(SEARCH("LOW",W153)))</formula>
    </cfRule>
  </conditionalFormatting>
  <conditionalFormatting sqref="K153:M153">
    <cfRule type="containsText" dxfId="160" priority="157" operator="containsText" text="D">
      <formula>NOT(ISERROR(SEARCH("D",K153)))</formula>
    </cfRule>
    <cfRule type="containsText" dxfId="159" priority="158" operator="containsText" text="C">
      <formula>NOT(ISERROR(SEARCH("C",K153)))</formula>
    </cfRule>
    <cfRule type="containsText" dxfId="158" priority="159" operator="containsText" text="B/C">
      <formula>NOT(ISERROR(SEARCH("B/C",K153)))</formula>
    </cfRule>
    <cfRule type="containsText" dxfId="157" priority="160" operator="containsText" text="B">
      <formula>NOT(ISERROR(SEARCH("B",K153)))</formula>
    </cfRule>
    <cfRule type="containsText" dxfId="156" priority="161" operator="containsText" text="A">
      <formula>NOT(ISERROR(SEARCH("A",K153)))</formula>
    </cfRule>
  </conditionalFormatting>
  <conditionalFormatting sqref="A153 D153">
    <cfRule type="expression" dxfId="155" priority="156" stopIfTrue="1">
      <formula>#REF!="YES"</formula>
    </cfRule>
  </conditionalFormatting>
  <conditionalFormatting sqref="B153">
    <cfRule type="expression" dxfId="154" priority="155" stopIfTrue="1">
      <formula>#REF!="YES"</formula>
    </cfRule>
  </conditionalFormatting>
  <conditionalFormatting sqref="C153">
    <cfRule type="expression" dxfId="153" priority="154" stopIfTrue="1">
      <formula>#REF!="YES"</formula>
    </cfRule>
  </conditionalFormatting>
  <conditionalFormatting sqref="K154:M154">
    <cfRule type="containsText" dxfId="152" priority="149" operator="containsText" text="D">
      <formula>NOT(ISERROR(SEARCH("D",K154)))</formula>
    </cfRule>
    <cfRule type="containsText" dxfId="151" priority="150" operator="containsText" text="C">
      <formula>NOT(ISERROR(SEARCH("C",K154)))</formula>
    </cfRule>
    <cfRule type="containsText" dxfId="150" priority="151" operator="containsText" text="B/C">
      <formula>NOT(ISERROR(SEARCH("B/C",K154)))</formula>
    </cfRule>
    <cfRule type="containsText" dxfId="149" priority="152" operator="containsText" text="B">
      <formula>NOT(ISERROR(SEARCH("B",K154)))</formula>
    </cfRule>
    <cfRule type="containsText" dxfId="148" priority="153" operator="containsText" text="A">
      <formula>NOT(ISERROR(SEARCH("A",K154)))</formula>
    </cfRule>
  </conditionalFormatting>
  <conditionalFormatting sqref="W154">
    <cfRule type="containsText" dxfId="147" priority="145" operator="containsText" text="HIGH">
      <formula>NOT(ISERROR(SEARCH("HIGH",W154)))</formula>
    </cfRule>
    <cfRule type="containsText" dxfId="146" priority="146" operator="containsText" text="SIGNIFICANT">
      <formula>NOT(ISERROR(SEARCH("SIGNIFICANT",W154)))</formula>
    </cfRule>
    <cfRule type="containsText" dxfId="145" priority="147" operator="containsText" text="MODERATE">
      <formula>NOT(ISERROR(SEARCH("MODERATE",W154)))</formula>
    </cfRule>
    <cfRule type="containsText" dxfId="144" priority="148" operator="containsText" text="LOW">
      <formula>NOT(ISERROR(SEARCH("LOW",W154)))</formula>
    </cfRule>
  </conditionalFormatting>
  <conditionalFormatting sqref="A154 D154">
    <cfRule type="expression" dxfId="143" priority="144" stopIfTrue="1">
      <formula>#REF!="YES"</formula>
    </cfRule>
  </conditionalFormatting>
  <conditionalFormatting sqref="B154">
    <cfRule type="expression" dxfId="142" priority="143" stopIfTrue="1">
      <formula>#REF!="YES"</formula>
    </cfRule>
  </conditionalFormatting>
  <conditionalFormatting sqref="C154">
    <cfRule type="expression" dxfId="141" priority="142" stopIfTrue="1">
      <formula>#REF!="YES"</formula>
    </cfRule>
  </conditionalFormatting>
  <conditionalFormatting sqref="W155">
    <cfRule type="containsText" dxfId="140" priority="138" operator="containsText" text="HIGH">
      <formula>NOT(ISERROR(SEARCH("HIGH",W155)))</formula>
    </cfRule>
    <cfRule type="containsText" dxfId="139" priority="139" operator="containsText" text="SIGNIFICANT">
      <formula>NOT(ISERROR(SEARCH("SIGNIFICANT",W155)))</formula>
    </cfRule>
    <cfRule type="containsText" dxfId="138" priority="140" operator="containsText" text="MODERATE">
      <formula>NOT(ISERROR(SEARCH("MODERATE",W155)))</formula>
    </cfRule>
    <cfRule type="containsText" dxfId="137" priority="141" operator="containsText" text="LOW">
      <formula>NOT(ISERROR(SEARCH("LOW",W155)))</formula>
    </cfRule>
  </conditionalFormatting>
  <conditionalFormatting sqref="K155:M155">
    <cfRule type="containsText" dxfId="136" priority="133" operator="containsText" text="D">
      <formula>NOT(ISERROR(SEARCH("D",K155)))</formula>
    </cfRule>
    <cfRule type="containsText" dxfId="135" priority="134" operator="containsText" text="C">
      <formula>NOT(ISERROR(SEARCH("C",K155)))</formula>
    </cfRule>
    <cfRule type="containsText" dxfId="134" priority="135" operator="containsText" text="B/C">
      <formula>NOT(ISERROR(SEARCH("B/C",K155)))</formula>
    </cfRule>
    <cfRule type="containsText" dxfId="133" priority="136" operator="containsText" text="B">
      <formula>NOT(ISERROR(SEARCH("B",K155)))</formula>
    </cfRule>
    <cfRule type="containsText" dxfId="132" priority="137" operator="containsText" text="A">
      <formula>NOT(ISERROR(SEARCH("A",K155)))</formula>
    </cfRule>
  </conditionalFormatting>
  <conditionalFormatting sqref="A155 D155">
    <cfRule type="expression" dxfId="131" priority="132" stopIfTrue="1">
      <formula>#REF!="YES"</formula>
    </cfRule>
  </conditionalFormatting>
  <conditionalFormatting sqref="B155">
    <cfRule type="expression" dxfId="130" priority="131" stopIfTrue="1">
      <formula>#REF!="YES"</formula>
    </cfRule>
  </conditionalFormatting>
  <conditionalFormatting sqref="C155">
    <cfRule type="expression" dxfId="129" priority="130" stopIfTrue="1">
      <formula>#REF!="YES"</formula>
    </cfRule>
  </conditionalFormatting>
  <conditionalFormatting sqref="W156">
    <cfRule type="containsText" dxfId="128" priority="126" operator="containsText" text="HIGH">
      <formula>NOT(ISERROR(SEARCH("HIGH",W156)))</formula>
    </cfRule>
    <cfRule type="containsText" dxfId="127" priority="127" operator="containsText" text="SIGNIFICANT">
      <formula>NOT(ISERROR(SEARCH("SIGNIFICANT",W156)))</formula>
    </cfRule>
    <cfRule type="containsText" dxfId="126" priority="128" operator="containsText" text="MODERATE">
      <formula>NOT(ISERROR(SEARCH("MODERATE",W156)))</formula>
    </cfRule>
    <cfRule type="containsText" dxfId="125" priority="129" operator="containsText" text="LOW">
      <formula>NOT(ISERROR(SEARCH("LOW",W156)))</formula>
    </cfRule>
  </conditionalFormatting>
  <conditionalFormatting sqref="K156:M156">
    <cfRule type="containsText" dxfId="124" priority="121" operator="containsText" text="D">
      <formula>NOT(ISERROR(SEARCH("D",K156)))</formula>
    </cfRule>
    <cfRule type="containsText" dxfId="123" priority="122" operator="containsText" text="C">
      <formula>NOT(ISERROR(SEARCH("C",K156)))</formula>
    </cfRule>
    <cfRule type="containsText" dxfId="122" priority="123" operator="containsText" text="B/C">
      <formula>NOT(ISERROR(SEARCH("B/C",K156)))</formula>
    </cfRule>
    <cfRule type="containsText" dxfId="121" priority="124" operator="containsText" text="B">
      <formula>NOT(ISERROR(SEARCH("B",K156)))</formula>
    </cfRule>
    <cfRule type="containsText" dxfId="120" priority="125" operator="containsText" text="A">
      <formula>NOT(ISERROR(SEARCH("A",K156)))</formula>
    </cfRule>
  </conditionalFormatting>
  <conditionalFormatting sqref="A156 D156">
    <cfRule type="expression" dxfId="119" priority="120" stopIfTrue="1">
      <formula>#REF!="YES"</formula>
    </cfRule>
  </conditionalFormatting>
  <conditionalFormatting sqref="B156:C156">
    <cfRule type="expression" dxfId="118" priority="119" stopIfTrue="1">
      <formula>#REF!="YES"</formula>
    </cfRule>
  </conditionalFormatting>
  <conditionalFormatting sqref="A157">
    <cfRule type="expression" dxfId="117" priority="118" stopIfTrue="1">
      <formula>#REF!="YES"</formula>
    </cfRule>
  </conditionalFormatting>
  <conditionalFormatting sqref="B157">
    <cfRule type="expression" dxfId="116" priority="117" stopIfTrue="1">
      <formula>#REF!="YES"</formula>
    </cfRule>
  </conditionalFormatting>
  <conditionalFormatting sqref="K157:M157">
    <cfRule type="containsText" dxfId="115" priority="112" operator="containsText" text="D">
      <formula>NOT(ISERROR(SEARCH("D",K157)))</formula>
    </cfRule>
    <cfRule type="containsText" dxfId="114" priority="113" operator="containsText" text="C">
      <formula>NOT(ISERROR(SEARCH("C",K157)))</formula>
    </cfRule>
    <cfRule type="containsText" dxfId="113" priority="114" operator="containsText" text="B/C">
      <formula>NOT(ISERROR(SEARCH("B/C",K157)))</formula>
    </cfRule>
    <cfRule type="containsText" dxfId="112" priority="115" operator="containsText" text="B">
      <formula>NOT(ISERROR(SEARCH("B",K157)))</formula>
    </cfRule>
    <cfRule type="containsText" dxfId="111" priority="116" operator="containsText" text="A">
      <formula>NOT(ISERROR(SEARCH("A",K157)))</formula>
    </cfRule>
  </conditionalFormatting>
  <conditionalFormatting sqref="W158">
    <cfRule type="containsText" dxfId="110" priority="108" operator="containsText" text="HIGH">
      <formula>NOT(ISERROR(SEARCH("HIGH",W158)))</formula>
    </cfRule>
    <cfRule type="containsText" dxfId="109" priority="109" operator="containsText" text="SIGNIFICANT">
      <formula>NOT(ISERROR(SEARCH("SIGNIFICANT",W158)))</formula>
    </cfRule>
    <cfRule type="containsText" dxfId="108" priority="110" operator="containsText" text="MODERATE">
      <formula>NOT(ISERROR(SEARCH("MODERATE",W158)))</formula>
    </cfRule>
    <cfRule type="containsText" dxfId="107" priority="111" operator="containsText" text="LOW">
      <formula>NOT(ISERROR(SEARCH("LOW",W158)))</formula>
    </cfRule>
  </conditionalFormatting>
  <conditionalFormatting sqref="K158:L158">
    <cfRule type="containsText" dxfId="106" priority="103" operator="containsText" text="D">
      <formula>NOT(ISERROR(SEARCH("D",K158)))</formula>
    </cfRule>
    <cfRule type="containsText" dxfId="105" priority="104" operator="containsText" text="C">
      <formula>NOT(ISERROR(SEARCH("C",K158)))</formula>
    </cfRule>
    <cfRule type="containsText" dxfId="104" priority="105" operator="containsText" text="B/C">
      <formula>NOT(ISERROR(SEARCH("B/C",K158)))</formula>
    </cfRule>
    <cfRule type="containsText" dxfId="103" priority="106" operator="containsText" text="B">
      <formula>NOT(ISERROR(SEARCH("B",K158)))</formula>
    </cfRule>
    <cfRule type="containsText" dxfId="102" priority="107" operator="containsText" text="A">
      <formula>NOT(ISERROR(SEARCH("A",K158)))</formula>
    </cfRule>
  </conditionalFormatting>
  <conditionalFormatting sqref="A158 D158">
    <cfRule type="expression" dxfId="101" priority="102" stopIfTrue="1">
      <formula>#REF!="YES"</formula>
    </cfRule>
  </conditionalFormatting>
  <conditionalFormatting sqref="B158">
    <cfRule type="expression" dxfId="100" priority="101" stopIfTrue="1">
      <formula>#REF!="YES"</formula>
    </cfRule>
  </conditionalFormatting>
  <conditionalFormatting sqref="C158">
    <cfRule type="expression" dxfId="99" priority="100" stopIfTrue="1">
      <formula>#REF!="YES"</formula>
    </cfRule>
  </conditionalFormatting>
  <conditionalFormatting sqref="M158">
    <cfRule type="containsText" dxfId="98" priority="95" operator="containsText" text="D">
      <formula>NOT(ISERROR(SEARCH("D",M158)))</formula>
    </cfRule>
    <cfRule type="containsText" dxfId="97" priority="96" operator="containsText" text="C">
      <formula>NOT(ISERROR(SEARCH("C",M158)))</formula>
    </cfRule>
    <cfRule type="containsText" dxfId="96" priority="97" operator="containsText" text="B/C">
      <formula>NOT(ISERROR(SEARCH("B/C",M158)))</formula>
    </cfRule>
    <cfRule type="containsText" dxfId="95" priority="98" operator="containsText" text="B">
      <formula>NOT(ISERROR(SEARCH("B",M158)))</formula>
    </cfRule>
    <cfRule type="containsText" dxfId="94" priority="99" operator="containsText" text="A">
      <formula>NOT(ISERROR(SEARCH("A",M158)))</formula>
    </cfRule>
  </conditionalFormatting>
  <conditionalFormatting sqref="W159:W160">
    <cfRule type="containsText" dxfId="93" priority="91" operator="containsText" text="HIGH">
      <formula>NOT(ISERROR(SEARCH("HIGH",W159)))</formula>
    </cfRule>
    <cfRule type="containsText" dxfId="92" priority="92" operator="containsText" text="SIGNIFICANT">
      <formula>NOT(ISERROR(SEARCH("SIGNIFICANT",W159)))</formula>
    </cfRule>
    <cfRule type="containsText" dxfId="91" priority="93" operator="containsText" text="MODERATE">
      <formula>NOT(ISERROR(SEARCH("MODERATE",W159)))</formula>
    </cfRule>
    <cfRule type="containsText" dxfId="90" priority="94" operator="containsText" text="LOW">
      <formula>NOT(ISERROR(SEARCH("LOW",W159)))</formula>
    </cfRule>
  </conditionalFormatting>
  <conditionalFormatting sqref="K159:L160">
    <cfRule type="containsText" dxfId="89" priority="86" operator="containsText" text="D">
      <formula>NOT(ISERROR(SEARCH("D",K159)))</formula>
    </cfRule>
    <cfRule type="containsText" dxfId="88" priority="87" operator="containsText" text="C">
      <formula>NOT(ISERROR(SEARCH("C",K159)))</formula>
    </cfRule>
    <cfRule type="containsText" dxfId="87" priority="88" operator="containsText" text="B/C">
      <formula>NOT(ISERROR(SEARCH("B/C",K159)))</formula>
    </cfRule>
    <cfRule type="containsText" dxfId="86" priority="89" operator="containsText" text="B">
      <formula>NOT(ISERROR(SEARCH("B",K159)))</formula>
    </cfRule>
    <cfRule type="containsText" dxfId="85" priority="90" operator="containsText" text="A">
      <formula>NOT(ISERROR(SEARCH("A",K159)))</formula>
    </cfRule>
  </conditionalFormatting>
  <conditionalFormatting sqref="A159:A160 D159:D160">
    <cfRule type="expression" dxfId="84" priority="85" stopIfTrue="1">
      <formula>#REF!="YES"</formula>
    </cfRule>
  </conditionalFormatting>
  <conditionalFormatting sqref="B159:B160">
    <cfRule type="expression" dxfId="83" priority="84" stopIfTrue="1">
      <formula>#REF!="YES"</formula>
    </cfRule>
  </conditionalFormatting>
  <conditionalFormatting sqref="C159:C160">
    <cfRule type="expression" dxfId="82" priority="83" stopIfTrue="1">
      <formula>#REF!="YES"</formula>
    </cfRule>
  </conditionalFormatting>
  <conditionalFormatting sqref="M159:M160">
    <cfRule type="containsText" dxfId="81" priority="78" operator="containsText" text="D">
      <formula>NOT(ISERROR(SEARCH("D",M159)))</formula>
    </cfRule>
    <cfRule type="containsText" dxfId="80" priority="79" operator="containsText" text="C">
      <formula>NOT(ISERROR(SEARCH("C",M159)))</formula>
    </cfRule>
    <cfRule type="containsText" dxfId="79" priority="80" operator="containsText" text="B/C">
      <formula>NOT(ISERROR(SEARCH("B/C",M159)))</formula>
    </cfRule>
    <cfRule type="containsText" dxfId="78" priority="81" operator="containsText" text="B">
      <formula>NOT(ISERROR(SEARCH("B",M159)))</formula>
    </cfRule>
    <cfRule type="containsText" dxfId="77" priority="82" operator="containsText" text="A">
      <formula>NOT(ISERROR(SEARCH("A",M159)))</formula>
    </cfRule>
  </conditionalFormatting>
  <conditionalFormatting sqref="W161">
    <cfRule type="containsText" dxfId="76" priority="74" operator="containsText" text="HIGH">
      <formula>NOT(ISERROR(SEARCH("HIGH",W161)))</formula>
    </cfRule>
    <cfRule type="containsText" dxfId="75" priority="75" operator="containsText" text="SIGNIFICANT">
      <formula>NOT(ISERROR(SEARCH("SIGNIFICANT",W161)))</formula>
    </cfRule>
    <cfRule type="containsText" dxfId="74" priority="76" operator="containsText" text="MODERATE">
      <formula>NOT(ISERROR(SEARCH("MODERATE",W161)))</formula>
    </cfRule>
    <cfRule type="containsText" dxfId="73" priority="77" operator="containsText" text="LOW">
      <formula>NOT(ISERROR(SEARCH("LOW",W161)))</formula>
    </cfRule>
  </conditionalFormatting>
  <conditionalFormatting sqref="K161:L161">
    <cfRule type="containsText" dxfId="72" priority="69" operator="containsText" text="D">
      <formula>NOT(ISERROR(SEARCH("D",K161)))</formula>
    </cfRule>
    <cfRule type="containsText" dxfId="71" priority="70" operator="containsText" text="C">
      <formula>NOT(ISERROR(SEARCH("C",K161)))</formula>
    </cfRule>
    <cfRule type="containsText" dxfId="70" priority="71" operator="containsText" text="B/C">
      <formula>NOT(ISERROR(SEARCH("B/C",K161)))</formula>
    </cfRule>
    <cfRule type="containsText" dxfId="69" priority="72" operator="containsText" text="B">
      <formula>NOT(ISERROR(SEARCH("B",K161)))</formula>
    </cfRule>
    <cfRule type="containsText" dxfId="68" priority="73" operator="containsText" text="A">
      <formula>NOT(ISERROR(SEARCH("A",K161)))</formula>
    </cfRule>
  </conditionalFormatting>
  <conditionalFormatting sqref="A161 D161">
    <cfRule type="expression" dxfId="67" priority="68" stopIfTrue="1">
      <formula>#REF!="YES"</formula>
    </cfRule>
  </conditionalFormatting>
  <conditionalFormatting sqref="B161">
    <cfRule type="expression" dxfId="66" priority="67" stopIfTrue="1">
      <formula>#REF!="YES"</formula>
    </cfRule>
  </conditionalFormatting>
  <conditionalFormatting sqref="C161">
    <cfRule type="expression" dxfId="65" priority="66" stopIfTrue="1">
      <formula>#REF!="YES"</formula>
    </cfRule>
  </conditionalFormatting>
  <conditionalFormatting sqref="M161">
    <cfRule type="containsText" dxfId="64" priority="61" operator="containsText" text="D">
      <formula>NOT(ISERROR(SEARCH("D",M161)))</formula>
    </cfRule>
    <cfRule type="containsText" dxfId="63" priority="62" operator="containsText" text="C">
      <formula>NOT(ISERROR(SEARCH("C",M161)))</formula>
    </cfRule>
    <cfRule type="containsText" dxfId="62" priority="63" operator="containsText" text="B/C">
      <formula>NOT(ISERROR(SEARCH("B/C",M161)))</formula>
    </cfRule>
    <cfRule type="containsText" dxfId="61" priority="64" operator="containsText" text="B">
      <formula>NOT(ISERROR(SEARCH("B",M161)))</formula>
    </cfRule>
    <cfRule type="containsText" dxfId="60" priority="65" operator="containsText" text="A">
      <formula>NOT(ISERROR(SEARCH("A",M161)))</formula>
    </cfRule>
  </conditionalFormatting>
  <conditionalFormatting sqref="A162 D162">
    <cfRule type="expression" dxfId="59" priority="60" stopIfTrue="1">
      <formula>#REF!="YES"</formula>
    </cfRule>
  </conditionalFormatting>
  <conditionalFormatting sqref="B162">
    <cfRule type="expression" dxfId="58" priority="59" stopIfTrue="1">
      <formula>#REF!="YES"</formula>
    </cfRule>
  </conditionalFormatting>
  <conditionalFormatting sqref="C162">
    <cfRule type="expression" dxfId="57" priority="58" stopIfTrue="1">
      <formula>#REF!="YES"</formula>
    </cfRule>
  </conditionalFormatting>
  <conditionalFormatting sqref="Y162">
    <cfRule type="containsText" dxfId="56" priority="54" operator="containsText" text="HIGH">
      <formula>NOT(ISERROR(SEARCH("HIGH",Y162)))</formula>
    </cfRule>
    <cfRule type="containsText" dxfId="55" priority="55" operator="containsText" text="SIGNIFICANT">
      <formula>NOT(ISERROR(SEARCH("SIGNIFICANT",Y162)))</formula>
    </cfRule>
    <cfRule type="containsText" dxfId="54" priority="56" operator="containsText" text="MODERATE">
      <formula>NOT(ISERROR(SEARCH("MODERATE",Y162)))</formula>
    </cfRule>
    <cfRule type="containsText" dxfId="53" priority="57" operator="containsText" text="LOW">
      <formula>NOT(ISERROR(SEARCH("LOW",Y162)))</formula>
    </cfRule>
  </conditionalFormatting>
  <conditionalFormatting sqref="K162:L162">
    <cfRule type="containsText" dxfId="52" priority="49" operator="containsText" text="D">
      <formula>NOT(ISERROR(SEARCH("D",K162)))</formula>
    </cfRule>
    <cfRule type="containsText" dxfId="51" priority="50" operator="containsText" text="C">
      <formula>NOT(ISERROR(SEARCH("C",K162)))</formula>
    </cfRule>
    <cfRule type="containsText" dxfId="50" priority="51" operator="containsText" text="B/C">
      <formula>NOT(ISERROR(SEARCH("B/C",K162)))</formula>
    </cfRule>
    <cfRule type="containsText" dxfId="49" priority="52" operator="containsText" text="B">
      <formula>NOT(ISERROR(SEARCH("B",K162)))</formula>
    </cfRule>
    <cfRule type="containsText" dxfId="48" priority="53" operator="containsText" text="A">
      <formula>NOT(ISERROR(SEARCH("A",K162)))</formula>
    </cfRule>
  </conditionalFormatting>
  <conditionalFormatting sqref="M162">
    <cfRule type="containsText" dxfId="47" priority="44" operator="containsText" text="D">
      <formula>NOT(ISERROR(SEARCH("D",M162)))</formula>
    </cfRule>
    <cfRule type="containsText" dxfId="46" priority="45" operator="containsText" text="C">
      <formula>NOT(ISERROR(SEARCH("C",M162)))</formula>
    </cfRule>
    <cfRule type="containsText" dxfId="45" priority="46" operator="containsText" text="B/C">
      <formula>NOT(ISERROR(SEARCH("B/C",M162)))</formula>
    </cfRule>
    <cfRule type="containsText" dxfId="44" priority="47" operator="containsText" text="B">
      <formula>NOT(ISERROR(SEARCH("B",M162)))</formula>
    </cfRule>
    <cfRule type="containsText" dxfId="43" priority="48" operator="containsText" text="A">
      <formula>NOT(ISERROR(SEARCH("A",M162)))</formula>
    </cfRule>
  </conditionalFormatting>
  <conditionalFormatting sqref="K163:L163">
    <cfRule type="containsText" dxfId="42" priority="39" operator="containsText" text="D">
      <formula>NOT(ISERROR(SEARCH("D",K163)))</formula>
    </cfRule>
    <cfRule type="containsText" dxfId="41" priority="40" operator="containsText" text="C">
      <formula>NOT(ISERROR(SEARCH("C",K163)))</formula>
    </cfRule>
    <cfRule type="containsText" dxfId="40" priority="41" operator="containsText" text="B/C">
      <formula>NOT(ISERROR(SEARCH("B/C",K163)))</formula>
    </cfRule>
    <cfRule type="containsText" dxfId="39" priority="42" operator="containsText" text="B">
      <formula>NOT(ISERROR(SEARCH("B",K163)))</formula>
    </cfRule>
    <cfRule type="containsText" dxfId="38" priority="43" operator="containsText" text="A">
      <formula>NOT(ISERROR(SEARCH("A",K163)))</formula>
    </cfRule>
  </conditionalFormatting>
  <conditionalFormatting sqref="A163:A173 D163:D173">
    <cfRule type="expression" dxfId="37" priority="38" stopIfTrue="1">
      <formula>#REF!="YES"</formula>
    </cfRule>
  </conditionalFormatting>
  <conditionalFormatting sqref="B163:B173">
    <cfRule type="expression" dxfId="36" priority="37" stopIfTrue="1">
      <formula>#REF!="YES"</formula>
    </cfRule>
  </conditionalFormatting>
  <conditionalFormatting sqref="M163">
    <cfRule type="containsText" dxfId="35" priority="32" operator="containsText" text="D">
      <formula>NOT(ISERROR(SEARCH("D",M163)))</formula>
    </cfRule>
    <cfRule type="containsText" dxfId="34" priority="33" operator="containsText" text="C">
      <formula>NOT(ISERROR(SEARCH("C",M163)))</formula>
    </cfRule>
    <cfRule type="containsText" dxfId="33" priority="34" operator="containsText" text="B/C">
      <formula>NOT(ISERROR(SEARCH("B/C",M163)))</formula>
    </cfRule>
    <cfRule type="containsText" dxfId="32" priority="35" operator="containsText" text="B">
      <formula>NOT(ISERROR(SEARCH("B",M163)))</formula>
    </cfRule>
    <cfRule type="containsText" dxfId="31" priority="36" operator="containsText" text="A">
      <formula>NOT(ISERROR(SEARCH("A",M163)))</formula>
    </cfRule>
  </conditionalFormatting>
  <conditionalFormatting sqref="C163:C173">
    <cfRule type="expression" dxfId="30" priority="31" stopIfTrue="1">
      <formula>#REF!="YES"</formula>
    </cfRule>
  </conditionalFormatting>
  <conditionalFormatting sqref="W152">
    <cfRule type="containsText" dxfId="29" priority="27" operator="containsText" text="HIGH">
      <formula>NOT(ISERROR(SEARCH("HIGH",W152)))</formula>
    </cfRule>
    <cfRule type="containsText" dxfId="28" priority="28" operator="containsText" text="SIGNIFICANT">
      <formula>NOT(ISERROR(SEARCH("SIGNIFICANT",W152)))</formula>
    </cfRule>
    <cfRule type="containsText" dxfId="27" priority="29" operator="containsText" text="MODERATE">
      <formula>NOT(ISERROR(SEARCH("MODERATE",W152)))</formula>
    </cfRule>
    <cfRule type="containsText" dxfId="26" priority="30" operator="containsText" text="LOW">
      <formula>NOT(ISERROR(SEARCH("LOW",W152)))</formula>
    </cfRule>
  </conditionalFormatting>
  <conditionalFormatting sqref="K152:M152">
    <cfRule type="containsText" dxfId="25" priority="22" operator="containsText" text="D">
      <formula>NOT(ISERROR(SEARCH("D",K152)))</formula>
    </cfRule>
    <cfRule type="containsText" dxfId="24" priority="23" operator="containsText" text="C">
      <formula>NOT(ISERROR(SEARCH("C",K152)))</formula>
    </cfRule>
    <cfRule type="containsText" dxfId="23" priority="24" operator="containsText" text="B/C">
      <formula>NOT(ISERROR(SEARCH("B/C",K152)))</formula>
    </cfRule>
    <cfRule type="containsText" dxfId="22" priority="25" operator="containsText" text="B">
      <formula>NOT(ISERROR(SEARCH("B",K152)))</formula>
    </cfRule>
    <cfRule type="containsText" dxfId="21" priority="26" operator="containsText" text="A">
      <formula>NOT(ISERROR(SEARCH("A",K152)))</formula>
    </cfRule>
  </conditionalFormatting>
  <conditionalFormatting sqref="D152">
    <cfRule type="expression" dxfId="20" priority="21" stopIfTrue="1">
      <formula>#REF!="YES"</formula>
    </cfRule>
  </conditionalFormatting>
  <conditionalFormatting sqref="W151">
    <cfRule type="containsText" dxfId="19" priority="17" operator="containsText" text="HIGH">
      <formula>NOT(ISERROR(SEARCH("HIGH",W151)))</formula>
    </cfRule>
    <cfRule type="containsText" dxfId="18" priority="18" operator="containsText" text="SIGNIFICANT">
      <formula>NOT(ISERROR(SEARCH("SIGNIFICANT",W151)))</formula>
    </cfRule>
    <cfRule type="containsText" dxfId="17" priority="19" operator="containsText" text="MODERATE">
      <formula>NOT(ISERROR(SEARCH("MODERATE",W151)))</formula>
    </cfRule>
    <cfRule type="containsText" dxfId="16" priority="20" operator="containsText" text="LOW">
      <formula>NOT(ISERROR(SEARCH("LOW",W151)))</formula>
    </cfRule>
  </conditionalFormatting>
  <conditionalFormatting sqref="K151:M151">
    <cfRule type="containsText" dxfId="15" priority="12" operator="containsText" text="D">
      <formula>NOT(ISERROR(SEARCH("D",K151)))</formula>
    </cfRule>
    <cfRule type="containsText" dxfId="14" priority="13" operator="containsText" text="C">
      <formula>NOT(ISERROR(SEARCH("C",K151)))</formula>
    </cfRule>
    <cfRule type="containsText" dxfId="13" priority="14" operator="containsText" text="B/C">
      <formula>NOT(ISERROR(SEARCH("B/C",K151)))</formula>
    </cfRule>
    <cfRule type="containsText" dxfId="12" priority="15" operator="containsText" text="B">
      <formula>NOT(ISERROR(SEARCH("B",K151)))</formula>
    </cfRule>
    <cfRule type="containsText" dxfId="11" priority="16" operator="containsText" text="A">
      <formula>NOT(ISERROR(SEARCH("A",K151)))</formula>
    </cfRule>
  </conditionalFormatting>
  <conditionalFormatting sqref="D151">
    <cfRule type="expression" dxfId="10" priority="11" stopIfTrue="1">
      <formula>#REF!="YES"</formula>
    </cfRule>
  </conditionalFormatting>
  <conditionalFormatting sqref="K169:M169">
    <cfRule type="containsText" dxfId="9" priority="6" operator="containsText" text="D">
      <formula>NOT(ISERROR(SEARCH("D",K169)))</formula>
    </cfRule>
    <cfRule type="containsText" dxfId="8" priority="7" operator="containsText" text="C">
      <formula>NOT(ISERROR(SEARCH("C",K169)))</formula>
    </cfRule>
    <cfRule type="containsText" dxfId="7" priority="8" operator="containsText" text="B/C">
      <formula>NOT(ISERROR(SEARCH("B/C",K169)))</formula>
    </cfRule>
    <cfRule type="containsText" dxfId="6" priority="9" operator="containsText" text="B">
      <formula>NOT(ISERROR(SEARCH("B",K169)))</formula>
    </cfRule>
    <cfRule type="containsText" dxfId="5" priority="10" operator="containsText" text="A">
      <formula>NOT(ISERROR(SEARCH("A",K169)))</formula>
    </cfRule>
  </conditionalFormatting>
  <conditionalFormatting sqref="K171:M171">
    <cfRule type="containsText" dxfId="4" priority="1" operator="containsText" text="D">
      <formula>NOT(ISERROR(SEARCH("D",K171)))</formula>
    </cfRule>
    <cfRule type="containsText" dxfId="3" priority="2" operator="containsText" text="C">
      <formula>NOT(ISERROR(SEARCH("C",K171)))</formula>
    </cfRule>
    <cfRule type="containsText" dxfId="2" priority="3" operator="containsText" text="B/C">
      <formula>NOT(ISERROR(SEARCH("B/C",K171)))</formula>
    </cfRule>
    <cfRule type="containsText" dxfId="1" priority="4" operator="containsText" text="B">
      <formula>NOT(ISERROR(SEARCH("B",K171)))</formula>
    </cfRule>
    <cfRule type="containsText" dxfId="0" priority="5" operator="containsText" text="A">
      <formula>NOT(ISERROR(SEARCH("A",K171)))</formula>
    </cfRule>
  </conditionalFormatting>
  <pageMargins left="0.7" right="0.7" top="0.75" bottom="0.75" header="0.3" footer="0.3"/>
  <pageSetup paperSize="8" scale="46" fitToHeight="0" orientation="landscape"/>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1">
    <tabColor rgb="FFFFFF00"/>
    <pageSetUpPr fitToPage="1"/>
  </sheetPr>
  <dimension ref="A1:U94"/>
  <sheetViews>
    <sheetView topLeftCell="A1" zoomScale="60" view="normal" workbookViewId="0">
      <pane ySplit="3" topLeftCell="A4" activePane="bottomLeft" state="frozen"/>
      <selection pane="bottomLeft" activeCell="H17" sqref="H17"/>
    </sheetView>
  </sheetViews>
  <sheetFormatPr defaultColWidth="9.109375" defaultRowHeight="14.4" baseColWidth="0"/>
  <cols>
    <col min="1" max="1" width="9.140625" style="4" customWidth="1"/>
    <col min="2" max="2" width="7.5703125" style="4" customWidth="1"/>
    <col min="3" max="3" width="24.5703125" bestFit="1" customWidth="1"/>
    <col min="4" max="4" width="8.140625" style="4" bestFit="1" customWidth="1"/>
    <col min="5" max="5" width="17.5703125" customWidth="1"/>
    <col min="6" max="6" width="12.41796875" customWidth="1"/>
    <col min="7" max="7" width="38.84765625" style="2" customWidth="1"/>
    <col min="8" max="8" width="21.41796875" style="8" customWidth="1"/>
    <col min="9" max="9" width="18.5703125" style="32" customWidth="1"/>
    <col min="10" max="10" width="20.41796875" style="8" customWidth="1"/>
    <col min="11" max="11" width="33.5703125" style="29" customWidth="1"/>
    <col min="12" max="12" width="23.5703125" style="8" customWidth="1"/>
    <col min="13" max="13" width="12.5703125" style="8" customWidth="1"/>
    <col min="14" max="14" width="17.84765625" style="8" customWidth="1"/>
    <col min="15" max="15" width="12.41796875" style="8" customWidth="1"/>
    <col min="16" max="16" width="26" style="8" customWidth="1"/>
    <col min="17" max="18" width="21.41796875" style="8" customWidth="1"/>
    <col min="19" max="19" width="19.5703125" style="8" customWidth="1"/>
    <col min="20" max="20" width="20.41796875" style="8" customWidth="1"/>
    <col min="21" max="21" width="9.140625" style="15" customWidth="1"/>
    <col min="22" max="16384" width="9.140625" customWidth="1"/>
  </cols>
  <sheetData>
    <row r="1" spans="1:20" ht="31.2">
      <c r="A1" s="119" t="s">
        <v>402</v>
      </c>
      <c r="B1" s="38" t="s">
        <v>19</v>
      </c>
      <c r="C1" s="38" t="s">
        <v>20</v>
      </c>
      <c r="D1" s="39" t="s">
        <v>21</v>
      </c>
      <c r="E1" s="38" t="s">
        <v>22</v>
      </c>
      <c r="F1" s="38" t="s">
        <v>23</v>
      </c>
      <c r="G1" s="38" t="s">
        <v>24</v>
      </c>
      <c r="H1" s="38" t="s">
        <v>25</v>
      </c>
      <c r="I1" s="6" t="s">
        <v>27</v>
      </c>
      <c r="J1" s="40" t="s">
        <v>28</v>
      </c>
      <c r="K1" s="40" t="s">
        <v>147</v>
      </c>
      <c r="L1"/>
      <c r="M1"/>
      <c r="N1"/>
      <c r="O1"/>
      <c r="P1"/>
      <c r="Q1"/>
      <c r="R1"/>
      <c r="S1"/>
      <c r="T1"/>
    </row>
    <row r="2" spans="1:20" ht="33.6" customHeight="1">
      <c r="A2" s="4">
        <f>F2</f>
        <v>10101</v>
      </c>
      <c r="B2" s="110">
        <v>1</v>
      </c>
      <c r="C2" s="131" t="s">
        <v>33</v>
      </c>
      <c r="D2" s="17">
        <v>101</v>
      </c>
      <c r="E2" s="132" t="s">
        <v>34</v>
      </c>
      <c r="F2" s="17">
        <v>10101</v>
      </c>
      <c r="G2" s="10" t="s">
        <v>335</v>
      </c>
      <c r="H2" s="33">
        <v>25</v>
      </c>
      <c r="I2" s="9">
        <v>134</v>
      </c>
      <c r="J2" s="33" t="s">
        <v>18</v>
      </c>
      <c r="K2" s="31"/>
      <c r="L2"/>
      <c r="M2"/>
      <c r="N2"/>
      <c r="O2"/>
      <c r="P2"/>
      <c r="Q2"/>
      <c r="R2"/>
      <c r="S2"/>
      <c r="T2"/>
    </row>
    <row r="3" spans="1:20" ht="45" customHeight="1">
      <c r="A3" s="4">
        <f>F3</f>
        <v>10102</v>
      </c>
      <c r="B3" s="110">
        <v>1</v>
      </c>
      <c r="C3" s="131" t="s">
        <v>33</v>
      </c>
      <c r="D3" s="17">
        <v>101</v>
      </c>
      <c r="E3" s="132" t="s">
        <v>34</v>
      </c>
      <c r="F3" s="12">
        <v>10102</v>
      </c>
      <c r="G3" s="11" t="s">
        <v>378</v>
      </c>
      <c r="H3" s="34">
        <v>25</v>
      </c>
      <c r="I3" s="42">
        <v>76.47</v>
      </c>
      <c r="J3" s="33" t="s">
        <v>18</v>
      </c>
      <c r="K3" s="31" t="s">
        <v>149</v>
      </c>
      <c r="L3" s="368" t="s">
        <v>150</v>
      </c>
      <c r="M3"/>
      <c r="N3"/>
      <c r="O3"/>
      <c r="P3"/>
      <c r="Q3"/>
      <c r="R3"/>
      <c r="S3"/>
      <c r="T3"/>
    </row>
    <row r="4" spans="1:20" ht="30" customHeight="1">
      <c r="A4" s="4">
        <f>F4</f>
        <v>10103</v>
      </c>
      <c r="B4" s="110">
        <v>1</v>
      </c>
      <c r="C4" s="131" t="s">
        <v>33</v>
      </c>
      <c r="D4" s="17">
        <v>101</v>
      </c>
      <c r="E4" s="132" t="s">
        <v>34</v>
      </c>
      <c r="F4" s="12">
        <v>10103</v>
      </c>
      <c r="G4" s="11" t="s">
        <v>46</v>
      </c>
      <c r="H4" s="34">
        <v>35</v>
      </c>
      <c r="I4" s="42">
        <v>31.9</v>
      </c>
      <c r="J4" s="34" t="s">
        <v>18</v>
      </c>
      <c r="K4" s="31" t="s">
        <v>149</v>
      </c>
      <c r="L4" s="368"/>
      <c r="M4"/>
      <c r="N4"/>
      <c r="O4"/>
      <c r="P4"/>
      <c r="Q4"/>
      <c r="R4"/>
      <c r="S4"/>
      <c r="T4"/>
    </row>
    <row r="5" spans="2:20" ht="30" customHeight="1">
      <c r="B5" s="110"/>
      <c r="C5" s="131"/>
      <c r="D5" s="17"/>
      <c r="E5" s="132"/>
      <c r="F5" s="12">
        <v>10104</v>
      </c>
      <c r="G5" s="11"/>
      <c r="H5" s="34"/>
      <c r="I5" s="42"/>
      <c r="J5" s="34"/>
      <c r="K5" s="31"/>
      <c r="L5" s="368"/>
      <c r="M5"/>
      <c r="N5"/>
      <c r="O5"/>
      <c r="P5"/>
      <c r="Q5"/>
      <c r="R5"/>
      <c r="S5"/>
      <c r="T5"/>
    </row>
    <row r="6" spans="1:20" ht="29.1" customHeight="1">
      <c r="A6" s="4">
        <f>F6</f>
        <v>10105</v>
      </c>
      <c r="B6" s="110">
        <v>1</v>
      </c>
      <c r="C6" s="131" t="s">
        <v>33</v>
      </c>
      <c r="D6" s="17">
        <v>101</v>
      </c>
      <c r="E6" s="132" t="s">
        <v>34</v>
      </c>
      <c r="F6" s="12">
        <v>10105</v>
      </c>
      <c r="G6" s="11" t="s">
        <v>377</v>
      </c>
      <c r="H6" s="34">
        <v>25</v>
      </c>
      <c r="I6" s="42">
        <f>76.47*2</f>
        <v>152.94</v>
      </c>
      <c r="J6" s="33" t="s">
        <v>18</v>
      </c>
      <c r="K6" s="31" t="s">
        <v>149</v>
      </c>
      <c r="L6" s="368"/>
      <c r="M6"/>
      <c r="N6"/>
      <c r="O6"/>
      <c r="P6"/>
      <c r="Q6"/>
      <c r="R6"/>
      <c r="S6"/>
      <c r="T6"/>
    </row>
    <row r="7" spans="1:20">
      <c r="A7" s="4">
        <f>F7</f>
        <v>10106</v>
      </c>
      <c r="B7" s="110">
        <v>1</v>
      </c>
      <c r="C7" s="131" t="s">
        <v>33</v>
      </c>
      <c r="D7" s="17">
        <v>101</v>
      </c>
      <c r="E7" s="132" t="s">
        <v>34</v>
      </c>
      <c r="F7" s="12">
        <v>10106</v>
      </c>
      <c r="G7" s="41" t="s">
        <v>163</v>
      </c>
      <c r="H7" s="34">
        <v>85</v>
      </c>
      <c r="I7" s="42">
        <v>80</v>
      </c>
      <c r="J7" s="33" t="s">
        <v>18</v>
      </c>
      <c r="K7" s="31"/>
      <c r="L7" s="368"/>
      <c r="M7"/>
      <c r="N7"/>
      <c r="O7"/>
      <c r="P7"/>
      <c r="Q7"/>
      <c r="R7"/>
      <c r="S7"/>
      <c r="T7"/>
    </row>
    <row r="8" spans="1:20">
      <c r="A8" s="4">
        <f>F8</f>
        <v>10107</v>
      </c>
      <c r="B8" s="110">
        <v>1</v>
      </c>
      <c r="C8" s="131" t="s">
        <v>33</v>
      </c>
      <c r="D8" s="17">
        <v>101</v>
      </c>
      <c r="E8" s="132" t="s">
        <v>34</v>
      </c>
      <c r="F8" s="12">
        <v>10107</v>
      </c>
      <c r="G8" s="41" t="s">
        <v>398</v>
      </c>
      <c r="H8" s="102">
        <v>35</v>
      </c>
      <c r="I8" s="42" t="s">
        <v>143</v>
      </c>
      <c r="J8" s="33" t="s">
        <v>18</v>
      </c>
      <c r="K8" s="31"/>
      <c r="L8" s="368"/>
      <c r="M8"/>
      <c r="N8"/>
      <c r="O8"/>
      <c r="P8"/>
      <c r="Q8"/>
      <c r="R8"/>
      <c r="S8"/>
      <c r="T8"/>
    </row>
    <row r="9" spans="1:20">
      <c r="A9" s="4" t="s">
        <v>430</v>
      </c>
      <c r="B9" s="110">
        <v>1</v>
      </c>
      <c r="C9" s="131" t="s">
        <v>33</v>
      </c>
      <c r="D9" s="17">
        <v>101</v>
      </c>
      <c r="E9" s="132" t="s">
        <v>34</v>
      </c>
      <c r="F9" s="12" t="s">
        <v>430</v>
      </c>
      <c r="G9" s="41" t="s">
        <v>431</v>
      </c>
      <c r="H9" s="102">
        <v>35</v>
      </c>
      <c r="I9" s="42" t="s">
        <v>143</v>
      </c>
      <c r="J9" s="33" t="s">
        <v>18</v>
      </c>
      <c r="K9" s="31"/>
      <c r="L9" s="368"/>
      <c r="M9"/>
      <c r="N9"/>
      <c r="O9"/>
      <c r="P9"/>
      <c r="Q9"/>
      <c r="R9"/>
      <c r="S9"/>
      <c r="T9"/>
    </row>
    <row r="10" spans="1:20">
      <c r="A10" s="4">
        <f>F10</f>
        <v>10109</v>
      </c>
      <c r="B10" s="110"/>
      <c r="C10" s="131" t="s">
        <v>33</v>
      </c>
      <c r="D10" s="17">
        <v>101</v>
      </c>
      <c r="E10" s="132" t="s">
        <v>34</v>
      </c>
      <c r="F10" s="12">
        <v>10109</v>
      </c>
      <c r="G10" s="41" t="s">
        <v>353</v>
      </c>
      <c r="H10" s="102"/>
      <c r="I10" s="42"/>
      <c r="J10" s="33"/>
      <c r="K10" s="31"/>
      <c r="L10" s="368"/>
      <c r="M10"/>
      <c r="N10"/>
      <c r="O10"/>
      <c r="P10"/>
      <c r="Q10"/>
      <c r="R10"/>
      <c r="S10"/>
      <c r="T10"/>
    </row>
    <row r="11" spans="1:20" s="15" customFormat="1">
      <c r="A11" s="4">
        <f>F11</f>
        <v>10201</v>
      </c>
      <c r="B11" s="110">
        <v>1</v>
      </c>
      <c r="C11" s="131" t="s">
        <v>33</v>
      </c>
      <c r="D11" s="17">
        <v>102</v>
      </c>
      <c r="E11" s="33" t="s">
        <v>35</v>
      </c>
      <c r="F11" s="12">
        <v>10201</v>
      </c>
      <c r="G11" s="11" t="s">
        <v>337</v>
      </c>
      <c r="H11" s="34">
        <v>35</v>
      </c>
      <c r="I11" s="42">
        <v>80</v>
      </c>
      <c r="J11" s="34" t="s">
        <v>18</v>
      </c>
      <c r="K11" s="31"/>
      <c r="L11" s="368"/>
      <c r="M11"/>
      <c r="N11"/>
      <c r="O11"/>
      <c r="P11"/>
      <c r="Q11"/>
      <c r="R11"/>
      <c r="S11"/>
      <c r="T11"/>
    </row>
    <row r="12" spans="1:20" s="15" customFormat="1">
      <c r="A12" s="4">
        <f>F12</f>
        <v>10202</v>
      </c>
      <c r="B12" s="110">
        <v>1</v>
      </c>
      <c r="C12" s="131" t="s">
        <v>33</v>
      </c>
      <c r="D12" s="17">
        <v>102</v>
      </c>
      <c r="E12" s="33" t="s">
        <v>35</v>
      </c>
      <c r="F12" s="12">
        <v>10202</v>
      </c>
      <c r="G12" s="11" t="s">
        <v>54</v>
      </c>
      <c r="H12" s="34">
        <v>85</v>
      </c>
      <c r="I12" s="42">
        <v>280</v>
      </c>
      <c r="J12" s="34" t="s">
        <v>18</v>
      </c>
      <c r="K12" s="31"/>
      <c r="L12"/>
      <c r="M12"/>
      <c r="N12"/>
      <c r="O12"/>
      <c r="P12"/>
      <c r="Q12"/>
      <c r="R12"/>
      <c r="S12"/>
      <c r="T12"/>
    </row>
    <row r="13" spans="1:20" s="15" customFormat="1" ht="31.5" customHeight="1">
      <c r="A13" s="4">
        <f>F13</f>
        <v>10203</v>
      </c>
      <c r="B13" s="110">
        <v>1</v>
      </c>
      <c r="C13" s="131" t="s">
        <v>33</v>
      </c>
      <c r="D13" s="17">
        <v>102</v>
      </c>
      <c r="E13" s="33" t="s">
        <v>35</v>
      </c>
      <c r="F13" s="12">
        <v>10203</v>
      </c>
      <c r="G13" s="11" t="s">
        <v>55</v>
      </c>
      <c r="H13" s="34">
        <v>85</v>
      </c>
      <c r="I13" s="42">
        <v>265</v>
      </c>
      <c r="J13" s="34" t="s">
        <v>18</v>
      </c>
      <c r="K13" s="31"/>
      <c r="L13"/>
      <c r="M13"/>
      <c r="N13"/>
      <c r="O13"/>
      <c r="P13"/>
      <c r="Q13"/>
      <c r="R13"/>
      <c r="S13"/>
      <c r="T13"/>
    </row>
    <row r="14" spans="1:20" s="15" customFormat="1">
      <c r="A14" s="4">
        <f>F14</f>
        <v>10204</v>
      </c>
      <c r="B14" s="110">
        <v>1</v>
      </c>
      <c r="C14" s="131" t="s">
        <v>33</v>
      </c>
      <c r="D14" s="17">
        <v>102</v>
      </c>
      <c r="E14" s="33" t="s">
        <v>35</v>
      </c>
      <c r="F14" s="12">
        <v>10204</v>
      </c>
      <c r="G14" s="11" t="s">
        <v>56</v>
      </c>
      <c r="H14" s="34">
        <v>30</v>
      </c>
      <c r="I14" s="42" t="s">
        <v>160</v>
      </c>
      <c r="J14" s="34" t="s">
        <v>18</v>
      </c>
      <c r="K14" s="31"/>
      <c r="L14"/>
      <c r="M14"/>
      <c r="N14"/>
      <c r="O14"/>
      <c r="P14"/>
      <c r="Q14"/>
      <c r="R14"/>
      <c r="S14"/>
      <c r="T14"/>
    </row>
    <row r="15" spans="1:20" s="15" customFormat="1" ht="28.8">
      <c r="A15" s="4">
        <f>F15</f>
        <v>10205</v>
      </c>
      <c r="B15" s="110">
        <v>1</v>
      </c>
      <c r="C15" s="131" t="s">
        <v>33</v>
      </c>
      <c r="D15" s="17">
        <v>102</v>
      </c>
      <c r="E15" s="33" t="s">
        <v>35</v>
      </c>
      <c r="F15" s="12">
        <v>10205</v>
      </c>
      <c r="G15" s="11" t="s">
        <v>67</v>
      </c>
      <c r="H15" s="34">
        <v>35</v>
      </c>
      <c r="I15" s="42">
        <v>110</v>
      </c>
      <c r="J15" s="34" t="s">
        <v>18</v>
      </c>
      <c r="K15" s="31" t="s">
        <v>153</v>
      </c>
      <c r="L15"/>
      <c r="M15"/>
      <c r="N15"/>
      <c r="O15"/>
      <c r="P15"/>
      <c r="Q15"/>
      <c r="R15"/>
      <c r="S15"/>
      <c r="T15"/>
    </row>
    <row r="16" spans="1:20" s="15" customFormat="1">
      <c r="A16" s="4">
        <f>F16</f>
        <v>10206</v>
      </c>
      <c r="B16" s="110">
        <v>1</v>
      </c>
      <c r="C16" s="131" t="s">
        <v>33</v>
      </c>
      <c r="D16" s="17">
        <v>102</v>
      </c>
      <c r="E16" s="33" t="s">
        <v>35</v>
      </c>
      <c r="F16" s="12">
        <v>10206</v>
      </c>
      <c r="G16" s="41" t="s">
        <v>163</v>
      </c>
      <c r="H16" s="34">
        <v>85</v>
      </c>
      <c r="I16" s="42">
        <v>80</v>
      </c>
      <c r="J16" s="34" t="s">
        <v>18</v>
      </c>
      <c r="K16" s="31"/>
      <c r="L16"/>
      <c r="M16"/>
      <c r="N16"/>
      <c r="O16"/>
      <c r="P16"/>
      <c r="Q16"/>
      <c r="R16"/>
      <c r="S16"/>
      <c r="T16"/>
    </row>
    <row r="17" spans="1:20" s="15" customFormat="1">
      <c r="A17" s="4">
        <f>F17</f>
        <v>10207</v>
      </c>
      <c r="B17" s="110">
        <v>1</v>
      </c>
      <c r="C17" s="131" t="s">
        <v>33</v>
      </c>
      <c r="D17" s="17">
        <v>102</v>
      </c>
      <c r="E17" s="33" t="s">
        <v>35</v>
      </c>
      <c r="F17" s="12">
        <v>10207</v>
      </c>
      <c r="G17" s="41" t="s">
        <v>403</v>
      </c>
      <c r="H17" s="102">
        <v>35</v>
      </c>
      <c r="I17" s="42">
        <v>35.38</v>
      </c>
      <c r="J17" s="34" t="s">
        <v>18</v>
      </c>
      <c r="K17" s="31"/>
      <c r="L17"/>
      <c r="M17"/>
      <c r="N17"/>
      <c r="O17"/>
      <c r="P17"/>
      <c r="Q17"/>
      <c r="R17"/>
      <c r="S17"/>
      <c r="T17"/>
    </row>
    <row r="18" spans="1:20" s="15" customFormat="1">
      <c r="A18" s="4" t="s">
        <v>450</v>
      </c>
      <c r="B18" s="110">
        <v>1</v>
      </c>
      <c r="C18" s="131" t="s">
        <v>33</v>
      </c>
      <c r="D18" s="17">
        <v>102</v>
      </c>
      <c r="E18" s="33" t="s">
        <v>35</v>
      </c>
      <c r="F18" s="12" t="s">
        <v>450</v>
      </c>
      <c r="G18" s="41" t="s">
        <v>451</v>
      </c>
      <c r="H18" s="102">
        <v>25</v>
      </c>
      <c r="I18" s="42" t="s">
        <v>143</v>
      </c>
      <c r="J18" s="34" t="s">
        <v>18</v>
      </c>
      <c r="K18" s="31"/>
      <c r="L18"/>
      <c r="M18"/>
      <c r="N18"/>
      <c r="O18"/>
      <c r="P18"/>
      <c r="Q18"/>
      <c r="R18"/>
      <c r="S18"/>
      <c r="T18"/>
    </row>
    <row r="19" spans="1:20" s="15" customFormat="1" ht="35.25" customHeight="1">
      <c r="A19" s="4">
        <f>F19</f>
        <v>10301</v>
      </c>
      <c r="B19" s="110">
        <v>1</v>
      </c>
      <c r="C19" s="131" t="s">
        <v>33</v>
      </c>
      <c r="D19" s="17">
        <v>103</v>
      </c>
      <c r="E19" s="33" t="s">
        <v>36</v>
      </c>
      <c r="F19" s="12">
        <v>10301</v>
      </c>
      <c r="G19" s="11" t="s">
        <v>44</v>
      </c>
      <c r="H19" s="34">
        <v>10</v>
      </c>
      <c r="I19" s="42">
        <v>32.01</v>
      </c>
      <c r="J19" s="34" t="s">
        <v>18</v>
      </c>
      <c r="K19" s="31" t="s">
        <v>154</v>
      </c>
      <c r="L19"/>
      <c r="M19"/>
      <c r="N19"/>
      <c r="O19"/>
      <c r="P19"/>
      <c r="Q19"/>
      <c r="R19"/>
      <c r="S19"/>
      <c r="T19"/>
    </row>
    <row r="20" spans="1:20" s="15" customFormat="1" ht="24.75" customHeight="1">
      <c r="A20" s="4">
        <f>F20</f>
        <v>10302</v>
      </c>
      <c r="B20" s="110">
        <v>1</v>
      </c>
      <c r="C20" s="131" t="s">
        <v>33</v>
      </c>
      <c r="D20" s="17">
        <v>103</v>
      </c>
      <c r="E20" s="33" t="s">
        <v>36</v>
      </c>
      <c r="F20" s="12">
        <v>10302</v>
      </c>
      <c r="G20" s="11" t="s">
        <v>45</v>
      </c>
      <c r="H20" s="34">
        <v>15</v>
      </c>
      <c r="I20" s="42">
        <v>43.58</v>
      </c>
      <c r="J20" s="34" t="s">
        <v>18</v>
      </c>
      <c r="K20" s="31" t="s">
        <v>154</v>
      </c>
      <c r="L20"/>
      <c r="M20"/>
      <c r="N20"/>
      <c r="O20"/>
      <c r="P20"/>
      <c r="Q20"/>
      <c r="R20"/>
      <c r="S20"/>
      <c r="T20"/>
    </row>
    <row r="21" spans="1:20" s="15" customFormat="1" ht="29.1" customHeight="1">
      <c r="A21" s="4">
        <f>F21</f>
        <v>10303</v>
      </c>
      <c r="B21" s="110">
        <v>1</v>
      </c>
      <c r="C21" s="131" t="s">
        <v>33</v>
      </c>
      <c r="D21" s="17">
        <v>103</v>
      </c>
      <c r="E21" s="33" t="s">
        <v>36</v>
      </c>
      <c r="F21" s="12">
        <v>10303</v>
      </c>
      <c r="G21" s="11" t="s">
        <v>47</v>
      </c>
      <c r="H21" s="34">
        <v>15</v>
      </c>
      <c r="I21" s="42">
        <v>35.02</v>
      </c>
      <c r="J21" s="34" t="s">
        <v>18</v>
      </c>
      <c r="K21" s="31" t="s">
        <v>154</v>
      </c>
      <c r="L21"/>
      <c r="M21"/>
      <c r="N21"/>
      <c r="O21"/>
      <c r="P21"/>
      <c r="Q21"/>
      <c r="R21"/>
      <c r="S21"/>
      <c r="T21"/>
    </row>
    <row r="22" spans="1:20" s="15" customFormat="1">
      <c r="A22" s="4">
        <f>F22</f>
        <v>10304</v>
      </c>
      <c r="B22" s="110">
        <v>1</v>
      </c>
      <c r="C22" s="131" t="s">
        <v>33</v>
      </c>
      <c r="D22" s="17">
        <v>103</v>
      </c>
      <c r="E22" s="33" t="s">
        <v>36</v>
      </c>
      <c r="F22" s="12">
        <v>10304</v>
      </c>
      <c r="G22" s="11" t="s">
        <v>48</v>
      </c>
      <c r="H22" s="34">
        <v>85</v>
      </c>
      <c r="I22" s="42">
        <v>80</v>
      </c>
      <c r="J22" s="34" t="s">
        <v>18</v>
      </c>
      <c r="K22" s="31" t="s">
        <v>154</v>
      </c>
      <c r="L22"/>
      <c r="M22"/>
      <c r="N22"/>
      <c r="O22"/>
      <c r="P22"/>
      <c r="Q22"/>
      <c r="R22"/>
      <c r="S22"/>
      <c r="T22"/>
    </row>
    <row r="23" spans="1:20" s="15" customFormat="1">
      <c r="A23" s="4">
        <f>F23</f>
        <v>10305</v>
      </c>
      <c r="B23" s="110">
        <v>1</v>
      </c>
      <c r="C23" s="131" t="s">
        <v>33</v>
      </c>
      <c r="D23" s="17">
        <v>103</v>
      </c>
      <c r="E23" s="33" t="s">
        <v>36</v>
      </c>
      <c r="F23" s="12">
        <v>10305</v>
      </c>
      <c r="G23" s="11" t="s">
        <v>68</v>
      </c>
      <c r="H23" s="34">
        <v>15</v>
      </c>
      <c r="I23" s="42">
        <v>34.3</v>
      </c>
      <c r="J23" s="34" t="s">
        <v>18</v>
      </c>
      <c r="K23" s="31" t="s">
        <v>154</v>
      </c>
      <c r="L23"/>
      <c r="M23"/>
      <c r="N23"/>
      <c r="O23"/>
      <c r="P23"/>
      <c r="Q23"/>
      <c r="R23"/>
      <c r="S23"/>
      <c r="T23"/>
    </row>
    <row r="24" spans="1:20" s="15" customFormat="1">
      <c r="A24" s="4">
        <f>F24</f>
        <v>10306</v>
      </c>
      <c r="B24" s="110">
        <v>1</v>
      </c>
      <c r="C24" s="131" t="s">
        <v>33</v>
      </c>
      <c r="D24" s="17">
        <v>103</v>
      </c>
      <c r="E24" s="33" t="s">
        <v>36</v>
      </c>
      <c r="F24" s="12">
        <v>10306</v>
      </c>
      <c r="G24" s="11" t="s">
        <v>354</v>
      </c>
      <c r="H24" s="34">
        <v>15</v>
      </c>
      <c r="I24" s="42">
        <v>42.05</v>
      </c>
      <c r="J24" s="33" t="s">
        <v>18</v>
      </c>
      <c r="K24" s="31" t="s">
        <v>154</v>
      </c>
      <c r="L24"/>
      <c r="M24"/>
      <c r="N24"/>
      <c r="O24"/>
      <c r="P24"/>
      <c r="Q24"/>
      <c r="R24"/>
      <c r="S24"/>
      <c r="T24"/>
    </row>
    <row r="25" spans="1:20" s="15" customFormat="1">
      <c r="A25" s="4">
        <f>F25</f>
        <v>10307</v>
      </c>
      <c r="B25" s="110">
        <v>1</v>
      </c>
      <c r="C25" s="131" t="s">
        <v>33</v>
      </c>
      <c r="D25" s="17">
        <v>103</v>
      </c>
      <c r="E25" s="33" t="s">
        <v>36</v>
      </c>
      <c r="F25" s="12">
        <v>10307</v>
      </c>
      <c r="G25" s="11" t="s">
        <v>165</v>
      </c>
      <c r="H25" s="34">
        <v>20</v>
      </c>
      <c r="I25" s="9">
        <v>24</v>
      </c>
      <c r="J25" s="33" t="s">
        <v>18</v>
      </c>
      <c r="K25" s="31"/>
      <c r="L25"/>
      <c r="M25"/>
      <c r="N25"/>
      <c r="O25"/>
      <c r="P25"/>
      <c r="Q25"/>
      <c r="R25"/>
      <c r="S25"/>
      <c r="T25"/>
    </row>
    <row r="26" spans="1:20" s="15" customFormat="1">
      <c r="A26" s="4" t="str">
        <f>F26</f>
        <v>10308DS</v>
      </c>
      <c r="B26" s="110"/>
      <c r="C26" s="131" t="s">
        <v>33</v>
      </c>
      <c r="D26" s="17">
        <v>103</v>
      </c>
      <c r="E26" s="33" t="s">
        <v>36</v>
      </c>
      <c r="F26" s="12" t="s">
        <v>418</v>
      </c>
      <c r="G26" s="11" t="s">
        <v>413</v>
      </c>
      <c r="H26" s="34">
        <v>20</v>
      </c>
      <c r="I26" s="9">
        <v>71.71</v>
      </c>
      <c r="J26" s="33" t="s">
        <v>18</v>
      </c>
      <c r="K26" s="31"/>
      <c r="L26"/>
      <c r="M26"/>
      <c r="N26"/>
      <c r="O26"/>
      <c r="P26"/>
      <c r="Q26"/>
      <c r="R26"/>
      <c r="S26"/>
      <c r="T26"/>
    </row>
    <row r="27" spans="1:20" s="15" customFormat="1">
      <c r="A27" s="4" t="str">
        <f>F27</f>
        <v>10309DS</v>
      </c>
      <c r="B27" s="110">
        <v>1</v>
      </c>
      <c r="C27" s="131" t="s">
        <v>33</v>
      </c>
      <c r="D27" s="17">
        <v>103</v>
      </c>
      <c r="E27" s="33" t="s">
        <v>36</v>
      </c>
      <c r="F27" s="12" t="s">
        <v>417</v>
      </c>
      <c r="G27" s="11" t="s">
        <v>421</v>
      </c>
      <c r="H27" s="34">
        <v>15</v>
      </c>
      <c r="I27" s="9">
        <v>42.05</v>
      </c>
      <c r="J27" s="33" t="s">
        <v>18</v>
      </c>
      <c r="K27" s="31"/>
      <c r="L27"/>
      <c r="M27"/>
      <c r="N27"/>
      <c r="O27"/>
      <c r="P27"/>
      <c r="Q27"/>
      <c r="R27"/>
      <c r="S27"/>
      <c r="T27"/>
    </row>
    <row r="28" spans="1:20" s="15" customFormat="1">
      <c r="A28" s="4" t="s">
        <v>435</v>
      </c>
      <c r="B28" s="110">
        <v>1</v>
      </c>
      <c r="C28" s="131" t="s">
        <v>33</v>
      </c>
      <c r="D28" s="17">
        <v>103</v>
      </c>
      <c r="E28" s="33" t="s">
        <v>36</v>
      </c>
      <c r="F28" s="12" t="s">
        <v>435</v>
      </c>
      <c r="G28" s="11" t="s">
        <v>436</v>
      </c>
      <c r="H28" s="34">
        <v>20</v>
      </c>
      <c r="I28" s="9" t="s">
        <v>143</v>
      </c>
      <c r="J28" s="33" t="s">
        <v>18</v>
      </c>
      <c r="K28" s="31"/>
      <c r="L28"/>
      <c r="M28"/>
      <c r="N28"/>
      <c r="O28"/>
      <c r="P28"/>
      <c r="Q28"/>
      <c r="R28"/>
      <c r="S28"/>
      <c r="T28"/>
    </row>
    <row r="29" spans="1:20" s="15" customFormat="1">
      <c r="A29" s="4">
        <f>F29</f>
        <v>10311</v>
      </c>
      <c r="B29" s="110">
        <v>1</v>
      </c>
      <c r="C29" s="131" t="s">
        <v>33</v>
      </c>
      <c r="D29" s="17">
        <v>103</v>
      </c>
      <c r="E29" s="33" t="s">
        <v>36</v>
      </c>
      <c r="F29" s="12">
        <v>10311</v>
      </c>
      <c r="G29" s="11" t="s">
        <v>31</v>
      </c>
      <c r="H29" s="34" t="s">
        <v>143</v>
      </c>
      <c r="I29" s="9" t="s">
        <v>143</v>
      </c>
      <c r="J29" s="33" t="s">
        <v>143</v>
      </c>
      <c r="K29" s="31"/>
      <c r="L29"/>
      <c r="M29"/>
      <c r="N29"/>
      <c r="O29"/>
      <c r="P29"/>
      <c r="Q29"/>
      <c r="R29"/>
      <c r="S29"/>
      <c r="T29"/>
    </row>
    <row r="30" spans="1:20" s="15" customFormat="1" ht="28.8">
      <c r="A30" s="4">
        <f>F30</f>
        <v>10401</v>
      </c>
      <c r="B30" s="110">
        <v>1</v>
      </c>
      <c r="C30" s="131" t="s">
        <v>33</v>
      </c>
      <c r="D30" s="110">
        <v>104</v>
      </c>
      <c r="E30" s="131" t="s">
        <v>336</v>
      </c>
      <c r="F30" s="12">
        <v>10401</v>
      </c>
      <c r="G30" s="11" t="s">
        <v>136</v>
      </c>
      <c r="H30" s="34">
        <v>5</v>
      </c>
      <c r="I30" s="42">
        <f> 1+4.31</f>
        <v>5.31</v>
      </c>
      <c r="J30" s="34" t="s">
        <v>18</v>
      </c>
      <c r="K30" s="31" t="s">
        <v>151</v>
      </c>
      <c r="L30"/>
      <c r="M30"/>
      <c r="N30"/>
      <c r="O30"/>
      <c r="P30"/>
      <c r="Q30"/>
      <c r="R30"/>
      <c r="S30"/>
      <c r="T30"/>
    </row>
    <row r="31" spans="1:20" s="15" customFormat="1" ht="28.8">
      <c r="A31" s="4">
        <f>F31</f>
        <v>10402</v>
      </c>
      <c r="B31" s="110">
        <v>1</v>
      </c>
      <c r="C31" s="131" t="s">
        <v>33</v>
      </c>
      <c r="D31" s="110">
        <v>104</v>
      </c>
      <c r="E31" s="131" t="s">
        <v>336</v>
      </c>
      <c r="F31" s="12">
        <v>10402</v>
      </c>
      <c r="G31" s="11" t="s">
        <v>43</v>
      </c>
      <c r="H31" s="34">
        <v>5</v>
      </c>
      <c r="I31" s="42">
        <v>7.12</v>
      </c>
      <c r="J31" s="34" t="s">
        <v>18</v>
      </c>
      <c r="K31" s="31" t="s">
        <v>152</v>
      </c>
      <c r="L31"/>
      <c r="M31"/>
      <c r="N31"/>
      <c r="O31"/>
      <c r="P31"/>
      <c r="Q31"/>
      <c r="R31"/>
      <c r="S31"/>
      <c r="T31"/>
    </row>
    <row r="32" spans="1:20" s="15" customFormat="1" ht="28.8">
      <c r="A32" s="4">
        <f>F32</f>
        <v>10403</v>
      </c>
      <c r="B32" s="110">
        <v>1</v>
      </c>
      <c r="C32" s="131" t="s">
        <v>33</v>
      </c>
      <c r="D32" s="110">
        <v>104</v>
      </c>
      <c r="E32" s="131" t="s">
        <v>336</v>
      </c>
      <c r="F32" s="12">
        <v>10403</v>
      </c>
      <c r="G32" s="11" t="s">
        <v>146</v>
      </c>
      <c r="H32" s="34">
        <v>5</v>
      </c>
      <c r="I32" s="42">
        <v>7.12</v>
      </c>
      <c r="J32" s="34" t="s">
        <v>18</v>
      </c>
      <c r="K32" s="31" t="s">
        <v>152</v>
      </c>
      <c r="L32"/>
      <c r="M32"/>
      <c r="N32"/>
      <c r="O32"/>
      <c r="P32"/>
      <c r="Q32"/>
      <c r="R32"/>
      <c r="S32"/>
      <c r="T32"/>
    </row>
    <row r="33" spans="1:20" s="15" customFormat="1">
      <c r="A33" s="4">
        <f>F33</f>
        <v>10404</v>
      </c>
      <c r="B33" s="110">
        <v>1</v>
      </c>
      <c r="C33" s="131" t="s">
        <v>33</v>
      </c>
      <c r="D33" s="110">
        <v>104</v>
      </c>
      <c r="E33" s="131" t="s">
        <v>336</v>
      </c>
      <c r="F33" s="12">
        <v>10404</v>
      </c>
      <c r="G33" s="41" t="s">
        <v>164</v>
      </c>
      <c r="H33" s="34">
        <v>7</v>
      </c>
      <c r="I33" s="42">
        <v>5.13</v>
      </c>
      <c r="J33" s="34" t="s">
        <v>18</v>
      </c>
      <c r="K33" s="31"/>
      <c r="L33"/>
      <c r="M33"/>
      <c r="N33"/>
      <c r="O33"/>
      <c r="P33"/>
      <c r="Q33"/>
      <c r="R33"/>
      <c r="S33"/>
      <c r="T33"/>
    </row>
    <row r="34" spans="1:20" s="15" customFormat="1">
      <c r="A34" s="4">
        <f>F34</f>
        <v>10405</v>
      </c>
      <c r="B34" s="110">
        <v>1</v>
      </c>
      <c r="C34" s="131" t="s">
        <v>33</v>
      </c>
      <c r="D34" s="110">
        <v>104</v>
      </c>
      <c r="E34" s="131" t="s">
        <v>336</v>
      </c>
      <c r="F34" s="12">
        <v>10405</v>
      </c>
      <c r="G34" s="11" t="s">
        <v>49</v>
      </c>
      <c r="H34" s="34">
        <v>15</v>
      </c>
      <c r="I34" s="42">
        <v>25</v>
      </c>
      <c r="J34" s="34" t="s">
        <v>18</v>
      </c>
      <c r="K34" s="31" t="s">
        <v>154</v>
      </c>
      <c r="L34"/>
      <c r="M34"/>
      <c r="N34"/>
      <c r="O34"/>
      <c r="P34"/>
      <c r="Q34"/>
      <c r="R34"/>
      <c r="S34"/>
      <c r="T34"/>
    </row>
    <row r="35" spans="1:20" s="15" customFormat="1">
      <c r="A35" s="4">
        <f>F35</f>
        <v>10406</v>
      </c>
      <c r="B35" s="110">
        <v>1</v>
      </c>
      <c r="C35" s="131" t="s">
        <v>33</v>
      </c>
      <c r="D35" s="110">
        <v>104</v>
      </c>
      <c r="E35" s="131" t="s">
        <v>336</v>
      </c>
      <c r="F35" s="12">
        <v>10406</v>
      </c>
      <c r="G35" s="11" t="s">
        <v>355</v>
      </c>
      <c r="H35" s="34">
        <v>5</v>
      </c>
      <c r="I35" s="42">
        <v>8.62</v>
      </c>
      <c r="J35" s="34" t="s">
        <v>18</v>
      </c>
      <c r="K35" s="31" t="s">
        <v>154</v>
      </c>
      <c r="L35"/>
      <c r="M35"/>
      <c r="N35"/>
      <c r="O35"/>
      <c r="P35"/>
      <c r="Q35"/>
      <c r="R35"/>
      <c r="S35"/>
      <c r="T35"/>
    </row>
    <row r="36" spans="1:20" s="15" customFormat="1">
      <c r="A36" s="4">
        <f>F36</f>
        <v>10407</v>
      </c>
      <c r="B36" s="110">
        <v>1</v>
      </c>
      <c r="C36" s="131" t="s">
        <v>33</v>
      </c>
      <c r="D36" s="110">
        <v>104</v>
      </c>
      <c r="E36" s="131" t="s">
        <v>336</v>
      </c>
      <c r="F36" s="12">
        <v>10407</v>
      </c>
      <c r="G36" s="11" t="s">
        <v>356</v>
      </c>
      <c r="H36" s="34">
        <v>5</v>
      </c>
      <c r="I36" s="42">
        <v>6.54</v>
      </c>
      <c r="J36" s="34" t="s">
        <v>18</v>
      </c>
      <c r="K36" s="31"/>
      <c r="L36"/>
      <c r="M36"/>
      <c r="N36"/>
      <c r="O36"/>
      <c r="P36"/>
      <c r="Q36"/>
      <c r="R36"/>
      <c r="S36"/>
      <c r="T36"/>
    </row>
    <row r="37" spans="1:20" s="15" customFormat="1">
      <c r="A37" s="4">
        <f>F37</f>
        <v>10408</v>
      </c>
      <c r="B37" s="110">
        <v>1</v>
      </c>
      <c r="C37" s="131" t="s">
        <v>33</v>
      </c>
      <c r="D37" s="110">
        <v>104</v>
      </c>
      <c r="E37" s="131" t="s">
        <v>336</v>
      </c>
      <c r="F37" s="12">
        <v>10408</v>
      </c>
      <c r="G37" s="11" t="s">
        <v>140</v>
      </c>
      <c r="H37" s="34">
        <v>5</v>
      </c>
      <c r="I37" s="42">
        <v>5.31</v>
      </c>
      <c r="J37" s="34" t="s">
        <v>18</v>
      </c>
      <c r="K37" s="30"/>
      <c r="L37"/>
      <c r="M37"/>
      <c r="N37"/>
      <c r="O37"/>
      <c r="P37"/>
      <c r="Q37"/>
      <c r="R37"/>
      <c r="S37"/>
      <c r="T37"/>
    </row>
    <row r="38" spans="1:20" s="15" customFormat="1" ht="33" customHeight="1">
      <c r="A38" s="4">
        <f>F38</f>
        <v>10409</v>
      </c>
      <c r="B38" s="110">
        <v>1</v>
      </c>
      <c r="C38" s="131" t="s">
        <v>33</v>
      </c>
      <c r="D38" s="110">
        <v>104</v>
      </c>
      <c r="E38" s="131" t="s">
        <v>336</v>
      </c>
      <c r="F38" s="12">
        <v>10409</v>
      </c>
      <c r="G38" s="11" t="s">
        <v>343</v>
      </c>
      <c r="H38" s="34">
        <v>5</v>
      </c>
      <c r="I38" s="42">
        <v>7</v>
      </c>
      <c r="J38" s="34" t="s">
        <v>18</v>
      </c>
      <c r="K38" s="31"/>
      <c r="L38"/>
      <c r="M38"/>
      <c r="N38"/>
      <c r="O38"/>
      <c r="P38"/>
      <c r="Q38"/>
      <c r="R38"/>
      <c r="S38"/>
      <c r="T38"/>
    </row>
    <row r="39" spans="1:20" s="15" customFormat="1">
      <c r="A39" s="4" t="s">
        <v>437</v>
      </c>
      <c r="B39" s="110">
        <v>1</v>
      </c>
      <c r="C39" s="131" t="s">
        <v>33</v>
      </c>
      <c r="D39" s="110">
        <v>104</v>
      </c>
      <c r="E39" s="131" t="s">
        <v>336</v>
      </c>
      <c r="F39" s="12" t="s">
        <v>437</v>
      </c>
      <c r="G39" s="11" t="s">
        <v>438</v>
      </c>
      <c r="H39" s="34">
        <v>5</v>
      </c>
      <c r="I39" s="42">
        <v>7</v>
      </c>
      <c r="J39" s="34" t="s">
        <v>18</v>
      </c>
      <c r="K39" s="31"/>
      <c r="L39"/>
      <c r="M39"/>
      <c r="N39"/>
      <c r="O39"/>
      <c r="P39"/>
      <c r="Q39"/>
      <c r="R39"/>
      <c r="S39"/>
      <c r="T39"/>
    </row>
    <row r="40" spans="1:20" s="15" customFormat="1">
      <c r="A40" s="4">
        <f>F40</f>
        <v>10411</v>
      </c>
      <c r="B40" s="110">
        <v>1</v>
      </c>
      <c r="C40" s="131" t="s">
        <v>33</v>
      </c>
      <c r="D40" s="110">
        <v>104</v>
      </c>
      <c r="E40" s="131" t="s">
        <v>336</v>
      </c>
      <c r="F40" s="12">
        <v>10411</v>
      </c>
      <c r="G40" s="11" t="s">
        <v>353</v>
      </c>
      <c r="H40" s="34" t="s">
        <v>143</v>
      </c>
      <c r="I40" s="42" t="s">
        <v>143</v>
      </c>
      <c r="J40" s="34" t="s">
        <v>143</v>
      </c>
      <c r="K40" s="31"/>
      <c r="L40"/>
      <c r="M40"/>
      <c r="N40"/>
      <c r="O40"/>
      <c r="P40"/>
      <c r="Q40"/>
      <c r="R40"/>
      <c r="S40"/>
      <c r="T40"/>
    </row>
    <row r="41" spans="1:20" s="15" customFormat="1">
      <c r="A41" s="4">
        <f>F41</f>
        <v>10412</v>
      </c>
      <c r="B41" s="110">
        <v>1</v>
      </c>
      <c r="C41" s="131" t="s">
        <v>33</v>
      </c>
      <c r="D41" s="110">
        <v>104</v>
      </c>
      <c r="E41" s="131" t="s">
        <v>336</v>
      </c>
      <c r="F41" s="12">
        <v>10412</v>
      </c>
      <c r="G41" s="11" t="s">
        <v>142</v>
      </c>
      <c r="H41" s="34" t="s">
        <v>143</v>
      </c>
      <c r="I41" s="42" t="s">
        <v>143</v>
      </c>
      <c r="J41" s="34" t="s">
        <v>143</v>
      </c>
      <c r="K41" s="31"/>
      <c r="L41"/>
      <c r="M41"/>
      <c r="N41"/>
      <c r="O41"/>
      <c r="P41"/>
      <c r="Q41"/>
      <c r="R41"/>
      <c r="S41"/>
      <c r="T41"/>
    </row>
    <row r="42" spans="1:20" s="15" customFormat="1" ht="33.75" customHeight="1">
      <c r="A42" s="4">
        <f>F42</f>
        <v>20101</v>
      </c>
      <c r="B42" s="118">
        <v>2</v>
      </c>
      <c r="C42" s="131" t="s">
        <v>37</v>
      </c>
      <c r="D42" s="110">
        <v>201</v>
      </c>
      <c r="E42" s="133" t="s">
        <v>37</v>
      </c>
      <c r="F42" s="12">
        <v>20101</v>
      </c>
      <c r="G42" s="11" t="s">
        <v>358</v>
      </c>
      <c r="H42" s="34">
        <v>20</v>
      </c>
      <c r="I42" s="9">
        <v>120.73</v>
      </c>
      <c r="J42" s="34" t="s">
        <v>29</v>
      </c>
      <c r="K42" s="31"/>
      <c r="L42"/>
      <c r="M42"/>
      <c r="N42"/>
      <c r="O42"/>
      <c r="P42"/>
      <c r="Q42"/>
      <c r="R42"/>
      <c r="S42"/>
      <c r="T42"/>
    </row>
    <row r="43" spans="1:20" s="15" customFormat="1" ht="33.75" customHeight="1">
      <c r="A43" s="4">
        <f>F43</f>
        <v>20102</v>
      </c>
      <c r="B43" s="118">
        <v>2</v>
      </c>
      <c r="C43" s="131" t="s">
        <v>37</v>
      </c>
      <c r="D43" s="110">
        <v>201</v>
      </c>
      <c r="E43" s="133" t="s">
        <v>37</v>
      </c>
      <c r="F43" s="12">
        <v>20102</v>
      </c>
      <c r="G43" s="11" t="s">
        <v>379</v>
      </c>
      <c r="H43" s="34">
        <v>25</v>
      </c>
      <c r="I43" s="9">
        <v>157.52</v>
      </c>
      <c r="J43" s="34" t="s">
        <v>29</v>
      </c>
      <c r="K43" s="31" t="s">
        <v>357</v>
      </c>
      <c r="L43"/>
      <c r="M43"/>
      <c r="N43"/>
      <c r="O43"/>
      <c r="P43"/>
      <c r="Q43"/>
      <c r="R43"/>
      <c r="S43"/>
      <c r="T43"/>
    </row>
    <row r="44" spans="1:20" s="15" customFormat="1" ht="28.8">
      <c r="A44" s="4">
        <f>F44</f>
        <v>20103</v>
      </c>
      <c r="B44" s="118">
        <v>2</v>
      </c>
      <c r="C44" s="131" t="s">
        <v>37</v>
      </c>
      <c r="D44" s="110">
        <v>201</v>
      </c>
      <c r="E44" s="133" t="s">
        <v>37</v>
      </c>
      <c r="F44" s="12">
        <v>20103</v>
      </c>
      <c r="G44" s="11" t="s">
        <v>380</v>
      </c>
      <c r="H44" s="34">
        <v>25</v>
      </c>
      <c r="I44" s="9">
        <v>334</v>
      </c>
      <c r="J44" s="34" t="s">
        <v>29</v>
      </c>
      <c r="K44" s="31" t="s">
        <v>155</v>
      </c>
      <c r="L44"/>
      <c r="M44"/>
      <c r="N44"/>
      <c r="O44"/>
      <c r="P44"/>
      <c r="Q44"/>
      <c r="R44"/>
      <c r="S44"/>
      <c r="T44"/>
    </row>
    <row r="45" spans="1:20" s="15" customFormat="1" ht="38.1" customHeight="1">
      <c r="A45" s="4">
        <f>F45</f>
        <v>20104</v>
      </c>
      <c r="B45" s="118">
        <v>2</v>
      </c>
      <c r="C45" s="131" t="s">
        <v>37</v>
      </c>
      <c r="D45" s="110">
        <v>201</v>
      </c>
      <c r="E45" s="133" t="s">
        <v>37</v>
      </c>
      <c r="F45" s="12">
        <v>20104</v>
      </c>
      <c r="G45" s="11" t="s">
        <v>381</v>
      </c>
      <c r="H45" s="34">
        <v>25</v>
      </c>
      <c r="I45" s="9">
        <f>314.04+131.6</f>
        <v>445.64</v>
      </c>
      <c r="J45" s="34" t="s">
        <v>29</v>
      </c>
      <c r="K45" s="31" t="s">
        <v>155</v>
      </c>
      <c r="L45"/>
      <c r="M45"/>
      <c r="N45"/>
      <c r="O45"/>
      <c r="P45"/>
      <c r="Q45"/>
      <c r="R45"/>
      <c r="S45"/>
      <c r="T45"/>
    </row>
    <row r="46" spans="1:20" s="15" customFormat="1" ht="28.8">
      <c r="A46" s="4">
        <f>F46</f>
        <v>20105</v>
      </c>
      <c r="B46" s="118">
        <v>2</v>
      </c>
      <c r="C46" s="131" t="s">
        <v>37</v>
      </c>
      <c r="D46" s="110">
        <v>201</v>
      </c>
      <c r="E46" s="133" t="s">
        <v>37</v>
      </c>
      <c r="F46" s="12">
        <v>20105</v>
      </c>
      <c r="G46" s="11" t="s">
        <v>382</v>
      </c>
      <c r="H46" s="34">
        <v>25</v>
      </c>
      <c r="I46" s="9">
        <f>334.04+131.6</f>
        <v>465.64</v>
      </c>
      <c r="J46" s="34" t="s">
        <v>29</v>
      </c>
      <c r="K46" s="31" t="s">
        <v>155</v>
      </c>
      <c r="L46"/>
      <c r="M46"/>
      <c r="N46"/>
      <c r="O46"/>
      <c r="P46"/>
      <c r="Q46"/>
      <c r="R46"/>
      <c r="S46"/>
      <c r="T46"/>
    </row>
    <row r="47" spans="1:20" s="15" customFormat="1" ht="31.5" customHeight="1">
      <c r="A47" s="4">
        <f>F47</f>
        <v>20106</v>
      </c>
      <c r="B47" s="118">
        <v>2</v>
      </c>
      <c r="C47" s="131" t="s">
        <v>37</v>
      </c>
      <c r="D47" s="110">
        <v>201</v>
      </c>
      <c r="E47" s="133" t="s">
        <v>37</v>
      </c>
      <c r="F47" s="12">
        <v>20106</v>
      </c>
      <c r="G47" s="11" t="s">
        <v>383</v>
      </c>
      <c r="H47" s="34">
        <v>25</v>
      </c>
      <c r="I47" s="9">
        <f>I42*2</f>
        <v>241.46</v>
      </c>
      <c r="J47" s="34" t="s">
        <v>29</v>
      </c>
      <c r="K47" s="31" t="s">
        <v>155</v>
      </c>
      <c r="L47"/>
      <c r="M47"/>
      <c r="N47"/>
      <c r="O47"/>
      <c r="P47"/>
      <c r="Q47"/>
      <c r="R47"/>
      <c r="S47"/>
      <c r="T47"/>
    </row>
    <row r="48" spans="1:20" s="15" customFormat="1" ht="28.5" customHeight="1">
      <c r="A48" s="4">
        <f>F48</f>
        <v>20107</v>
      </c>
      <c r="B48" s="118">
        <v>2</v>
      </c>
      <c r="C48" s="131" t="s">
        <v>37</v>
      </c>
      <c r="D48" s="110">
        <v>201</v>
      </c>
      <c r="E48" s="133" t="s">
        <v>37</v>
      </c>
      <c r="F48" s="12">
        <v>20107</v>
      </c>
      <c r="G48" s="11" t="s">
        <v>384</v>
      </c>
      <c r="H48" s="34">
        <v>25</v>
      </c>
      <c r="I48" s="9">
        <f>I44*2</f>
        <v>668</v>
      </c>
      <c r="J48" s="34" t="s">
        <v>29</v>
      </c>
      <c r="K48" s="31" t="s">
        <v>155</v>
      </c>
      <c r="L48"/>
      <c r="M48"/>
      <c r="N48"/>
      <c r="O48"/>
      <c r="P48"/>
      <c r="Q48"/>
      <c r="R48"/>
      <c r="S48"/>
      <c r="T48"/>
    </row>
    <row r="49" spans="1:20" s="15" customFormat="1">
      <c r="A49" s="4">
        <f>F49</f>
        <v>20108</v>
      </c>
      <c r="B49" s="118">
        <v>2</v>
      </c>
      <c r="C49" s="131" t="s">
        <v>37</v>
      </c>
      <c r="D49" s="110">
        <v>201</v>
      </c>
      <c r="E49" s="133" t="s">
        <v>37</v>
      </c>
      <c r="F49" s="12">
        <v>20108</v>
      </c>
      <c r="G49" s="11" t="s">
        <v>61</v>
      </c>
      <c r="H49" s="34">
        <v>30</v>
      </c>
      <c r="I49" s="9">
        <v>140</v>
      </c>
      <c r="J49" s="34" t="s">
        <v>29</v>
      </c>
      <c r="K49" s="31"/>
      <c r="L49"/>
      <c r="M49"/>
      <c r="N49"/>
      <c r="O49"/>
      <c r="P49"/>
      <c r="Q49"/>
      <c r="R49"/>
      <c r="S49"/>
      <c r="T49"/>
    </row>
    <row r="50" spans="1:20" s="15" customFormat="1">
      <c r="A50" s="4">
        <f>F50</f>
        <v>20109</v>
      </c>
      <c r="B50" s="118">
        <v>2</v>
      </c>
      <c r="C50" s="131" t="s">
        <v>37</v>
      </c>
      <c r="D50" s="110">
        <v>201</v>
      </c>
      <c r="E50" s="133" t="s">
        <v>37</v>
      </c>
      <c r="F50" s="12">
        <v>20109</v>
      </c>
      <c r="G50" s="11" t="s">
        <v>62</v>
      </c>
      <c r="H50" s="34">
        <v>30</v>
      </c>
      <c r="I50" s="9">
        <v>280</v>
      </c>
      <c r="J50" s="34" t="s">
        <v>29</v>
      </c>
      <c r="K50" s="31"/>
      <c r="L50"/>
      <c r="M50"/>
      <c r="N50"/>
      <c r="O50"/>
      <c r="P50"/>
      <c r="Q50"/>
      <c r="R50"/>
      <c r="S50"/>
      <c r="T50"/>
    </row>
    <row r="51" spans="1:20" s="15" customFormat="1">
      <c r="A51" s="4">
        <f>F51</f>
        <v>20110</v>
      </c>
      <c r="B51" s="118">
        <v>2</v>
      </c>
      <c r="C51" s="131" t="s">
        <v>37</v>
      </c>
      <c r="D51" s="110">
        <v>201</v>
      </c>
      <c r="E51" s="133" t="s">
        <v>37</v>
      </c>
      <c r="F51" s="12">
        <v>20110</v>
      </c>
      <c r="G51" s="11" t="s">
        <v>139</v>
      </c>
      <c r="H51" s="34">
        <v>20</v>
      </c>
      <c r="I51" s="9">
        <v>1309</v>
      </c>
      <c r="J51" s="33" t="s">
        <v>29</v>
      </c>
      <c r="K51" s="31" t="s">
        <v>156</v>
      </c>
      <c r="L51"/>
      <c r="M51"/>
      <c r="N51"/>
      <c r="O51"/>
      <c r="P51"/>
      <c r="Q51"/>
      <c r="R51"/>
      <c r="S51"/>
      <c r="T51"/>
    </row>
    <row r="52" spans="1:20" s="15" customFormat="1" ht="28.8">
      <c r="A52" s="4">
        <f>F52</f>
        <v>20111</v>
      </c>
      <c r="B52" s="118">
        <v>2</v>
      </c>
      <c r="C52" s="131" t="s">
        <v>37</v>
      </c>
      <c r="D52" s="110">
        <v>201</v>
      </c>
      <c r="E52" s="133" t="s">
        <v>37</v>
      </c>
      <c r="F52" s="12">
        <v>20111</v>
      </c>
      <c r="G52" s="11" t="s">
        <v>385</v>
      </c>
      <c r="H52" s="34">
        <v>35</v>
      </c>
      <c r="I52" s="9">
        <v>486</v>
      </c>
      <c r="J52" s="33" t="s">
        <v>29</v>
      </c>
      <c r="K52" s="31"/>
      <c r="L52"/>
      <c r="M52"/>
      <c r="N52"/>
      <c r="O52"/>
      <c r="P52"/>
      <c r="Q52"/>
      <c r="R52"/>
      <c r="S52"/>
      <c r="T52"/>
    </row>
    <row r="53" spans="1:20" s="15" customFormat="1">
      <c r="A53" s="4">
        <f>F53</f>
        <v>20112</v>
      </c>
      <c r="B53" s="118">
        <v>2</v>
      </c>
      <c r="C53" s="131" t="s">
        <v>37</v>
      </c>
      <c r="D53" s="110">
        <v>201</v>
      </c>
      <c r="E53" s="133" t="s">
        <v>37</v>
      </c>
      <c r="F53" s="12">
        <v>20112</v>
      </c>
      <c r="G53" s="11" t="s">
        <v>338</v>
      </c>
      <c r="H53" s="34">
        <v>40</v>
      </c>
      <c r="I53" s="9" t="s">
        <v>143</v>
      </c>
      <c r="J53" s="33" t="s">
        <v>143</v>
      </c>
      <c r="K53" s="31"/>
      <c r="L53"/>
      <c r="M53"/>
      <c r="N53"/>
      <c r="O53"/>
      <c r="P53"/>
      <c r="Q53"/>
      <c r="R53"/>
      <c r="S53"/>
      <c r="T53"/>
    </row>
    <row r="54" spans="1:20" s="15" customFormat="1">
      <c r="A54" s="4" t="s">
        <v>448</v>
      </c>
      <c r="B54" s="118">
        <v>2</v>
      </c>
      <c r="C54" s="131" t="s">
        <v>37</v>
      </c>
      <c r="D54" s="110">
        <v>201</v>
      </c>
      <c r="E54" s="133" t="s">
        <v>37</v>
      </c>
      <c r="F54" s="12" t="s">
        <v>448</v>
      </c>
      <c r="G54" s="11" t="s">
        <v>449</v>
      </c>
      <c r="H54" s="34">
        <v>25</v>
      </c>
      <c r="I54" s="9" t="s">
        <v>143</v>
      </c>
      <c r="J54" s="33" t="s">
        <v>30</v>
      </c>
      <c r="K54" s="31"/>
      <c r="L54"/>
      <c r="M54"/>
      <c r="N54"/>
      <c r="O54"/>
      <c r="P54"/>
      <c r="Q54"/>
      <c r="R54"/>
      <c r="S54"/>
      <c r="T54"/>
    </row>
    <row r="55" spans="1:20" s="15" customFormat="1">
      <c r="A55" s="4">
        <f>F55</f>
        <v>20114</v>
      </c>
      <c r="B55" s="118">
        <v>2</v>
      </c>
      <c r="C55" s="131" t="s">
        <v>37</v>
      </c>
      <c r="D55" s="110">
        <v>201</v>
      </c>
      <c r="E55" s="133" t="s">
        <v>37</v>
      </c>
      <c r="F55" s="12">
        <v>20114</v>
      </c>
      <c r="G55" s="11" t="s">
        <v>353</v>
      </c>
      <c r="H55" s="34" t="s">
        <v>143</v>
      </c>
      <c r="I55" s="9" t="s">
        <v>143</v>
      </c>
      <c r="J55" s="33" t="s">
        <v>143</v>
      </c>
      <c r="K55" s="31"/>
      <c r="L55"/>
      <c r="M55"/>
      <c r="N55"/>
      <c r="O55"/>
      <c r="P55"/>
      <c r="Q55"/>
      <c r="R55"/>
      <c r="S55"/>
      <c r="T55"/>
    </row>
    <row r="56" spans="1:20" s="15" customFormat="1" ht="34.5" customHeight="1">
      <c r="A56" s="4">
        <f>F56</f>
        <v>30101</v>
      </c>
      <c r="B56" s="17">
        <v>3</v>
      </c>
      <c r="C56" s="33" t="s">
        <v>51</v>
      </c>
      <c r="D56" s="17">
        <v>301</v>
      </c>
      <c r="E56" s="33" t="s">
        <v>51</v>
      </c>
      <c r="F56" s="12">
        <v>30101</v>
      </c>
      <c r="G56" s="11" t="s">
        <v>386</v>
      </c>
      <c r="H56" s="34">
        <v>20</v>
      </c>
      <c r="I56" s="9" t="s">
        <v>143</v>
      </c>
      <c r="J56" s="34" t="s">
        <v>30</v>
      </c>
      <c r="K56" s="31"/>
      <c r="L56"/>
      <c r="M56"/>
      <c r="N56"/>
      <c r="O56"/>
      <c r="P56"/>
      <c r="Q56"/>
      <c r="R56"/>
      <c r="S56"/>
      <c r="T56"/>
    </row>
    <row r="57" spans="1:20" s="15" customFormat="1">
      <c r="A57" s="4">
        <f>F57</f>
        <v>40101</v>
      </c>
      <c r="B57" s="17">
        <v>4</v>
      </c>
      <c r="C57" s="132" t="s">
        <v>52</v>
      </c>
      <c r="D57" s="17">
        <v>401</v>
      </c>
      <c r="E57" s="132" t="s">
        <v>52</v>
      </c>
      <c r="F57" s="12">
        <v>40101</v>
      </c>
      <c r="G57" s="11" t="s">
        <v>161</v>
      </c>
      <c r="H57" s="34">
        <v>25</v>
      </c>
      <c r="I57" s="42">
        <v>8.6</v>
      </c>
      <c r="J57" s="34" t="s">
        <v>102</v>
      </c>
      <c r="K57" s="31"/>
      <c r="L57"/>
      <c r="M57"/>
      <c r="N57"/>
      <c r="O57"/>
      <c r="P57"/>
      <c r="Q57"/>
      <c r="R57"/>
      <c r="S57"/>
      <c r="T57"/>
    </row>
    <row r="58" spans="1:20" s="15" customFormat="1">
      <c r="A58" s="4">
        <f>F58</f>
        <v>40102</v>
      </c>
      <c r="B58" s="17">
        <v>4</v>
      </c>
      <c r="C58" s="132" t="s">
        <v>52</v>
      </c>
      <c r="D58" s="17"/>
      <c r="E58" s="132" t="s">
        <v>52</v>
      </c>
      <c r="F58" s="12">
        <v>40102</v>
      </c>
      <c r="G58" s="11" t="s">
        <v>339</v>
      </c>
      <c r="H58" s="34">
        <v>25</v>
      </c>
      <c r="I58" s="42">
        <v>7</v>
      </c>
      <c r="J58" s="34" t="s">
        <v>102</v>
      </c>
      <c r="K58" s="31"/>
      <c r="L58"/>
      <c r="M58"/>
      <c r="N58"/>
      <c r="O58"/>
      <c r="P58"/>
      <c r="Q58"/>
      <c r="R58"/>
      <c r="S58"/>
      <c r="T58"/>
    </row>
    <row r="59" spans="1:20" s="15" customFormat="1">
      <c r="A59" s="4" t="s">
        <v>416</v>
      </c>
      <c r="B59" s="17">
        <v>4</v>
      </c>
      <c r="C59" s="132" t="s">
        <v>52</v>
      </c>
      <c r="D59" s="17"/>
      <c r="E59" s="132" t="s">
        <v>52</v>
      </c>
      <c r="F59" s="12" t="s">
        <v>416</v>
      </c>
      <c r="G59" s="11" t="s">
        <v>423</v>
      </c>
      <c r="H59" s="34">
        <v>25</v>
      </c>
      <c r="I59" s="42">
        <v>7</v>
      </c>
      <c r="J59" s="34" t="s">
        <v>102</v>
      </c>
      <c r="K59" s="31"/>
      <c r="L59"/>
      <c r="M59"/>
      <c r="N59"/>
      <c r="O59"/>
      <c r="P59"/>
      <c r="Q59"/>
      <c r="R59"/>
      <c r="S59"/>
      <c r="T59"/>
    </row>
    <row r="60" spans="1:20" s="15" customFormat="1" ht="30" customHeight="1">
      <c r="A60" s="4" t="s">
        <v>426</v>
      </c>
      <c r="B60" s="17">
        <v>4</v>
      </c>
      <c r="C60" s="132" t="s">
        <v>52</v>
      </c>
      <c r="D60" s="17"/>
      <c r="E60" s="132" t="s">
        <v>52</v>
      </c>
      <c r="F60" s="12" t="s">
        <v>426</v>
      </c>
      <c r="G60" s="11" t="s">
        <v>465</v>
      </c>
      <c r="H60" s="34">
        <v>25</v>
      </c>
      <c r="I60" s="42">
        <v>7</v>
      </c>
      <c r="J60" s="34" t="s">
        <v>102</v>
      </c>
      <c r="K60" s="31"/>
      <c r="L60"/>
      <c r="M60"/>
      <c r="N60"/>
      <c r="O60"/>
      <c r="P60"/>
      <c r="Q60"/>
      <c r="R60"/>
      <c r="S60"/>
      <c r="T60"/>
    </row>
    <row r="61" spans="1:20" s="15" customFormat="1">
      <c r="A61" s="4" t="s">
        <v>427</v>
      </c>
      <c r="B61" s="17">
        <v>4</v>
      </c>
      <c r="C61" s="132" t="s">
        <v>52</v>
      </c>
      <c r="D61" s="17"/>
      <c r="E61" s="132" t="s">
        <v>52</v>
      </c>
      <c r="F61" s="12" t="s">
        <v>427</v>
      </c>
      <c r="G61" s="11" t="s">
        <v>428</v>
      </c>
      <c r="H61" s="34">
        <v>25</v>
      </c>
      <c r="I61" s="42">
        <v>38.4</v>
      </c>
      <c r="J61" s="34" t="s">
        <v>429</v>
      </c>
      <c r="K61" s="31"/>
      <c r="L61"/>
      <c r="M61"/>
      <c r="N61"/>
      <c r="O61"/>
      <c r="P61"/>
      <c r="Q61"/>
      <c r="R61"/>
      <c r="S61"/>
      <c r="T61"/>
    </row>
    <row r="62" spans="1:20" s="15" customFormat="1">
      <c r="A62" s="4">
        <f>F62</f>
        <v>40105</v>
      </c>
      <c r="B62" s="17">
        <v>4</v>
      </c>
      <c r="C62" s="132" t="s">
        <v>52</v>
      </c>
      <c r="D62" s="17"/>
      <c r="E62" s="132" t="s">
        <v>52</v>
      </c>
      <c r="F62" s="12">
        <v>40105</v>
      </c>
      <c r="G62" s="11" t="s">
        <v>31</v>
      </c>
      <c r="H62" s="34" t="s">
        <v>143</v>
      </c>
      <c r="I62" s="42" t="s">
        <v>143</v>
      </c>
      <c r="J62" s="34" t="s">
        <v>143</v>
      </c>
      <c r="K62" s="31"/>
      <c r="L62"/>
      <c r="M62"/>
      <c r="N62"/>
      <c r="O62"/>
      <c r="P62"/>
      <c r="Q62"/>
      <c r="R62"/>
      <c r="S62"/>
      <c r="T62"/>
    </row>
    <row r="63" spans="1:20" s="15" customFormat="1" ht="30" customHeight="1">
      <c r="A63" s="4">
        <f>F63</f>
        <v>50101</v>
      </c>
      <c r="B63" s="17">
        <v>5</v>
      </c>
      <c r="C63" s="132" t="s">
        <v>39</v>
      </c>
      <c r="D63" s="110">
        <v>501</v>
      </c>
      <c r="E63" s="131" t="s">
        <v>40</v>
      </c>
      <c r="F63" s="12">
        <v>50101</v>
      </c>
      <c r="G63" s="11" t="s">
        <v>63</v>
      </c>
      <c r="H63" s="34">
        <v>20</v>
      </c>
      <c r="I63" s="42">
        <f>274.95+32.96</f>
        <v>307.90999999999997</v>
      </c>
      <c r="J63" s="34" t="s">
        <v>30</v>
      </c>
      <c r="K63" s="31" t="s">
        <v>157</v>
      </c>
      <c r="L63"/>
      <c r="M63"/>
      <c r="N63"/>
      <c r="O63"/>
      <c r="P63"/>
      <c r="Q63"/>
      <c r="R63"/>
      <c r="S63"/>
      <c r="T63"/>
    </row>
    <row r="64" spans="1:20" s="15" customFormat="1" ht="30" customHeight="1">
      <c r="A64" s="4">
        <f>F64</f>
        <v>50102</v>
      </c>
      <c r="B64" s="17">
        <v>5</v>
      </c>
      <c r="C64" s="132" t="s">
        <v>39</v>
      </c>
      <c r="D64" s="110">
        <v>501</v>
      </c>
      <c r="E64" s="131" t="s">
        <v>40</v>
      </c>
      <c r="F64" s="12">
        <v>50102</v>
      </c>
      <c r="G64" s="11" t="s">
        <v>64</v>
      </c>
      <c r="H64" s="34">
        <v>20</v>
      </c>
      <c r="I64" s="42">
        <v>473.5</v>
      </c>
      <c r="J64" s="34" t="s">
        <v>30</v>
      </c>
      <c r="K64" s="31"/>
      <c r="L64"/>
      <c r="M64"/>
      <c r="N64"/>
      <c r="O64"/>
      <c r="P64"/>
      <c r="Q64"/>
      <c r="R64"/>
      <c r="S64"/>
      <c r="T64"/>
    </row>
    <row r="65" spans="1:20" s="15" customFormat="1" ht="35.25" customHeight="1">
      <c r="A65" s="4">
        <f>F65</f>
        <v>50201</v>
      </c>
      <c r="B65" s="17">
        <v>5</v>
      </c>
      <c r="C65" s="132" t="s">
        <v>39</v>
      </c>
      <c r="D65" s="17">
        <v>502</v>
      </c>
      <c r="E65" s="132" t="s">
        <v>41</v>
      </c>
      <c r="F65" s="12">
        <v>50201</v>
      </c>
      <c r="G65" s="11" t="s">
        <v>63</v>
      </c>
      <c r="H65" s="34">
        <v>20</v>
      </c>
      <c r="I65" s="42">
        <v>289.34</v>
      </c>
      <c r="J65" s="34" t="s">
        <v>30</v>
      </c>
      <c r="K65" s="31" t="s">
        <v>157</v>
      </c>
      <c r="L65"/>
      <c r="M65"/>
      <c r="N65"/>
      <c r="O65"/>
      <c r="P65"/>
      <c r="Q65"/>
      <c r="R65"/>
      <c r="S65"/>
      <c r="T65"/>
    </row>
    <row r="66" spans="1:20" s="15" customFormat="1" ht="28.8">
      <c r="A66" s="4">
        <f>F66</f>
        <v>50202</v>
      </c>
      <c r="B66" s="17">
        <v>5</v>
      </c>
      <c r="C66" s="132" t="s">
        <v>39</v>
      </c>
      <c r="D66" s="17">
        <v>502</v>
      </c>
      <c r="E66" s="132" t="s">
        <v>41</v>
      </c>
      <c r="F66" s="12">
        <v>50202</v>
      </c>
      <c r="G66" s="11" t="s">
        <v>340</v>
      </c>
      <c r="H66" s="34">
        <v>20</v>
      </c>
      <c r="I66" s="42">
        <v>473.5</v>
      </c>
      <c r="J66" s="34" t="s">
        <v>30</v>
      </c>
      <c r="K66" s="31" t="s">
        <v>157</v>
      </c>
      <c r="L66"/>
      <c r="M66"/>
      <c r="N66"/>
      <c r="O66"/>
      <c r="P66"/>
      <c r="Q66"/>
      <c r="R66"/>
      <c r="S66"/>
      <c r="T66"/>
    </row>
    <row r="67" spans="1:20" s="15" customFormat="1" ht="28.8">
      <c r="A67" s="4">
        <f>F67</f>
        <v>50203</v>
      </c>
      <c r="B67" s="17">
        <v>5</v>
      </c>
      <c r="C67" s="132" t="s">
        <v>39</v>
      </c>
      <c r="D67" s="17">
        <v>502</v>
      </c>
      <c r="E67" s="132" t="s">
        <v>41</v>
      </c>
      <c r="F67" s="12">
        <v>50203</v>
      </c>
      <c r="G67" s="11" t="s">
        <v>387</v>
      </c>
      <c r="H67" s="34">
        <v>20</v>
      </c>
      <c r="I67" s="42">
        <v>307.91</v>
      </c>
      <c r="J67" s="34" t="s">
        <v>29</v>
      </c>
      <c r="K67" s="31" t="s">
        <v>157</v>
      </c>
      <c r="L67"/>
      <c r="M67"/>
      <c r="N67"/>
      <c r="O67"/>
      <c r="P67"/>
      <c r="Q67"/>
      <c r="R67"/>
      <c r="S67"/>
      <c r="T67"/>
    </row>
    <row r="68" spans="1:20" s="15" customFormat="1" ht="28.8">
      <c r="A68" s="4">
        <f>F68</f>
        <v>50301</v>
      </c>
      <c r="B68" s="17">
        <v>5</v>
      </c>
      <c r="C68" s="132" t="s">
        <v>39</v>
      </c>
      <c r="D68" s="17">
        <v>503</v>
      </c>
      <c r="E68" s="132" t="s">
        <v>42</v>
      </c>
      <c r="F68" s="12">
        <v>50301</v>
      </c>
      <c r="G68" s="11" t="s">
        <v>63</v>
      </c>
      <c r="H68" s="34">
        <v>15</v>
      </c>
      <c r="I68" s="42">
        <v>609.85</v>
      </c>
      <c r="J68" s="34" t="s">
        <v>30</v>
      </c>
      <c r="K68" s="31" t="s">
        <v>157</v>
      </c>
      <c r="L68"/>
      <c r="M68"/>
      <c r="N68"/>
      <c r="O68"/>
      <c r="P68"/>
      <c r="Q68"/>
      <c r="R68"/>
      <c r="S68"/>
      <c r="T68"/>
    </row>
    <row r="69" spans="1:20" s="15" customFormat="1" ht="28.8">
      <c r="A69" s="4">
        <f>F69</f>
        <v>50302</v>
      </c>
      <c r="B69" s="17">
        <v>5</v>
      </c>
      <c r="C69" s="132" t="s">
        <v>39</v>
      </c>
      <c r="D69" s="17">
        <v>503</v>
      </c>
      <c r="E69" s="132" t="s">
        <v>42</v>
      </c>
      <c r="F69" s="12">
        <v>50302</v>
      </c>
      <c r="G69" s="11" t="s">
        <v>64</v>
      </c>
      <c r="H69" s="34">
        <v>20</v>
      </c>
      <c r="I69" s="42">
        <v>609.85</v>
      </c>
      <c r="J69" s="34" t="s">
        <v>30</v>
      </c>
      <c r="K69" s="31" t="s">
        <v>157</v>
      </c>
      <c r="L69"/>
      <c r="M69"/>
      <c r="N69"/>
      <c r="O69"/>
      <c r="P69"/>
      <c r="Q69"/>
      <c r="R69"/>
      <c r="S69"/>
      <c r="T69"/>
    </row>
    <row r="70" spans="1:20" s="15" customFormat="1">
      <c r="A70" s="4">
        <f>F70</f>
        <v>50401</v>
      </c>
      <c r="B70" s="17">
        <v>5</v>
      </c>
      <c r="C70" s="132" t="s">
        <v>39</v>
      </c>
      <c r="D70" s="17">
        <v>504</v>
      </c>
      <c r="E70" s="33" t="s">
        <v>50</v>
      </c>
      <c r="F70" s="12">
        <v>50401</v>
      </c>
      <c r="G70" s="11" t="s">
        <v>106</v>
      </c>
      <c r="H70" s="34">
        <v>20</v>
      </c>
      <c r="I70" s="42">
        <v>650</v>
      </c>
      <c r="J70" s="34" t="s">
        <v>30</v>
      </c>
      <c r="K70" s="31"/>
      <c r="L70" s="7" t="s">
        <v>162</v>
      </c>
      <c r="M70"/>
      <c r="N70"/>
      <c r="O70"/>
      <c r="P70"/>
      <c r="Q70"/>
      <c r="R70"/>
      <c r="S70"/>
      <c r="T70"/>
    </row>
    <row r="71" spans="1:20" s="15" customFormat="1">
      <c r="A71" s="4">
        <f>F71</f>
        <v>50501</v>
      </c>
      <c r="B71" s="17">
        <v>5</v>
      </c>
      <c r="C71" s="132" t="s">
        <v>39</v>
      </c>
      <c r="D71" s="17">
        <v>505</v>
      </c>
      <c r="E71" s="33" t="s">
        <v>65</v>
      </c>
      <c r="F71" s="12">
        <v>50501</v>
      </c>
      <c r="G71" s="11" t="s">
        <v>106</v>
      </c>
      <c r="H71" s="34">
        <v>20</v>
      </c>
      <c r="I71" s="42">
        <v>650</v>
      </c>
      <c r="J71" s="34" t="s">
        <v>30</v>
      </c>
      <c r="K71" s="31"/>
      <c r="L71"/>
      <c r="M71"/>
      <c r="N71"/>
      <c r="O71"/>
      <c r="P71"/>
      <c r="Q71"/>
      <c r="R71"/>
      <c r="S71"/>
      <c r="T71"/>
    </row>
    <row r="72" spans="1:20" s="15" customFormat="1">
      <c r="A72" s="4">
        <f>F72</f>
        <v>50601</v>
      </c>
      <c r="B72" s="17">
        <v>5</v>
      </c>
      <c r="C72" s="132" t="s">
        <v>39</v>
      </c>
      <c r="D72" s="17">
        <v>506</v>
      </c>
      <c r="E72" s="33" t="s">
        <v>66</v>
      </c>
      <c r="F72" s="12">
        <v>50601</v>
      </c>
      <c r="G72" s="11" t="s">
        <v>106</v>
      </c>
      <c r="H72" s="34">
        <v>20</v>
      </c>
      <c r="I72" s="42">
        <v>650</v>
      </c>
      <c r="J72" s="34" t="s">
        <v>30</v>
      </c>
      <c r="K72" s="31"/>
      <c r="L72"/>
      <c r="M72"/>
      <c r="N72"/>
      <c r="O72"/>
      <c r="P72"/>
      <c r="Q72"/>
      <c r="R72"/>
      <c r="S72"/>
      <c r="T72"/>
    </row>
    <row r="73" spans="1:20" s="15" customFormat="1">
      <c r="A73" s="4">
        <f>F73</f>
        <v>50701</v>
      </c>
      <c r="B73" s="17">
        <v>5</v>
      </c>
      <c r="C73" s="132" t="s">
        <v>39</v>
      </c>
      <c r="D73" s="12">
        <v>507</v>
      </c>
      <c r="E73" s="34" t="s">
        <v>31</v>
      </c>
      <c r="F73" s="12">
        <v>50701</v>
      </c>
      <c r="G73" s="11" t="s">
        <v>31</v>
      </c>
      <c r="H73" s="34" t="s">
        <v>143</v>
      </c>
      <c r="I73" s="42" t="s">
        <v>143</v>
      </c>
      <c r="J73" s="34" t="s">
        <v>143</v>
      </c>
      <c r="K73" s="31"/>
      <c r="L73"/>
      <c r="M73"/>
      <c r="N73"/>
      <c r="O73"/>
      <c r="P73"/>
      <c r="Q73"/>
      <c r="R73"/>
      <c r="S73"/>
      <c r="T73"/>
    </row>
    <row r="74" spans="1:20" s="15" customFormat="1" ht="27.75" customHeight="1">
      <c r="A74" s="4">
        <f>F74</f>
        <v>60101</v>
      </c>
      <c r="B74" s="17">
        <v>6</v>
      </c>
      <c r="C74" s="132" t="s">
        <v>53</v>
      </c>
      <c r="D74" s="17">
        <v>601</v>
      </c>
      <c r="E74" s="132" t="s">
        <v>341</v>
      </c>
      <c r="F74" s="12">
        <v>60101</v>
      </c>
      <c r="G74" s="11" t="s">
        <v>342</v>
      </c>
      <c r="H74" s="34">
        <v>35</v>
      </c>
      <c r="I74" s="42" t="s">
        <v>160</v>
      </c>
      <c r="J74" s="34" t="s">
        <v>29</v>
      </c>
      <c r="K74" s="31"/>
      <c r="L74"/>
      <c r="M74"/>
      <c r="N74"/>
      <c r="O74"/>
      <c r="P74"/>
      <c r="Q74"/>
      <c r="R74"/>
      <c r="S74"/>
      <c r="T74"/>
    </row>
    <row r="75" spans="1:20" s="15" customFormat="1" ht="28.8">
      <c r="A75" s="4">
        <f>F75</f>
        <v>60102</v>
      </c>
      <c r="B75" s="17">
        <v>6</v>
      </c>
      <c r="C75" s="132" t="s">
        <v>53</v>
      </c>
      <c r="D75" s="17">
        <v>601</v>
      </c>
      <c r="E75" s="132" t="s">
        <v>341</v>
      </c>
      <c r="F75" s="12">
        <v>60102</v>
      </c>
      <c r="G75" s="11" t="s">
        <v>59</v>
      </c>
      <c r="H75" s="34">
        <v>25</v>
      </c>
      <c r="I75" s="42">
        <v>50.28</v>
      </c>
      <c r="J75" s="34" t="s">
        <v>29</v>
      </c>
      <c r="K75" s="31" t="s">
        <v>157</v>
      </c>
      <c r="L75"/>
      <c r="M75"/>
      <c r="N75"/>
      <c r="O75"/>
      <c r="P75"/>
      <c r="Q75"/>
      <c r="R75"/>
      <c r="S75"/>
      <c r="T75"/>
    </row>
    <row r="76" spans="1:20" s="15" customFormat="1">
      <c r="A76" s="4">
        <f>F76</f>
        <v>60103</v>
      </c>
      <c r="B76" s="17">
        <v>6</v>
      </c>
      <c r="C76" s="132" t="s">
        <v>53</v>
      </c>
      <c r="D76" s="17">
        <v>601</v>
      </c>
      <c r="E76" s="132" t="s">
        <v>341</v>
      </c>
      <c r="F76" s="12">
        <v>60103</v>
      </c>
      <c r="G76" s="11" t="s">
        <v>60</v>
      </c>
      <c r="H76" s="34">
        <v>35</v>
      </c>
      <c r="I76" s="42">
        <v>350</v>
      </c>
      <c r="J76" s="34" t="s">
        <v>29</v>
      </c>
      <c r="K76" s="30"/>
      <c r="L76" s="8"/>
      <c r="M76" s="8"/>
      <c r="N76" s="8"/>
      <c r="O76" s="8"/>
      <c r="P76" s="8"/>
      <c r="Q76" s="8"/>
      <c r="R76" s="8"/>
      <c r="S76" s="8"/>
      <c r="T76" s="8"/>
    </row>
    <row r="77" spans="1:20" s="15" customFormat="1">
      <c r="A77" s="4">
        <f>F77</f>
        <v>60104</v>
      </c>
      <c r="B77" s="17">
        <v>6</v>
      </c>
      <c r="C77" s="132" t="s">
        <v>53</v>
      </c>
      <c r="D77" s="17">
        <v>601</v>
      </c>
      <c r="E77" s="132" t="s">
        <v>341</v>
      </c>
      <c r="F77" s="12">
        <v>60104</v>
      </c>
      <c r="G77" s="11" t="s">
        <v>31</v>
      </c>
      <c r="H77" s="34" t="s">
        <v>143</v>
      </c>
      <c r="I77" s="42" t="s">
        <v>143</v>
      </c>
      <c r="J77" s="34" t="s">
        <v>143</v>
      </c>
      <c r="K77" s="30"/>
      <c r="L77" s="8"/>
      <c r="M77" s="8"/>
      <c r="N77" s="8"/>
      <c r="O77" s="8"/>
      <c r="P77" s="8"/>
      <c r="Q77" s="8"/>
      <c r="R77" s="8"/>
      <c r="S77" s="8"/>
      <c r="T77" s="8"/>
    </row>
    <row r="78" spans="1:20" s="15" customFormat="1">
      <c r="A78" s="4">
        <f>F78</f>
        <v>70101</v>
      </c>
      <c r="B78" s="17">
        <v>7</v>
      </c>
      <c r="C78" s="132" t="s">
        <v>103</v>
      </c>
      <c r="D78" s="17">
        <v>701</v>
      </c>
      <c r="E78" s="132" t="s">
        <v>103</v>
      </c>
      <c r="F78" s="12">
        <v>70101</v>
      </c>
      <c r="G78" s="11" t="s">
        <v>138</v>
      </c>
      <c r="H78" s="34">
        <v>20</v>
      </c>
      <c r="I78" s="42">
        <f>15.5+(23.82/2)</f>
        <v>27.41</v>
      </c>
      <c r="J78" s="34" t="s">
        <v>29</v>
      </c>
      <c r="K78" s="31" t="s">
        <v>158</v>
      </c>
      <c r="L78" s="8" t="s">
        <v>159</v>
      </c>
      <c r="M78" s="8"/>
      <c r="N78" s="8"/>
      <c r="O78" s="8"/>
      <c r="P78" s="8"/>
      <c r="Q78" s="8"/>
      <c r="R78" s="8"/>
      <c r="S78" s="8"/>
      <c r="T78" s="8"/>
    </row>
    <row r="79" spans="1:20" s="15" customFormat="1">
      <c r="A79" s="4">
        <f>F79</f>
        <v>70102</v>
      </c>
      <c r="B79" s="17">
        <v>7</v>
      </c>
      <c r="C79" s="132" t="s">
        <v>103</v>
      </c>
      <c r="D79" s="17">
        <v>701</v>
      </c>
      <c r="E79" s="132" t="s">
        <v>103</v>
      </c>
      <c r="F79" s="12">
        <v>70102</v>
      </c>
      <c r="G79" s="11" t="s">
        <v>141</v>
      </c>
      <c r="H79" s="34">
        <v>20</v>
      </c>
      <c r="I79" s="42">
        <f>31+(23.82/2)</f>
        <v>42.91</v>
      </c>
      <c r="J79" s="34" t="s">
        <v>29</v>
      </c>
      <c r="K79" s="31" t="s">
        <v>158</v>
      </c>
      <c r="L79" s="8" t="s">
        <v>159</v>
      </c>
      <c r="M79" s="8"/>
      <c r="N79" s="8"/>
      <c r="O79" s="8"/>
      <c r="P79" s="8"/>
      <c r="Q79" s="8"/>
      <c r="R79" s="8"/>
      <c r="S79" s="8"/>
      <c r="T79" s="8"/>
    </row>
    <row r="80" spans="1:20" s="15" customFormat="1">
      <c r="A80" s="4">
        <f>F80</f>
        <v>70103</v>
      </c>
      <c r="B80" s="17">
        <v>7</v>
      </c>
      <c r="C80" s="132" t="s">
        <v>103</v>
      </c>
      <c r="D80" s="17">
        <v>701</v>
      </c>
      <c r="E80" s="132" t="s">
        <v>103</v>
      </c>
      <c r="F80" s="12">
        <v>70103</v>
      </c>
      <c r="G80" s="11" t="s">
        <v>104</v>
      </c>
      <c r="H80" s="34">
        <v>20</v>
      </c>
      <c r="I80" s="42">
        <f>15.5+(23.82/2)</f>
        <v>27.41</v>
      </c>
      <c r="J80" s="34" t="s">
        <v>29</v>
      </c>
      <c r="K80" s="31" t="s">
        <v>158</v>
      </c>
      <c r="L80" s="8" t="s">
        <v>159</v>
      </c>
      <c r="M80" s="8"/>
      <c r="N80" s="8"/>
      <c r="O80" s="8"/>
      <c r="P80" s="8"/>
      <c r="Q80" s="8"/>
      <c r="R80" s="8"/>
      <c r="S80" s="8"/>
      <c r="T80" s="8"/>
    </row>
    <row r="81" spans="1:20" s="15" customFormat="1">
      <c r="A81" s="4">
        <f>F81</f>
        <v>70104</v>
      </c>
      <c r="B81" s="17">
        <v>7</v>
      </c>
      <c r="C81" s="132" t="s">
        <v>103</v>
      </c>
      <c r="D81" s="17">
        <v>701</v>
      </c>
      <c r="E81" s="132" t="s">
        <v>103</v>
      </c>
      <c r="F81" s="12">
        <v>70104</v>
      </c>
      <c r="G81" s="11" t="s">
        <v>389</v>
      </c>
      <c r="H81" s="34">
        <v>10</v>
      </c>
      <c r="I81" s="42">
        <v>1</v>
      </c>
      <c r="J81" s="34" t="s">
        <v>30</v>
      </c>
      <c r="K81" s="30"/>
      <c r="L81" s="8"/>
      <c r="M81" s="8"/>
      <c r="N81" s="8"/>
      <c r="O81" s="8"/>
      <c r="P81" s="8"/>
      <c r="Q81" s="8"/>
      <c r="R81" s="8"/>
      <c r="S81" s="8"/>
      <c r="T81" s="8"/>
    </row>
    <row r="82" spans="1:20" s="15" customFormat="1">
      <c r="A82" s="4">
        <f>F82</f>
        <v>70105</v>
      </c>
      <c r="B82" s="17">
        <v>7</v>
      </c>
      <c r="C82" s="132" t="s">
        <v>103</v>
      </c>
      <c r="D82" s="17">
        <v>701</v>
      </c>
      <c r="E82" s="132" t="s">
        <v>103</v>
      </c>
      <c r="F82" s="12">
        <v>70105</v>
      </c>
      <c r="G82" s="11" t="s">
        <v>105</v>
      </c>
      <c r="H82" s="34">
        <v>15</v>
      </c>
      <c r="I82" s="42">
        <v>1</v>
      </c>
      <c r="J82" s="34" t="s">
        <v>30</v>
      </c>
      <c r="K82" s="30"/>
      <c r="L82" s="8"/>
      <c r="M82" s="8"/>
      <c r="N82" s="8"/>
      <c r="O82" s="8"/>
      <c r="P82" s="8"/>
      <c r="Q82" s="8"/>
      <c r="R82" s="8"/>
      <c r="S82" s="8"/>
      <c r="T82" s="8"/>
    </row>
    <row r="83" spans="1:20" s="15" customFormat="1">
      <c r="A83" s="4">
        <f>F83</f>
        <v>70106</v>
      </c>
      <c r="B83" s="17">
        <v>7</v>
      </c>
      <c r="C83" s="132" t="s">
        <v>103</v>
      </c>
      <c r="D83" s="17">
        <v>701</v>
      </c>
      <c r="E83" s="132" t="s">
        <v>103</v>
      </c>
      <c r="F83" s="12">
        <v>70106</v>
      </c>
      <c r="G83" s="11" t="s">
        <v>137</v>
      </c>
      <c r="H83" s="34" t="s">
        <v>143</v>
      </c>
      <c r="I83" s="42" t="s">
        <v>160</v>
      </c>
      <c r="J83" s="34" t="s">
        <v>29</v>
      </c>
      <c r="K83" s="30"/>
      <c r="L83" s="8"/>
      <c r="M83" s="8"/>
      <c r="N83" s="8"/>
      <c r="O83" s="8"/>
      <c r="P83" s="8"/>
      <c r="Q83" s="8"/>
      <c r="R83" s="8"/>
      <c r="S83" s="8"/>
      <c r="T83" s="8"/>
    </row>
    <row r="84" spans="1:20" s="15" customFormat="1">
      <c r="A84" s="4">
        <f>F84</f>
        <v>70107</v>
      </c>
      <c r="B84" s="17">
        <v>7</v>
      </c>
      <c r="C84" s="132" t="s">
        <v>103</v>
      </c>
      <c r="D84" s="17">
        <v>701</v>
      </c>
      <c r="E84" s="132" t="s">
        <v>103</v>
      </c>
      <c r="F84" s="12">
        <v>70107</v>
      </c>
      <c r="G84" s="11" t="s">
        <v>388</v>
      </c>
      <c r="H84" s="34" t="s">
        <v>143</v>
      </c>
      <c r="I84" s="42" t="s">
        <v>160</v>
      </c>
      <c r="J84" s="34" t="s">
        <v>29</v>
      </c>
      <c r="K84" s="30"/>
      <c r="L84" s="8"/>
      <c r="M84" s="8"/>
      <c r="N84" s="8"/>
      <c r="O84" s="8"/>
      <c r="P84" s="8"/>
      <c r="Q84" s="8"/>
      <c r="R84" s="8"/>
      <c r="S84" s="8"/>
      <c r="T84" s="8"/>
    </row>
    <row r="85" spans="1:21" s="8" customFormat="1">
      <c r="A85" s="4">
        <f>F85</f>
        <v>70108</v>
      </c>
      <c r="B85" s="17">
        <v>7</v>
      </c>
      <c r="C85" s="132" t="s">
        <v>103</v>
      </c>
      <c r="D85" s="17">
        <v>701</v>
      </c>
      <c r="E85" s="132" t="s">
        <v>103</v>
      </c>
      <c r="F85" s="12">
        <v>70108</v>
      </c>
      <c r="G85" s="11" t="s">
        <v>166</v>
      </c>
      <c r="H85" s="34">
        <v>25</v>
      </c>
      <c r="I85" s="42" t="s">
        <v>167</v>
      </c>
      <c r="J85" s="34" t="s">
        <v>30</v>
      </c>
      <c r="K85" s="30"/>
      <c r="U85" s="15"/>
    </row>
    <row r="86" spans="1:21" s="8" customFormat="1">
      <c r="A86" s="4" t="str">
        <f>F86</f>
        <v>70109DS</v>
      </c>
      <c r="B86" s="17">
        <v>7</v>
      </c>
      <c r="C86" s="132" t="s">
        <v>103</v>
      </c>
      <c r="D86" s="17">
        <v>701</v>
      </c>
      <c r="E86" s="132" t="s">
        <v>103</v>
      </c>
      <c r="F86" s="12" t="s">
        <v>419</v>
      </c>
      <c r="G86" s="11" t="s">
        <v>420</v>
      </c>
      <c r="H86" s="34">
        <v>15</v>
      </c>
      <c r="I86" s="42"/>
      <c r="J86" s="34" t="s">
        <v>30</v>
      </c>
      <c r="K86" s="30"/>
      <c r="U86" s="15"/>
    </row>
    <row r="87" spans="1:11">
      <c r="A87" s="4" t="str">
        <f>F87</f>
        <v>70110DS</v>
      </c>
      <c r="B87" s="17">
        <v>7</v>
      </c>
      <c r="C87" s="132" t="s">
        <v>103</v>
      </c>
      <c r="D87" s="17">
        <v>701</v>
      </c>
      <c r="E87" s="132" t="s">
        <v>103</v>
      </c>
      <c r="F87" s="12" t="s">
        <v>424</v>
      </c>
      <c r="G87" s="31" t="s">
        <v>425</v>
      </c>
      <c r="H87" s="33">
        <v>15</v>
      </c>
      <c r="I87" s="9" t="s">
        <v>143</v>
      </c>
      <c r="J87" s="33" t="s">
        <v>30</v>
      </c>
      <c r="K87" s="30"/>
    </row>
    <row r="88" spans="1:11">
      <c r="A88" s="4" t="str">
        <f>F88</f>
        <v>70111DS</v>
      </c>
      <c r="B88" s="17">
        <v>7</v>
      </c>
      <c r="C88" s="132" t="s">
        <v>103</v>
      </c>
      <c r="D88" s="17">
        <v>701</v>
      </c>
      <c r="E88" s="132" t="s">
        <v>103</v>
      </c>
      <c r="F88" s="12" t="s">
        <v>432</v>
      </c>
      <c r="G88" s="31" t="s">
        <v>433</v>
      </c>
      <c r="H88" s="33">
        <v>15</v>
      </c>
      <c r="I88" s="9" t="s">
        <v>143</v>
      </c>
      <c r="J88" s="33" t="s">
        <v>30</v>
      </c>
      <c r="K88" s="30"/>
    </row>
    <row r="89" spans="1:11">
      <c r="A89" s="4" t="str">
        <f>F89</f>
        <v>70112DS</v>
      </c>
      <c r="B89" s="17">
        <v>7</v>
      </c>
      <c r="C89" s="132" t="s">
        <v>103</v>
      </c>
      <c r="D89" s="17">
        <v>701</v>
      </c>
      <c r="E89" s="132" t="s">
        <v>103</v>
      </c>
      <c r="F89" s="12" t="s">
        <v>440</v>
      </c>
      <c r="G89" s="31" t="s">
        <v>74</v>
      </c>
      <c r="H89" s="33">
        <v>20</v>
      </c>
      <c r="I89" s="9" t="s">
        <v>143</v>
      </c>
      <c r="J89" s="33" t="s">
        <v>30</v>
      </c>
      <c r="K89" s="30"/>
    </row>
    <row r="90" spans="1:11">
      <c r="A90" s="4" t="str">
        <f>F90</f>
        <v>70113DS</v>
      </c>
      <c r="B90" s="17">
        <v>7</v>
      </c>
      <c r="C90" s="132" t="s">
        <v>103</v>
      </c>
      <c r="D90" s="17">
        <v>701</v>
      </c>
      <c r="E90" s="132" t="s">
        <v>103</v>
      </c>
      <c r="F90" s="12" t="s">
        <v>441</v>
      </c>
      <c r="G90" s="31" t="s">
        <v>442</v>
      </c>
      <c r="H90" s="33">
        <v>20</v>
      </c>
      <c r="I90" s="9" t="s">
        <v>143</v>
      </c>
      <c r="J90" s="33" t="s">
        <v>30</v>
      </c>
      <c r="K90" s="30"/>
    </row>
    <row r="91" spans="1:11">
      <c r="A91" s="4" t="str">
        <f>F91</f>
        <v>70114DS</v>
      </c>
      <c r="B91" s="17">
        <v>7</v>
      </c>
      <c r="C91" s="132" t="s">
        <v>103</v>
      </c>
      <c r="D91" s="17">
        <v>701</v>
      </c>
      <c r="E91" s="132" t="s">
        <v>103</v>
      </c>
      <c r="F91" s="12" t="s">
        <v>444</v>
      </c>
      <c r="G91" s="31" t="s">
        <v>443</v>
      </c>
      <c r="H91" s="33">
        <v>20</v>
      </c>
      <c r="I91" s="9"/>
      <c r="J91" s="33" t="s">
        <v>30</v>
      </c>
      <c r="K91" s="30"/>
    </row>
    <row r="92" spans="1:11">
      <c r="A92" s="4" t="str">
        <f>F92</f>
        <v>70115DS</v>
      </c>
      <c r="B92" s="17">
        <v>7</v>
      </c>
      <c r="C92" s="132" t="s">
        <v>103</v>
      </c>
      <c r="D92" s="17">
        <v>701</v>
      </c>
      <c r="E92" s="132" t="s">
        <v>103</v>
      </c>
      <c r="F92" s="12" t="s">
        <v>445</v>
      </c>
      <c r="G92" s="31" t="s">
        <v>434</v>
      </c>
      <c r="H92" s="33">
        <v>20</v>
      </c>
      <c r="I92" s="9"/>
      <c r="J92" s="33" t="s">
        <v>30</v>
      </c>
      <c r="K92" s="30"/>
    </row>
    <row r="93" spans="1:11">
      <c r="A93" s="4" t="s">
        <v>446</v>
      </c>
      <c r="B93" s="17">
        <v>7</v>
      </c>
      <c r="C93" s="132" t="s">
        <v>103</v>
      </c>
      <c r="D93" s="17">
        <v>701</v>
      </c>
      <c r="E93" s="132" t="s">
        <v>103</v>
      </c>
      <c r="F93" s="12" t="s">
        <v>446</v>
      </c>
      <c r="G93" s="31" t="s">
        <v>447</v>
      </c>
      <c r="H93" s="33">
        <v>35</v>
      </c>
      <c r="I93" s="9"/>
      <c r="J93" s="33" t="s">
        <v>30</v>
      </c>
      <c r="K93" s="30"/>
    </row>
    <row r="94" spans="1:11">
      <c r="A94" s="4">
        <v>70117</v>
      </c>
      <c r="B94" s="17">
        <v>7</v>
      </c>
      <c r="C94" s="132" t="s">
        <v>103</v>
      </c>
      <c r="D94" s="17">
        <v>701</v>
      </c>
      <c r="E94" s="132" t="s">
        <v>103</v>
      </c>
      <c r="F94" s="12">
        <v>70117</v>
      </c>
      <c r="G94" s="31" t="s">
        <v>31</v>
      </c>
      <c r="H94" s="33" t="s">
        <v>143</v>
      </c>
      <c r="I94" s="9" t="s">
        <v>143</v>
      </c>
      <c r="J94" s="33" t="s">
        <v>143</v>
      </c>
      <c r="K94" s="30"/>
    </row>
  </sheetData>
  <mergeCells count="2">
    <mergeCell ref="L3:L11"/>
    <mergeCell ref="D57:D62"/>
  </mergeCells>
  <hyperlinks>
    <hyperlink ref="L70" r:id="rId1" display="http://www.washroomcubicles.co.uk/healthcare-ips-panel-system/"/>
  </hyperlinks>
  <pageMargins left="0.7" right="0.7" top="0.75" bottom="0.75" header="0.3" footer="0.3"/>
  <pageSetup paperSize="8" scale="55" fitToHeight="0" orientation="portrait"/>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3"/>
  <dimension ref="A1:U97"/>
  <sheetViews>
    <sheetView topLeftCell="A1" zoomScale="60" view="normal" workbookViewId="0">
      <pane xSplit="7" ySplit="21" topLeftCell="H82" activePane="bottomRight" state="frozen"/>
      <selection pane="bottomRight" activeCell="G55" sqref="G55"/>
    </sheetView>
  </sheetViews>
  <sheetFormatPr defaultColWidth="9.109375" defaultRowHeight="14.4" baseColWidth="0"/>
  <cols>
    <col min="1" max="1" width="9.140625" customWidth="1"/>
    <col min="2" max="2" width="19.5703125" customWidth="1"/>
    <col min="3" max="3" width="16.41796875" customWidth="1"/>
    <col min="4" max="4" width="12.5703125" customWidth="1"/>
    <col min="5" max="5" width="17.5703125" customWidth="1"/>
    <col min="6" max="6" width="12.41796875" customWidth="1"/>
    <col min="7" max="7" width="38.84765625" style="2" customWidth="1"/>
    <col min="8" max="8" width="21.41796875" style="8" customWidth="1"/>
    <col min="9" max="9" width="18.5703125" style="32" customWidth="1"/>
    <col min="10" max="10" width="20.41796875" style="8" customWidth="1"/>
    <col min="11" max="11" width="33.5703125" style="29" customWidth="1"/>
    <col min="12" max="12" width="23.5703125" style="8" customWidth="1"/>
    <col min="13" max="13" width="12.5703125" style="8" customWidth="1"/>
    <col min="14" max="14" width="17.84765625" style="8" customWidth="1"/>
    <col min="15" max="15" width="12.41796875" style="8" customWidth="1"/>
    <col min="16" max="16" width="26" style="8" customWidth="1"/>
    <col min="17" max="18" width="21.41796875" style="8" customWidth="1"/>
    <col min="19" max="19" width="19.5703125" style="8" customWidth="1"/>
    <col min="20" max="20" width="20.41796875" style="8" customWidth="1"/>
    <col min="21" max="21" width="9.140625" style="15" customWidth="1"/>
    <col min="22" max="16384" width="9.140625" customWidth="1"/>
  </cols>
  <sheetData>
    <row r="1" spans="1:21" s="8" customFormat="1" ht="31.8" thickBot="1">
      <c r="A1" s="119" t="s">
        <v>402</v>
      </c>
      <c r="B1" s="20" t="s">
        <v>19</v>
      </c>
      <c r="C1" s="21" t="s">
        <v>20</v>
      </c>
      <c r="D1" s="22" t="s">
        <v>21</v>
      </c>
      <c r="E1" s="21" t="s">
        <v>22</v>
      </c>
      <c r="F1" s="21" t="s">
        <v>23</v>
      </c>
      <c r="G1" s="21" t="s">
        <v>24</v>
      </c>
      <c r="H1" s="21" t="s">
        <v>25</v>
      </c>
      <c r="I1" s="1" t="s">
        <v>27</v>
      </c>
      <c r="J1" s="23" t="s">
        <v>28</v>
      </c>
      <c r="K1" s="40" t="s">
        <v>147</v>
      </c>
      <c r="U1" s="15"/>
    </row>
    <row r="2" spans="1:21" s="8" customFormat="1">
      <c r="A2" s="115">
        <v>10101</v>
      </c>
      <c r="B2" s="386">
        <v>1</v>
      </c>
      <c r="C2" s="114" t="s">
        <v>75</v>
      </c>
      <c r="D2" s="115">
        <v>101</v>
      </c>
      <c r="E2" s="116" t="s">
        <v>69</v>
      </c>
      <c r="F2" s="115">
        <v>10101</v>
      </c>
      <c r="G2" s="114" t="s">
        <v>88</v>
      </c>
      <c r="H2" s="116">
        <v>20</v>
      </c>
      <c r="I2" s="116"/>
      <c r="J2" s="37" t="s">
        <v>18</v>
      </c>
      <c r="K2" s="31"/>
      <c r="U2" s="15"/>
    </row>
    <row r="3" spans="1:21" s="8" customFormat="1">
      <c r="A3" s="17">
        <v>10102</v>
      </c>
      <c r="B3" s="389"/>
      <c r="C3" s="30"/>
      <c r="D3" s="17"/>
      <c r="E3" s="33"/>
      <c r="F3" s="17">
        <v>10102</v>
      </c>
      <c r="G3" s="30" t="s">
        <v>48</v>
      </c>
      <c r="H3" s="33">
        <v>30</v>
      </c>
      <c r="I3" s="33"/>
      <c r="J3" s="35" t="s">
        <v>18</v>
      </c>
      <c r="K3" s="31"/>
      <c r="U3" s="15"/>
    </row>
    <row r="4" spans="1:21" s="8" customFormat="1">
      <c r="A4" s="17">
        <v>10103</v>
      </c>
      <c r="B4" s="389"/>
      <c r="C4" s="30"/>
      <c r="D4" s="17"/>
      <c r="E4" s="33"/>
      <c r="F4" s="17">
        <v>10103</v>
      </c>
      <c r="G4" s="44" t="s">
        <v>89</v>
      </c>
      <c r="H4" s="33">
        <v>30</v>
      </c>
      <c r="I4" s="33"/>
      <c r="J4" s="13" t="s">
        <v>18</v>
      </c>
      <c r="K4" s="31"/>
      <c r="U4" s="15"/>
    </row>
    <row r="5" spans="1:21" s="8" customFormat="1">
      <c r="A5" s="12">
        <v>10104</v>
      </c>
      <c r="B5" s="389"/>
      <c r="C5" s="30"/>
      <c r="D5" s="17"/>
      <c r="E5" s="33"/>
      <c r="F5" s="12">
        <v>10104</v>
      </c>
      <c r="G5" s="44" t="s">
        <v>90</v>
      </c>
      <c r="H5" s="33">
        <v>30</v>
      </c>
      <c r="I5" s="33"/>
      <c r="J5" s="13" t="s">
        <v>18</v>
      </c>
      <c r="K5" s="31"/>
      <c r="U5" s="15"/>
    </row>
    <row r="6" spans="1:21" s="8" customFormat="1">
      <c r="A6" s="12">
        <v>10201</v>
      </c>
      <c r="B6" s="389"/>
      <c r="C6" s="30"/>
      <c r="D6" s="17">
        <v>102</v>
      </c>
      <c r="E6" s="33" t="s">
        <v>70</v>
      </c>
      <c r="F6" s="12">
        <v>10201</v>
      </c>
      <c r="G6" s="44" t="s">
        <v>91</v>
      </c>
      <c r="H6" s="33">
        <v>20</v>
      </c>
      <c r="I6" s="33"/>
      <c r="J6" s="13" t="s">
        <v>30</v>
      </c>
      <c r="K6" s="31"/>
      <c r="U6" s="15"/>
    </row>
    <row r="7" spans="1:21" s="8" customFormat="1" ht="15" thickBot="1">
      <c r="A7" s="14">
        <v>10202</v>
      </c>
      <c r="B7" s="387"/>
      <c r="C7" s="388"/>
      <c r="D7" s="121"/>
      <c r="E7" s="120"/>
      <c r="F7" s="14">
        <v>10202</v>
      </c>
      <c r="G7" s="45" t="s">
        <v>92</v>
      </c>
      <c r="H7" s="120">
        <v>20</v>
      </c>
      <c r="I7" s="120"/>
      <c r="J7" s="36" t="s">
        <v>18</v>
      </c>
      <c r="K7" s="31"/>
      <c r="U7" s="15"/>
    </row>
    <row r="8" spans="1:21" s="8" customFormat="1">
      <c r="A8" s="18">
        <v>20101</v>
      </c>
      <c r="B8" s="386">
        <v>2</v>
      </c>
      <c r="C8" s="114" t="s">
        <v>77</v>
      </c>
      <c r="D8" s="115">
        <v>201</v>
      </c>
      <c r="E8" s="122" t="s">
        <v>71</v>
      </c>
      <c r="F8" s="18">
        <v>20101</v>
      </c>
      <c r="G8" s="43" t="s">
        <v>88</v>
      </c>
      <c r="H8" s="116">
        <v>20</v>
      </c>
      <c r="I8" s="116"/>
      <c r="J8" s="37" t="s">
        <v>18</v>
      </c>
      <c r="K8" s="31"/>
      <c r="U8" s="15"/>
    </row>
    <row r="9" spans="1:21" s="8" customFormat="1" ht="15" thickBot="1">
      <c r="A9" s="14">
        <v>20201</v>
      </c>
      <c r="B9" s="387"/>
      <c r="C9" s="388"/>
      <c r="D9" s="121">
        <v>202</v>
      </c>
      <c r="E9" s="123" t="s">
        <v>72</v>
      </c>
      <c r="F9" s="14">
        <v>20201</v>
      </c>
      <c r="G9" s="45" t="s">
        <v>88</v>
      </c>
      <c r="H9" s="120">
        <v>20</v>
      </c>
      <c r="I9" s="120"/>
      <c r="J9" s="36" t="s">
        <v>18</v>
      </c>
      <c r="K9" s="31"/>
      <c r="U9" s="15"/>
    </row>
    <row r="10" spans="1:21" s="8" customFormat="1">
      <c r="A10" s="18">
        <v>30101</v>
      </c>
      <c r="B10" s="386">
        <v>3</v>
      </c>
      <c r="C10" s="116" t="s">
        <v>76</v>
      </c>
      <c r="D10" s="115">
        <v>301</v>
      </c>
      <c r="E10" s="122" t="s">
        <v>73</v>
      </c>
      <c r="F10" s="18">
        <v>30101</v>
      </c>
      <c r="G10" s="43" t="s">
        <v>48</v>
      </c>
      <c r="H10" s="116">
        <v>30</v>
      </c>
      <c r="I10" s="116"/>
      <c r="J10" s="37" t="s">
        <v>30</v>
      </c>
      <c r="K10" s="31"/>
      <c r="U10" s="15"/>
    </row>
    <row r="11" spans="1:21" s="8" customFormat="1">
      <c r="A11" s="12">
        <v>30102</v>
      </c>
      <c r="B11" s="389"/>
      <c r="C11" s="33"/>
      <c r="D11" s="17"/>
      <c r="E11" s="34"/>
      <c r="F11" s="12">
        <v>30102</v>
      </c>
      <c r="G11" s="44" t="s">
        <v>58</v>
      </c>
      <c r="H11" s="33">
        <v>25</v>
      </c>
      <c r="I11" s="33"/>
      <c r="J11" s="35" t="s">
        <v>30</v>
      </c>
      <c r="K11" s="31"/>
      <c r="U11" s="15"/>
    </row>
    <row r="12" spans="1:21" s="8" customFormat="1">
      <c r="A12" s="12">
        <v>30103</v>
      </c>
      <c r="B12" s="389"/>
      <c r="C12" s="33"/>
      <c r="D12" s="17"/>
      <c r="E12" s="34"/>
      <c r="F12" s="12">
        <v>30103</v>
      </c>
      <c r="G12" s="44" t="s">
        <v>344</v>
      </c>
      <c r="H12" s="33">
        <v>20</v>
      </c>
      <c r="I12" s="33"/>
      <c r="J12" s="35" t="s">
        <v>30</v>
      </c>
      <c r="K12" s="31"/>
      <c r="U12" s="15"/>
    </row>
    <row r="13" spans="1:21" s="8" customFormat="1">
      <c r="A13" s="12">
        <v>30201</v>
      </c>
      <c r="B13" s="389"/>
      <c r="C13" s="33"/>
      <c r="D13" s="17">
        <v>302</v>
      </c>
      <c r="E13" s="34" t="s">
        <v>74</v>
      </c>
      <c r="F13" s="12">
        <v>30201</v>
      </c>
      <c r="G13" s="44" t="s">
        <v>82</v>
      </c>
      <c r="H13" s="33">
        <v>20</v>
      </c>
      <c r="I13" s="33"/>
      <c r="J13" s="35" t="s">
        <v>30</v>
      </c>
      <c r="K13" s="31"/>
      <c r="U13" s="15"/>
    </row>
    <row r="14" spans="1:21" s="8" customFormat="1">
      <c r="A14" s="12">
        <v>30202</v>
      </c>
      <c r="B14" s="389"/>
      <c r="C14" s="33"/>
      <c r="D14" s="17"/>
      <c r="E14" s="34"/>
      <c r="F14" s="12">
        <v>30202</v>
      </c>
      <c r="G14" s="44" t="s">
        <v>93</v>
      </c>
      <c r="H14" s="33">
        <v>35</v>
      </c>
      <c r="I14" s="33"/>
      <c r="J14" s="35" t="s">
        <v>30</v>
      </c>
      <c r="K14" s="31"/>
      <c r="U14" s="15"/>
    </row>
    <row r="15" spans="1:21" s="8" customFormat="1" ht="15" thickBot="1">
      <c r="A15" s="14">
        <v>30203</v>
      </c>
      <c r="B15" s="387"/>
      <c r="C15" s="120"/>
      <c r="D15" s="121"/>
      <c r="E15" s="123"/>
      <c r="F15" s="14">
        <v>30203</v>
      </c>
      <c r="G15" s="45" t="s">
        <v>94</v>
      </c>
      <c r="H15" s="120">
        <v>25</v>
      </c>
      <c r="I15" s="120"/>
      <c r="J15" s="36" t="s">
        <v>30</v>
      </c>
      <c r="K15" s="31"/>
      <c r="U15" s="15"/>
    </row>
    <row r="16" spans="1:21" s="8" customFormat="1">
      <c r="A16" s="18">
        <v>40101</v>
      </c>
      <c r="B16" s="369">
        <v>4</v>
      </c>
      <c r="C16" s="371" t="s">
        <v>80</v>
      </c>
      <c r="D16" s="382">
        <v>401</v>
      </c>
      <c r="E16" s="383" t="s">
        <v>85</v>
      </c>
      <c r="F16" s="18">
        <v>40101</v>
      </c>
      <c r="G16" s="114" t="s">
        <v>345</v>
      </c>
      <c r="H16" s="116">
        <v>75</v>
      </c>
      <c r="I16" s="116"/>
      <c r="J16" s="37" t="s">
        <v>18</v>
      </c>
      <c r="K16" s="31"/>
      <c r="U16" s="15"/>
    </row>
    <row r="17" spans="1:21" s="8" customFormat="1">
      <c r="A17" s="12">
        <v>40102</v>
      </c>
      <c r="B17" s="370"/>
      <c r="C17" s="372"/>
      <c r="D17" s="379"/>
      <c r="E17" s="384"/>
      <c r="F17" s="12">
        <v>40102</v>
      </c>
      <c r="G17" s="30" t="s">
        <v>87</v>
      </c>
      <c r="H17" s="33">
        <v>40</v>
      </c>
      <c r="I17" s="33"/>
      <c r="J17" s="35" t="s">
        <v>18</v>
      </c>
      <c r="K17" s="31"/>
      <c r="U17" s="15"/>
    </row>
    <row r="18" spans="1:21" s="8" customFormat="1">
      <c r="A18" s="12">
        <v>40103</v>
      </c>
      <c r="B18" s="370"/>
      <c r="C18" s="372"/>
      <c r="D18" s="379"/>
      <c r="E18" s="384"/>
      <c r="F18" s="12">
        <v>40103</v>
      </c>
      <c r="G18" s="30" t="s">
        <v>346</v>
      </c>
      <c r="H18" s="33">
        <v>65</v>
      </c>
      <c r="I18" s="33"/>
      <c r="J18" s="35" t="s">
        <v>18</v>
      </c>
      <c r="K18" s="31"/>
      <c r="U18" s="15"/>
    </row>
    <row r="19" spans="1:21" s="8" customFormat="1">
      <c r="A19" s="12">
        <v>40104</v>
      </c>
      <c r="B19" s="370"/>
      <c r="C19" s="372"/>
      <c r="D19" s="378"/>
      <c r="E19" s="124"/>
      <c r="F19" s="12">
        <v>40104</v>
      </c>
      <c r="G19" s="30" t="s">
        <v>31</v>
      </c>
      <c r="H19" s="33"/>
      <c r="I19" s="33"/>
      <c r="J19" s="35" t="s">
        <v>18</v>
      </c>
      <c r="K19" s="31"/>
      <c r="U19" s="15"/>
    </row>
    <row r="20" spans="1:21" s="8" customFormat="1">
      <c r="A20" s="12">
        <v>40201</v>
      </c>
      <c r="B20" s="370"/>
      <c r="C20" s="372"/>
      <c r="D20" s="110">
        <v>402</v>
      </c>
      <c r="E20" s="117" t="s">
        <v>86</v>
      </c>
      <c r="F20" s="12">
        <v>40201</v>
      </c>
      <c r="G20" s="30" t="s">
        <v>84</v>
      </c>
      <c r="H20" s="33">
        <v>25</v>
      </c>
      <c r="I20" s="33"/>
      <c r="J20" s="35" t="s">
        <v>18</v>
      </c>
      <c r="K20" s="31"/>
      <c r="U20" s="15"/>
    </row>
    <row r="21" spans="1:21" s="8" customFormat="1">
      <c r="A21" s="12">
        <v>40202</v>
      </c>
      <c r="B21" s="370"/>
      <c r="C21" s="372"/>
      <c r="D21" s="379"/>
      <c r="E21" s="384"/>
      <c r="F21" s="12">
        <v>40202</v>
      </c>
      <c r="G21" s="30" t="s">
        <v>395</v>
      </c>
      <c r="H21" s="33">
        <v>20</v>
      </c>
      <c r="I21" s="33"/>
      <c r="J21" s="35" t="s">
        <v>18</v>
      </c>
      <c r="K21" s="31"/>
      <c r="U21" s="15"/>
    </row>
    <row r="22" spans="1:21" s="8" customFormat="1">
      <c r="A22" s="12">
        <v>40203</v>
      </c>
      <c r="B22" s="370"/>
      <c r="C22" s="372"/>
      <c r="D22" s="378"/>
      <c r="E22" s="124"/>
      <c r="F22" s="12">
        <v>40203</v>
      </c>
      <c r="G22" s="30" t="s">
        <v>31</v>
      </c>
      <c r="H22" s="33"/>
      <c r="I22" s="33"/>
      <c r="J22" s="35"/>
      <c r="K22" s="31"/>
      <c r="U22" s="15"/>
    </row>
    <row r="23" spans="1:21" s="8" customFormat="1">
      <c r="A23" s="33">
        <v>40301</v>
      </c>
      <c r="B23" s="370"/>
      <c r="C23" s="372"/>
      <c r="D23" s="17">
        <v>403</v>
      </c>
      <c r="E23" s="33" t="s">
        <v>119</v>
      </c>
      <c r="F23" s="33">
        <v>40301</v>
      </c>
      <c r="G23" s="44" t="s">
        <v>120</v>
      </c>
      <c r="H23" s="34">
        <v>20</v>
      </c>
      <c r="I23" s="33"/>
      <c r="J23" s="35" t="s">
        <v>102</v>
      </c>
      <c r="K23" s="31"/>
      <c r="U23" s="15"/>
    </row>
    <row r="24" spans="1:21" s="8" customFormat="1">
      <c r="A24" s="33">
        <v>40302</v>
      </c>
      <c r="B24" s="370"/>
      <c r="C24" s="372"/>
      <c r="D24" s="17"/>
      <c r="E24" s="33"/>
      <c r="F24" s="33">
        <v>40302</v>
      </c>
      <c r="G24" s="44" t="s">
        <v>121</v>
      </c>
      <c r="H24" s="34">
        <v>50</v>
      </c>
      <c r="I24" s="33"/>
      <c r="J24" s="35" t="s">
        <v>102</v>
      </c>
      <c r="K24" s="31"/>
      <c r="U24" s="15"/>
    </row>
    <row r="25" spans="1:21" s="8" customFormat="1">
      <c r="A25" s="33">
        <v>40303</v>
      </c>
      <c r="B25" s="370"/>
      <c r="C25" s="372"/>
      <c r="D25" s="17"/>
      <c r="E25" s="33"/>
      <c r="F25" s="33">
        <v>40303</v>
      </c>
      <c r="G25" s="44" t="s">
        <v>122</v>
      </c>
      <c r="H25" s="34">
        <v>25</v>
      </c>
      <c r="I25" s="33"/>
      <c r="J25" s="35" t="s">
        <v>102</v>
      </c>
      <c r="K25" s="31"/>
      <c r="U25" s="15"/>
    </row>
    <row r="26" spans="1:21" s="8" customFormat="1">
      <c r="A26" s="33">
        <v>40304</v>
      </c>
      <c r="B26" s="370"/>
      <c r="C26" s="372"/>
      <c r="D26" s="17"/>
      <c r="E26" s="33"/>
      <c r="F26" s="33">
        <v>40304</v>
      </c>
      <c r="G26" s="44" t="s">
        <v>123</v>
      </c>
      <c r="H26" s="34">
        <v>30</v>
      </c>
      <c r="I26" s="33"/>
      <c r="J26" s="35" t="s">
        <v>102</v>
      </c>
      <c r="K26" s="31"/>
      <c r="U26" s="15"/>
    </row>
    <row r="27" spans="1:21" s="8" customFormat="1">
      <c r="A27" s="33">
        <v>40305</v>
      </c>
      <c r="B27" s="370"/>
      <c r="C27" s="372"/>
      <c r="D27" s="17"/>
      <c r="E27" s="33"/>
      <c r="F27" s="33">
        <v>40305</v>
      </c>
      <c r="G27" s="44" t="s">
        <v>393</v>
      </c>
      <c r="H27" s="34">
        <v>5</v>
      </c>
      <c r="I27" s="33"/>
      <c r="J27" s="35" t="s">
        <v>102</v>
      </c>
      <c r="K27" s="31"/>
      <c r="U27" s="15"/>
    </row>
    <row r="28" spans="1:21" s="8" customFormat="1">
      <c r="A28" s="33">
        <v>40401</v>
      </c>
      <c r="B28" s="370"/>
      <c r="C28" s="372"/>
      <c r="D28" s="17">
        <v>404</v>
      </c>
      <c r="E28" s="33" t="s">
        <v>124</v>
      </c>
      <c r="F28" s="33">
        <v>40401</v>
      </c>
      <c r="G28" s="44" t="s">
        <v>125</v>
      </c>
      <c r="H28" s="34">
        <v>30</v>
      </c>
      <c r="I28" s="33"/>
      <c r="J28" s="35" t="s">
        <v>29</v>
      </c>
      <c r="K28" s="31"/>
      <c r="U28" s="15"/>
    </row>
    <row r="29" spans="1:21" s="8" customFormat="1">
      <c r="A29" s="33">
        <v>40402</v>
      </c>
      <c r="B29" s="370"/>
      <c r="C29" s="372"/>
      <c r="D29" s="17"/>
      <c r="E29" s="33"/>
      <c r="F29" s="33">
        <v>40402</v>
      </c>
      <c r="G29" s="44" t="s">
        <v>126</v>
      </c>
      <c r="H29" s="34">
        <v>25</v>
      </c>
      <c r="I29" s="33"/>
      <c r="J29" s="35" t="s">
        <v>29</v>
      </c>
      <c r="K29" s="31"/>
      <c r="U29" s="15"/>
    </row>
    <row r="30" spans="1:21" s="8" customFormat="1">
      <c r="A30" s="33">
        <v>40403</v>
      </c>
      <c r="B30" s="370"/>
      <c r="C30" s="372"/>
      <c r="D30" s="17"/>
      <c r="E30" s="33"/>
      <c r="F30" s="33">
        <v>40403</v>
      </c>
      <c r="G30" s="44" t="s">
        <v>127</v>
      </c>
      <c r="H30" s="34">
        <v>25</v>
      </c>
      <c r="I30" s="33"/>
      <c r="J30" s="35" t="s">
        <v>29</v>
      </c>
      <c r="K30" s="31"/>
      <c r="U30" s="15"/>
    </row>
    <row r="31" spans="1:21" s="8" customFormat="1">
      <c r="A31" s="12">
        <v>40501</v>
      </c>
      <c r="B31" s="370"/>
      <c r="C31" s="372"/>
      <c r="D31" s="17">
        <v>405</v>
      </c>
      <c r="E31" s="34" t="s">
        <v>130</v>
      </c>
      <c r="F31" s="12">
        <v>40501</v>
      </c>
      <c r="G31" s="30" t="s">
        <v>54</v>
      </c>
      <c r="H31" s="33">
        <v>85</v>
      </c>
      <c r="I31" s="33"/>
      <c r="J31" s="35" t="s">
        <v>18</v>
      </c>
      <c r="K31" s="31"/>
      <c r="U31" s="15"/>
    </row>
    <row r="32" spans="1:21" s="8" customFormat="1">
      <c r="A32" s="12">
        <v>40502</v>
      </c>
      <c r="B32" s="370"/>
      <c r="C32" s="372"/>
      <c r="D32" s="17"/>
      <c r="E32" s="34"/>
      <c r="F32" s="12">
        <v>40502</v>
      </c>
      <c r="G32" s="30" t="s">
        <v>55</v>
      </c>
      <c r="H32" s="33">
        <v>85</v>
      </c>
      <c r="I32" s="33"/>
      <c r="J32" s="35" t="s">
        <v>18</v>
      </c>
      <c r="K32" s="31"/>
      <c r="U32" s="15"/>
    </row>
    <row r="33" spans="1:21" s="8" customFormat="1">
      <c r="A33" s="12">
        <v>40503</v>
      </c>
      <c r="B33" s="370"/>
      <c r="C33" s="372"/>
      <c r="D33" s="17"/>
      <c r="E33" s="34"/>
      <c r="F33" s="12">
        <v>40503</v>
      </c>
      <c r="G33" s="30" t="s">
        <v>117</v>
      </c>
      <c r="H33" s="33">
        <v>85</v>
      </c>
      <c r="I33" s="33"/>
      <c r="J33" s="35" t="s">
        <v>18</v>
      </c>
      <c r="K33" s="31"/>
      <c r="U33" s="15"/>
    </row>
    <row r="34" spans="1:21" s="8" customFormat="1">
      <c r="A34" s="12">
        <v>40504</v>
      </c>
      <c r="B34" s="370"/>
      <c r="C34" s="372"/>
      <c r="D34" s="17"/>
      <c r="E34" s="34"/>
      <c r="F34" s="12">
        <v>40504</v>
      </c>
      <c r="G34" s="30" t="s">
        <v>48</v>
      </c>
      <c r="H34" s="33">
        <v>80</v>
      </c>
      <c r="I34" s="33"/>
      <c r="J34" s="35" t="s">
        <v>18</v>
      </c>
      <c r="K34" s="31"/>
      <c r="U34" s="15"/>
    </row>
    <row r="35" spans="1:21" s="8" customFormat="1">
      <c r="A35" s="12">
        <v>40505</v>
      </c>
      <c r="B35" s="370"/>
      <c r="C35" s="372"/>
      <c r="D35" s="17"/>
      <c r="E35" s="34"/>
      <c r="F35" s="12">
        <v>40505</v>
      </c>
      <c r="G35" s="44" t="s">
        <v>394</v>
      </c>
      <c r="H35" s="33">
        <v>30</v>
      </c>
      <c r="I35" s="33"/>
      <c r="J35" s="35" t="s">
        <v>18</v>
      </c>
      <c r="K35" s="31"/>
      <c r="U35" s="15"/>
    </row>
    <row r="36" spans="1:21" s="8" customFormat="1">
      <c r="A36" s="12">
        <v>40506</v>
      </c>
      <c r="B36" s="370"/>
      <c r="C36" s="372"/>
      <c r="D36" s="17"/>
      <c r="E36" s="34"/>
      <c r="F36" s="12">
        <v>40506</v>
      </c>
      <c r="G36" s="44" t="s">
        <v>31</v>
      </c>
      <c r="H36" s="34"/>
      <c r="I36" s="33"/>
      <c r="J36" s="35"/>
      <c r="K36" s="31"/>
      <c r="U36" s="15"/>
    </row>
    <row r="37" spans="1:21" s="8" customFormat="1">
      <c r="A37" s="12">
        <v>40601</v>
      </c>
      <c r="B37" s="370"/>
      <c r="C37" s="372"/>
      <c r="D37" s="17">
        <v>406</v>
      </c>
      <c r="E37" s="111" t="s">
        <v>35</v>
      </c>
      <c r="F37" s="12">
        <v>40601</v>
      </c>
      <c r="G37" s="44" t="s">
        <v>131</v>
      </c>
      <c r="H37" s="34">
        <v>25</v>
      </c>
      <c r="I37" s="33"/>
      <c r="J37" s="35" t="s">
        <v>18</v>
      </c>
      <c r="K37" s="31"/>
      <c r="U37" s="15"/>
    </row>
    <row r="38" spans="1:21" s="8" customFormat="1">
      <c r="A38" s="12">
        <v>40602</v>
      </c>
      <c r="B38" s="370"/>
      <c r="C38" s="372"/>
      <c r="D38" s="17"/>
      <c r="E38" s="377"/>
      <c r="F38" s="12">
        <v>40602</v>
      </c>
      <c r="G38" s="44" t="s">
        <v>135</v>
      </c>
      <c r="H38" s="34">
        <v>50</v>
      </c>
      <c r="I38" s="33"/>
      <c r="J38" s="35" t="s">
        <v>18</v>
      </c>
      <c r="K38" s="31"/>
      <c r="U38" s="15"/>
    </row>
    <row r="39" spans="1:21" s="8" customFormat="1">
      <c r="A39" s="12">
        <v>40603</v>
      </c>
      <c r="B39" s="370"/>
      <c r="C39" s="372"/>
      <c r="D39" s="17"/>
      <c r="E39" s="377"/>
      <c r="F39" s="12">
        <v>40603</v>
      </c>
      <c r="G39" s="44" t="s">
        <v>82</v>
      </c>
      <c r="H39" s="34">
        <v>25</v>
      </c>
      <c r="I39" s="33"/>
      <c r="J39" s="35" t="s">
        <v>18</v>
      </c>
      <c r="K39" s="31"/>
      <c r="U39" s="15"/>
    </row>
    <row r="40" spans="1:21" s="8" customFormat="1">
      <c r="A40" s="12">
        <v>40604</v>
      </c>
      <c r="B40" s="370"/>
      <c r="C40" s="372"/>
      <c r="D40" s="17"/>
      <c r="E40" s="377"/>
      <c r="F40" s="12">
        <v>40604</v>
      </c>
      <c r="G40" s="44" t="s">
        <v>132</v>
      </c>
      <c r="H40" s="34">
        <v>25</v>
      </c>
      <c r="I40" s="33"/>
      <c r="J40" s="35" t="s">
        <v>18</v>
      </c>
      <c r="K40" s="31"/>
      <c r="U40" s="15"/>
    </row>
    <row r="41" spans="1:21" s="8" customFormat="1">
      <c r="A41" s="12">
        <v>40605</v>
      </c>
      <c r="B41" s="370"/>
      <c r="C41" s="372"/>
      <c r="D41" s="17"/>
      <c r="E41" s="377"/>
      <c r="F41" s="12">
        <v>40605</v>
      </c>
      <c r="G41" s="44" t="s">
        <v>133</v>
      </c>
      <c r="H41" s="34">
        <v>40</v>
      </c>
      <c r="I41" s="33"/>
      <c r="J41" s="35" t="s">
        <v>18</v>
      </c>
      <c r="K41" s="31"/>
      <c r="U41" s="15"/>
    </row>
    <row r="42" spans="1:21" s="8" customFormat="1">
      <c r="A42" s="12">
        <v>40606</v>
      </c>
      <c r="B42" s="370"/>
      <c r="C42" s="372"/>
      <c r="D42" s="17"/>
      <c r="E42" s="377"/>
      <c r="F42" s="12">
        <v>40606</v>
      </c>
      <c r="G42" s="44" t="s">
        <v>134</v>
      </c>
      <c r="H42" s="34">
        <v>60</v>
      </c>
      <c r="I42" s="33"/>
      <c r="J42" s="35" t="s">
        <v>18</v>
      </c>
      <c r="K42" s="31"/>
      <c r="U42" s="15"/>
    </row>
    <row r="43" spans="1:21" s="8" customFormat="1">
      <c r="A43" s="12">
        <v>40607</v>
      </c>
      <c r="B43" s="370"/>
      <c r="C43" s="372"/>
      <c r="D43" s="17"/>
      <c r="E43" s="377"/>
      <c r="F43" s="12">
        <v>40607</v>
      </c>
      <c r="G43" s="44" t="s">
        <v>55</v>
      </c>
      <c r="H43" s="34">
        <v>40</v>
      </c>
      <c r="I43" s="33"/>
      <c r="J43" s="35" t="s">
        <v>18</v>
      </c>
      <c r="K43" s="31"/>
      <c r="U43" s="15"/>
    </row>
    <row r="44" spans="1:21" s="8" customFormat="1">
      <c r="A44" s="12">
        <v>40608</v>
      </c>
      <c r="B44" s="370"/>
      <c r="C44" s="372"/>
      <c r="D44" s="17"/>
      <c r="E44" s="377"/>
      <c r="F44" s="12">
        <v>40608</v>
      </c>
      <c r="G44" s="44" t="s">
        <v>54</v>
      </c>
      <c r="H44" s="34">
        <v>30</v>
      </c>
      <c r="I44" s="33"/>
      <c r="J44" s="35" t="s">
        <v>18</v>
      </c>
      <c r="K44" s="31"/>
      <c r="U44" s="15"/>
    </row>
    <row r="45" spans="1:21" s="8" customFormat="1">
      <c r="A45" s="12">
        <v>40609</v>
      </c>
      <c r="B45" s="370"/>
      <c r="C45" s="372"/>
      <c r="D45" s="17"/>
      <c r="E45" s="112"/>
      <c r="F45" s="12">
        <v>40609</v>
      </c>
      <c r="G45" s="30" t="s">
        <v>83</v>
      </c>
      <c r="H45" s="33">
        <v>40</v>
      </c>
      <c r="I45" s="33"/>
      <c r="J45" s="35" t="s">
        <v>18</v>
      </c>
      <c r="K45" s="31"/>
      <c r="U45" s="15"/>
    </row>
    <row r="46" spans="1:21" s="8" customFormat="1">
      <c r="A46" s="12">
        <v>40701</v>
      </c>
      <c r="B46" s="370"/>
      <c r="C46" s="372"/>
      <c r="D46" s="110">
        <v>407</v>
      </c>
      <c r="E46" s="111" t="s">
        <v>336</v>
      </c>
      <c r="F46" s="12">
        <v>40701</v>
      </c>
      <c r="G46" s="30" t="s">
        <v>359</v>
      </c>
      <c r="H46" s="33">
        <v>5</v>
      </c>
      <c r="I46" s="33"/>
      <c r="J46" s="35"/>
      <c r="K46" s="31"/>
      <c r="U46" s="15"/>
    </row>
    <row r="47" spans="1:21" s="8" customFormat="1">
      <c r="A47" s="12">
        <v>40702</v>
      </c>
      <c r="B47" s="370"/>
      <c r="C47" s="372"/>
      <c r="D47" s="379"/>
      <c r="E47" s="377"/>
      <c r="F47" s="12">
        <v>40702</v>
      </c>
      <c r="G47" s="30" t="s">
        <v>360</v>
      </c>
      <c r="H47" s="33">
        <v>5</v>
      </c>
      <c r="I47" s="33"/>
      <c r="J47" s="35"/>
      <c r="K47" s="31"/>
      <c r="U47" s="15"/>
    </row>
    <row r="48" spans="1:21" s="8" customFormat="1">
      <c r="A48" s="12">
        <v>40703</v>
      </c>
      <c r="B48" s="370"/>
      <c r="C48" s="372"/>
      <c r="D48" s="379"/>
      <c r="E48" s="377"/>
      <c r="F48" s="12">
        <v>40703</v>
      </c>
      <c r="G48" s="30" t="s">
        <v>361</v>
      </c>
      <c r="H48" s="33">
        <v>5</v>
      </c>
      <c r="I48" s="33"/>
      <c r="J48" s="35"/>
      <c r="K48" s="31"/>
      <c r="U48" s="15"/>
    </row>
    <row r="49" spans="1:21" s="8" customFormat="1">
      <c r="A49" s="12">
        <v>40704</v>
      </c>
      <c r="B49" s="370"/>
      <c r="C49" s="372"/>
      <c r="D49" s="379"/>
      <c r="E49" s="377"/>
      <c r="F49" s="12">
        <v>40704</v>
      </c>
      <c r="G49" s="30" t="s">
        <v>362</v>
      </c>
      <c r="H49" s="33">
        <v>5</v>
      </c>
      <c r="I49" s="33"/>
      <c r="J49" s="35"/>
      <c r="K49" s="31"/>
      <c r="U49" s="15"/>
    </row>
    <row r="50" spans="1:21" s="8" customFormat="1">
      <c r="A50" s="12">
        <v>40705</v>
      </c>
      <c r="B50" s="370"/>
      <c r="C50" s="372"/>
      <c r="D50" s="379"/>
      <c r="E50" s="377"/>
      <c r="F50" s="12">
        <v>40705</v>
      </c>
      <c r="G50" s="30" t="s">
        <v>363</v>
      </c>
      <c r="H50" s="33">
        <v>5</v>
      </c>
      <c r="I50" s="33"/>
      <c r="J50" s="35"/>
      <c r="K50" s="31"/>
      <c r="U50" s="15"/>
    </row>
    <row r="51" spans="1:21" s="8" customFormat="1">
      <c r="A51" s="12">
        <v>40706</v>
      </c>
      <c r="B51" s="370"/>
      <c r="C51" s="372"/>
      <c r="D51" s="379"/>
      <c r="E51" s="377"/>
      <c r="F51" s="12">
        <v>40706</v>
      </c>
      <c r="G51" s="30" t="s">
        <v>364</v>
      </c>
      <c r="H51" s="33">
        <v>5</v>
      </c>
      <c r="I51" s="33"/>
      <c r="J51" s="35"/>
      <c r="K51" s="31"/>
      <c r="U51" s="15"/>
    </row>
    <row r="52" spans="1:21" s="8" customFormat="1">
      <c r="A52" s="12">
        <v>40707</v>
      </c>
      <c r="B52" s="370"/>
      <c r="C52" s="372"/>
      <c r="D52" s="379"/>
      <c r="E52" s="377"/>
      <c r="F52" s="12">
        <v>40707</v>
      </c>
      <c r="G52" s="30" t="s">
        <v>366</v>
      </c>
      <c r="H52" s="33">
        <v>5</v>
      </c>
      <c r="I52" s="33"/>
      <c r="J52" s="35"/>
      <c r="K52" s="31"/>
      <c r="U52" s="15"/>
    </row>
    <row r="53" spans="1:21" s="8" customFormat="1">
      <c r="A53" s="12">
        <v>40708</v>
      </c>
      <c r="B53" s="370"/>
      <c r="C53" s="372"/>
      <c r="D53" s="379"/>
      <c r="E53" s="377"/>
      <c r="F53" s="12">
        <v>40708</v>
      </c>
      <c r="G53" s="30" t="s">
        <v>365</v>
      </c>
      <c r="H53" s="33">
        <v>5</v>
      </c>
      <c r="I53" s="33"/>
      <c r="J53" s="35"/>
      <c r="K53" s="31"/>
      <c r="U53" s="15"/>
    </row>
    <row r="54" spans="1:21" s="8" customFormat="1">
      <c r="A54" s="12">
        <v>40709</v>
      </c>
      <c r="B54" s="370"/>
      <c r="C54" s="372"/>
      <c r="D54" s="378"/>
      <c r="E54" s="112"/>
      <c r="F54" s="12">
        <v>40709</v>
      </c>
      <c r="G54" s="30" t="s">
        <v>31</v>
      </c>
      <c r="H54" s="33">
        <v>5</v>
      </c>
      <c r="I54" s="33"/>
      <c r="J54" s="35"/>
      <c r="K54" s="31"/>
      <c r="U54" s="15"/>
    </row>
    <row r="55" spans="1:21" s="8" customFormat="1">
      <c r="A55" s="12">
        <v>40801</v>
      </c>
      <c r="B55" s="370"/>
      <c r="C55" s="372"/>
      <c r="D55" s="110">
        <v>408</v>
      </c>
      <c r="E55" s="111" t="s">
        <v>347</v>
      </c>
      <c r="F55" s="12">
        <v>40801</v>
      </c>
      <c r="G55" s="44" t="s">
        <v>82</v>
      </c>
      <c r="H55" s="34">
        <v>15</v>
      </c>
      <c r="I55" s="33"/>
      <c r="J55" s="35" t="s">
        <v>18</v>
      </c>
      <c r="K55" s="31"/>
      <c r="U55" s="15"/>
    </row>
    <row r="56" spans="1:21" s="8" customFormat="1">
      <c r="A56" s="12">
        <v>40802</v>
      </c>
      <c r="B56" s="370"/>
      <c r="C56" s="372"/>
      <c r="D56" s="379"/>
      <c r="E56" s="377"/>
      <c r="F56" s="12">
        <v>40802</v>
      </c>
      <c r="G56" s="44" t="s">
        <v>128</v>
      </c>
      <c r="H56" s="34">
        <v>25</v>
      </c>
      <c r="I56" s="33"/>
      <c r="J56" s="35" t="s">
        <v>18</v>
      </c>
      <c r="K56" s="31"/>
      <c r="U56" s="15"/>
    </row>
    <row r="57" spans="1:21" s="8" customFormat="1">
      <c r="A57" s="12">
        <v>40803</v>
      </c>
      <c r="B57" s="370"/>
      <c r="C57" s="372"/>
      <c r="D57" s="378"/>
      <c r="E57" s="112"/>
      <c r="F57" s="12">
        <v>40803</v>
      </c>
      <c r="G57" s="44" t="s">
        <v>348</v>
      </c>
      <c r="H57" s="34">
        <v>30</v>
      </c>
      <c r="I57" s="33"/>
      <c r="J57" s="35"/>
      <c r="K57" s="31"/>
      <c r="U57" s="15"/>
    </row>
    <row r="58" spans="1:21" s="8" customFormat="1">
      <c r="A58" s="12">
        <v>40901</v>
      </c>
      <c r="B58" s="370"/>
      <c r="C58" s="372"/>
      <c r="D58" s="110">
        <v>409</v>
      </c>
      <c r="E58" s="117" t="s">
        <v>81</v>
      </c>
      <c r="F58" s="12">
        <v>40901</v>
      </c>
      <c r="G58" s="30" t="s">
        <v>95</v>
      </c>
      <c r="H58" s="33">
        <v>80</v>
      </c>
      <c r="I58" s="33"/>
      <c r="J58" s="35" t="s">
        <v>18</v>
      </c>
      <c r="K58" s="31"/>
      <c r="U58" s="15"/>
    </row>
    <row r="59" spans="1:21" s="8" customFormat="1">
      <c r="A59" s="12">
        <v>40902</v>
      </c>
      <c r="B59" s="370"/>
      <c r="C59" s="372"/>
      <c r="D59" s="379"/>
      <c r="E59" s="384"/>
      <c r="F59" s="12">
        <v>40902</v>
      </c>
      <c r="G59" s="30" t="s">
        <v>96</v>
      </c>
      <c r="H59" s="33">
        <v>80</v>
      </c>
      <c r="I59" s="33"/>
      <c r="J59" s="35" t="s">
        <v>18</v>
      </c>
      <c r="K59" s="31"/>
      <c r="U59" s="15"/>
    </row>
    <row r="60" spans="1:21" s="8" customFormat="1">
      <c r="A60" s="12">
        <v>40903</v>
      </c>
      <c r="B60" s="370"/>
      <c r="C60" s="372"/>
      <c r="D60" s="379"/>
      <c r="E60" s="384"/>
      <c r="F60" s="12">
        <v>40903</v>
      </c>
      <c r="G60" s="44" t="s">
        <v>117</v>
      </c>
      <c r="H60" s="34">
        <v>85</v>
      </c>
      <c r="I60" s="33"/>
      <c r="J60" s="35" t="s">
        <v>18</v>
      </c>
      <c r="K60" s="31"/>
      <c r="U60" s="15"/>
    </row>
    <row r="61" spans="1:21" s="8" customFormat="1">
      <c r="A61" s="12">
        <v>40904</v>
      </c>
      <c r="B61" s="370"/>
      <c r="C61" s="372"/>
      <c r="D61" s="378"/>
      <c r="E61" s="124"/>
      <c r="F61" s="12">
        <v>40904</v>
      </c>
      <c r="G61" s="44" t="s">
        <v>349</v>
      </c>
      <c r="H61" s="34">
        <v>70</v>
      </c>
      <c r="I61" s="33"/>
      <c r="J61" s="35"/>
      <c r="K61" s="31"/>
      <c r="U61" s="15"/>
    </row>
    <row r="62" spans="1:21" s="8" customFormat="1">
      <c r="A62" s="12">
        <v>41001</v>
      </c>
      <c r="B62" s="370"/>
      <c r="C62" s="372"/>
      <c r="D62" s="110">
        <v>410</v>
      </c>
      <c r="E62" s="126" t="s">
        <v>372</v>
      </c>
      <c r="F62" s="12">
        <v>41001</v>
      </c>
      <c r="G62" s="30" t="s">
        <v>57</v>
      </c>
      <c r="H62" s="33">
        <v>45</v>
      </c>
      <c r="I62" s="33"/>
      <c r="J62" s="35" t="s">
        <v>29</v>
      </c>
      <c r="K62" s="31"/>
      <c r="U62" s="15"/>
    </row>
    <row r="63" spans="1:21" s="8" customFormat="1">
      <c r="A63" s="12">
        <v>41002</v>
      </c>
      <c r="B63" s="370"/>
      <c r="C63" s="372"/>
      <c r="D63" s="379"/>
      <c r="E63" s="385"/>
      <c r="F63" s="12">
        <v>41002</v>
      </c>
      <c r="G63" s="30" t="s">
        <v>94</v>
      </c>
      <c r="H63" s="33">
        <v>45</v>
      </c>
      <c r="I63" s="33"/>
      <c r="J63" s="35" t="s">
        <v>29</v>
      </c>
      <c r="K63" s="31"/>
      <c r="U63" s="15"/>
    </row>
    <row r="64" spans="1:21" s="8" customFormat="1">
      <c r="A64" s="12">
        <v>41003</v>
      </c>
      <c r="B64" s="370"/>
      <c r="C64" s="372"/>
      <c r="D64" s="379"/>
      <c r="E64" s="385"/>
      <c r="F64" s="12">
        <v>41003</v>
      </c>
      <c r="G64" s="30" t="s">
        <v>59</v>
      </c>
      <c r="H64" s="33">
        <v>35</v>
      </c>
      <c r="I64" s="33"/>
      <c r="J64" s="35" t="s">
        <v>29</v>
      </c>
      <c r="K64" s="31"/>
      <c r="U64" s="15"/>
    </row>
    <row r="65" spans="1:21" s="8" customFormat="1">
      <c r="A65" s="12">
        <v>41004</v>
      </c>
      <c r="B65" s="370"/>
      <c r="C65" s="372"/>
      <c r="D65" s="379"/>
      <c r="E65" s="385"/>
      <c r="F65" s="12">
        <v>41004</v>
      </c>
      <c r="G65" s="30" t="s">
        <v>60</v>
      </c>
      <c r="H65" s="33">
        <v>35</v>
      </c>
      <c r="I65" s="33"/>
      <c r="J65" s="35" t="s">
        <v>29</v>
      </c>
      <c r="K65" s="31"/>
      <c r="U65" s="15"/>
    </row>
    <row r="66" spans="1:21" s="8" customFormat="1">
      <c r="A66" s="12">
        <v>41005</v>
      </c>
      <c r="B66" s="370"/>
      <c r="C66" s="372"/>
      <c r="D66" s="379"/>
      <c r="E66" s="385"/>
      <c r="F66" s="12">
        <v>41005</v>
      </c>
      <c r="G66" s="30" t="s">
        <v>373</v>
      </c>
      <c r="H66" s="33">
        <v>45</v>
      </c>
      <c r="I66" s="33"/>
      <c r="J66" s="35"/>
      <c r="K66" s="31"/>
      <c r="U66" s="15"/>
    </row>
    <row r="67" spans="1:21" s="8" customFormat="1">
      <c r="A67" s="12">
        <v>41006</v>
      </c>
      <c r="B67" s="370"/>
      <c r="C67" s="372"/>
      <c r="D67" s="378"/>
      <c r="E67" s="127"/>
      <c r="F67" s="12">
        <v>41006</v>
      </c>
      <c r="G67" s="30" t="s">
        <v>374</v>
      </c>
      <c r="H67" s="33">
        <v>45</v>
      </c>
      <c r="I67" s="33"/>
      <c r="J67" s="35"/>
      <c r="K67" s="31"/>
      <c r="U67" s="15"/>
    </row>
    <row r="68" spans="1:21" s="8" customFormat="1">
      <c r="A68" s="12">
        <v>41101</v>
      </c>
      <c r="B68" s="370"/>
      <c r="C68" s="372"/>
      <c r="D68" s="110">
        <v>411</v>
      </c>
      <c r="E68" s="117" t="s">
        <v>38</v>
      </c>
      <c r="F68" s="12">
        <v>41101</v>
      </c>
      <c r="G68" s="44" t="s">
        <v>57</v>
      </c>
      <c r="H68" s="33">
        <v>30</v>
      </c>
      <c r="I68" s="33"/>
      <c r="J68" s="35" t="s">
        <v>29</v>
      </c>
      <c r="K68" s="31"/>
      <c r="U68" s="15"/>
    </row>
    <row r="69" spans="1:21" s="8" customFormat="1">
      <c r="A69" s="12">
        <v>41102</v>
      </c>
      <c r="B69" s="370"/>
      <c r="C69" s="372"/>
      <c r="D69" s="379"/>
      <c r="E69" s="384"/>
      <c r="F69" s="12">
        <v>41102</v>
      </c>
      <c r="G69" s="44" t="s">
        <v>60</v>
      </c>
      <c r="H69" s="33">
        <v>30</v>
      </c>
      <c r="I69" s="33"/>
      <c r="J69" s="35" t="s">
        <v>29</v>
      </c>
      <c r="K69" s="31"/>
      <c r="U69" s="15"/>
    </row>
    <row r="70" spans="1:21" s="8" customFormat="1">
      <c r="A70" s="12">
        <v>41103</v>
      </c>
      <c r="B70" s="370"/>
      <c r="C70" s="372"/>
      <c r="D70" s="379"/>
      <c r="E70" s="384"/>
      <c r="F70" s="12">
        <v>41103</v>
      </c>
      <c r="G70" s="44" t="s">
        <v>97</v>
      </c>
      <c r="H70" s="33">
        <v>30</v>
      </c>
      <c r="I70" s="33"/>
      <c r="J70" s="35" t="s">
        <v>29</v>
      </c>
      <c r="K70" s="31"/>
      <c r="U70" s="15"/>
    </row>
    <row r="71" spans="1:21" s="8" customFormat="1">
      <c r="A71" s="12">
        <v>41104</v>
      </c>
      <c r="B71" s="370"/>
      <c r="C71" s="372"/>
      <c r="D71" s="379"/>
      <c r="E71" s="384"/>
      <c r="F71" s="12">
        <v>41104</v>
      </c>
      <c r="G71" s="44" t="s">
        <v>98</v>
      </c>
      <c r="H71" s="33">
        <v>30</v>
      </c>
      <c r="I71" s="33"/>
      <c r="J71" s="35" t="s">
        <v>29</v>
      </c>
      <c r="K71" s="31"/>
      <c r="U71" s="15"/>
    </row>
    <row r="72" spans="1:21" s="8" customFormat="1">
      <c r="A72" s="12">
        <v>41105</v>
      </c>
      <c r="B72" s="370"/>
      <c r="C72" s="372"/>
      <c r="D72" s="379"/>
      <c r="E72" s="384"/>
      <c r="F72" s="12">
        <v>41105</v>
      </c>
      <c r="G72" s="44" t="s">
        <v>99</v>
      </c>
      <c r="H72" s="33">
        <v>25</v>
      </c>
      <c r="I72" s="33"/>
      <c r="J72" s="35" t="s">
        <v>29</v>
      </c>
      <c r="K72" s="31"/>
      <c r="U72" s="15"/>
    </row>
    <row r="73" spans="1:21" s="8" customFormat="1">
      <c r="A73" s="12">
        <v>41201</v>
      </c>
      <c r="B73" s="370"/>
      <c r="C73" s="372"/>
      <c r="D73" s="110">
        <v>412</v>
      </c>
      <c r="E73" s="111" t="s">
        <v>100</v>
      </c>
      <c r="F73" s="12">
        <v>41201</v>
      </c>
      <c r="G73" s="44" t="s">
        <v>101</v>
      </c>
      <c r="H73" s="33">
        <v>80</v>
      </c>
      <c r="I73" s="33"/>
      <c r="J73" s="35" t="s">
        <v>18</v>
      </c>
      <c r="K73" s="31"/>
      <c r="U73" s="15"/>
    </row>
    <row r="74" spans="1:21" s="8" customFormat="1">
      <c r="A74" s="12">
        <v>41202</v>
      </c>
      <c r="B74" s="370"/>
      <c r="C74" s="372"/>
      <c r="D74" s="379"/>
      <c r="E74" s="377"/>
      <c r="F74" s="12">
        <v>41202</v>
      </c>
      <c r="G74" s="44" t="s">
        <v>117</v>
      </c>
      <c r="H74" s="33">
        <v>85</v>
      </c>
      <c r="I74" s="33"/>
      <c r="J74" s="35" t="s">
        <v>18</v>
      </c>
      <c r="K74" s="31"/>
      <c r="U74" s="15"/>
    </row>
    <row r="75" spans="1:21" s="8" customFormat="1">
      <c r="A75" s="12">
        <v>41203</v>
      </c>
      <c r="B75" s="370"/>
      <c r="C75" s="372"/>
      <c r="D75" s="379"/>
      <c r="E75" s="377"/>
      <c r="F75" s="12">
        <v>41203</v>
      </c>
      <c r="G75" s="44" t="s">
        <v>350</v>
      </c>
      <c r="H75" s="33">
        <v>85</v>
      </c>
      <c r="I75" s="33"/>
      <c r="J75" s="35"/>
      <c r="K75" s="31"/>
      <c r="U75" s="15"/>
    </row>
    <row r="76" spans="1:21" s="8" customFormat="1">
      <c r="A76" s="12">
        <v>41301</v>
      </c>
      <c r="B76" s="370"/>
      <c r="C76" s="372"/>
      <c r="D76" s="110">
        <v>413</v>
      </c>
      <c r="E76" s="111" t="s">
        <v>351</v>
      </c>
      <c r="F76" s="12">
        <v>41301</v>
      </c>
      <c r="G76" s="44" t="s">
        <v>82</v>
      </c>
      <c r="H76" s="33">
        <v>70</v>
      </c>
      <c r="I76" s="33"/>
      <c r="J76" s="35"/>
      <c r="K76" s="31"/>
      <c r="U76" s="15"/>
    </row>
    <row r="77" spans="1:21" s="8" customFormat="1">
      <c r="A77" s="12">
        <v>41302</v>
      </c>
      <c r="B77" s="370"/>
      <c r="C77" s="372"/>
      <c r="D77" s="378"/>
      <c r="E77" s="112"/>
      <c r="F77" s="12">
        <v>41302</v>
      </c>
      <c r="G77" s="44" t="s">
        <v>117</v>
      </c>
      <c r="H77" s="33">
        <v>85</v>
      </c>
      <c r="I77" s="33"/>
      <c r="J77" s="35"/>
      <c r="K77" s="31"/>
      <c r="U77" s="15"/>
    </row>
    <row r="78" spans="1:21" s="8" customFormat="1">
      <c r="A78" s="12">
        <v>41401</v>
      </c>
      <c r="B78" s="370"/>
      <c r="C78" s="372"/>
      <c r="D78" s="110">
        <v>414</v>
      </c>
      <c r="E78" s="111" t="s">
        <v>116</v>
      </c>
      <c r="F78" s="12">
        <v>41401</v>
      </c>
      <c r="G78" s="44" t="s">
        <v>48</v>
      </c>
      <c r="H78" s="33">
        <v>85</v>
      </c>
      <c r="I78" s="33"/>
      <c r="J78" s="35" t="s">
        <v>29</v>
      </c>
      <c r="K78" s="31"/>
      <c r="U78" s="15"/>
    </row>
    <row r="79" spans="1:21" s="8" customFormat="1">
      <c r="A79" s="12">
        <v>41402</v>
      </c>
      <c r="B79" s="370"/>
      <c r="C79" s="372"/>
      <c r="D79" s="378"/>
      <c r="E79" s="112"/>
      <c r="F79" s="12">
        <v>41402</v>
      </c>
      <c r="G79" s="44" t="s">
        <v>117</v>
      </c>
      <c r="H79" s="33">
        <v>85</v>
      </c>
      <c r="I79" s="33"/>
      <c r="J79" s="35" t="s">
        <v>29</v>
      </c>
      <c r="K79" s="31"/>
      <c r="U79" s="15"/>
    </row>
    <row r="80" spans="1:21" s="8" customFormat="1">
      <c r="A80" s="12">
        <v>41501</v>
      </c>
      <c r="B80" s="370"/>
      <c r="C80" s="372"/>
      <c r="D80" s="110">
        <v>415</v>
      </c>
      <c r="E80" s="380" t="s">
        <v>367</v>
      </c>
      <c r="F80" s="12">
        <v>41501</v>
      </c>
      <c r="G80" s="44" t="s">
        <v>368</v>
      </c>
      <c r="H80" s="33"/>
      <c r="I80" s="33"/>
      <c r="J80" s="35"/>
      <c r="K80" s="31"/>
      <c r="U80" s="15"/>
    </row>
    <row r="81" spans="1:21" s="8" customFormat="1">
      <c r="A81" s="12">
        <v>41502</v>
      </c>
      <c r="B81" s="370"/>
      <c r="C81" s="372"/>
      <c r="D81" s="379"/>
      <c r="E81" s="372"/>
      <c r="F81" s="12">
        <v>41502</v>
      </c>
      <c r="G81" s="44" t="s">
        <v>369</v>
      </c>
      <c r="H81" s="33"/>
      <c r="I81" s="33"/>
      <c r="J81" s="35"/>
      <c r="K81" s="31"/>
      <c r="U81" s="15"/>
    </row>
    <row r="82" spans="1:21" s="8" customFormat="1">
      <c r="A82" s="12">
        <v>41503</v>
      </c>
      <c r="B82" s="370"/>
      <c r="C82" s="372"/>
      <c r="D82" s="379"/>
      <c r="E82" s="372"/>
      <c r="F82" s="12">
        <v>41503</v>
      </c>
      <c r="G82" s="44" t="s">
        <v>370</v>
      </c>
      <c r="H82" s="33"/>
      <c r="I82" s="33"/>
      <c r="J82" s="35"/>
      <c r="K82" s="31"/>
      <c r="U82" s="15"/>
    </row>
    <row r="83" spans="1:21" s="8" customFormat="1">
      <c r="A83" s="12">
        <v>41504</v>
      </c>
      <c r="B83" s="370"/>
      <c r="C83" s="372"/>
      <c r="D83" s="378"/>
      <c r="E83" s="381"/>
      <c r="F83" s="12">
        <v>41504</v>
      </c>
      <c r="G83" s="44" t="s">
        <v>371</v>
      </c>
      <c r="H83" s="33"/>
      <c r="I83" s="33"/>
      <c r="J83" s="35"/>
      <c r="K83" s="31"/>
      <c r="U83" s="15"/>
    </row>
    <row r="84" spans="1:21" s="8" customFormat="1">
      <c r="A84" s="12">
        <v>41601</v>
      </c>
      <c r="B84" s="370"/>
      <c r="C84" s="372"/>
      <c r="D84" s="110">
        <v>416</v>
      </c>
      <c r="E84" s="380" t="s">
        <v>129</v>
      </c>
      <c r="F84" s="12">
        <v>41601</v>
      </c>
      <c r="G84" s="44" t="s">
        <v>82</v>
      </c>
      <c r="H84" s="34">
        <v>25</v>
      </c>
      <c r="I84" s="33"/>
      <c r="J84" s="35" t="s">
        <v>102</v>
      </c>
      <c r="K84" s="31"/>
      <c r="U84" s="15"/>
    </row>
    <row r="85" spans="1:21" s="8" customFormat="1" ht="15" thickBot="1">
      <c r="A85" s="19">
        <v>41602</v>
      </c>
      <c r="B85" s="370"/>
      <c r="C85" s="372"/>
      <c r="D85" s="125"/>
      <c r="E85" s="113"/>
      <c r="F85" s="19">
        <v>41602</v>
      </c>
      <c r="G85" s="126" t="s">
        <v>94</v>
      </c>
      <c r="H85" s="117">
        <v>35</v>
      </c>
      <c r="I85" s="111"/>
      <c r="J85" s="16" t="s">
        <v>102</v>
      </c>
      <c r="K85" s="31"/>
      <c r="U85" s="15"/>
    </row>
    <row r="86" spans="1:21" s="8" customFormat="1">
      <c r="A86" s="18">
        <v>50101</v>
      </c>
      <c r="B86" s="369">
        <v>5</v>
      </c>
      <c r="C86" s="371" t="s">
        <v>107</v>
      </c>
      <c r="D86" s="373">
        <v>501</v>
      </c>
      <c r="E86" s="376" t="s">
        <v>375</v>
      </c>
      <c r="F86" s="18">
        <v>50101</v>
      </c>
      <c r="G86" s="43" t="s">
        <v>108</v>
      </c>
      <c r="H86" s="122">
        <v>25</v>
      </c>
      <c r="I86" s="116"/>
      <c r="J86" s="37" t="s">
        <v>18</v>
      </c>
      <c r="K86" s="31"/>
      <c r="U86" s="15"/>
    </row>
    <row r="87" spans="1:21" s="8" customFormat="1">
      <c r="A87" s="24">
        <v>50102</v>
      </c>
      <c r="B87" s="370"/>
      <c r="C87" s="372"/>
      <c r="D87" s="374"/>
      <c r="E87" s="377"/>
      <c r="F87" s="24">
        <v>50102</v>
      </c>
      <c r="G87" s="127" t="s">
        <v>109</v>
      </c>
      <c r="H87" s="124">
        <v>20</v>
      </c>
      <c r="I87" s="112"/>
      <c r="J87" s="25" t="s">
        <v>18</v>
      </c>
      <c r="K87" s="31"/>
      <c r="U87" s="15"/>
    </row>
    <row r="88" spans="1:21" s="8" customFormat="1">
      <c r="A88" s="12">
        <v>50103</v>
      </c>
      <c r="B88" s="370"/>
      <c r="C88" s="372"/>
      <c r="D88" s="374"/>
      <c r="E88" s="377"/>
      <c r="F88" s="12">
        <v>50103</v>
      </c>
      <c r="G88" s="44" t="s">
        <v>110</v>
      </c>
      <c r="H88" s="34">
        <v>15</v>
      </c>
      <c r="I88" s="33"/>
      <c r="J88" s="35" t="s">
        <v>18</v>
      </c>
      <c r="K88" s="31"/>
      <c r="U88" s="15"/>
    </row>
    <row r="89" spans="1:21" s="8" customFormat="1">
      <c r="A89" s="12">
        <v>50104</v>
      </c>
      <c r="B89" s="370"/>
      <c r="C89" s="372"/>
      <c r="D89" s="374"/>
      <c r="E89" s="377"/>
      <c r="F89" s="12">
        <v>50104</v>
      </c>
      <c r="G89" s="44" t="s">
        <v>111</v>
      </c>
      <c r="H89" s="34">
        <v>25</v>
      </c>
      <c r="I89" s="33"/>
      <c r="J89" s="35" t="s">
        <v>102</v>
      </c>
      <c r="K89" s="31"/>
      <c r="U89" s="15"/>
    </row>
    <row r="90" spans="1:21" s="8" customFormat="1">
      <c r="A90" s="12">
        <v>50105</v>
      </c>
      <c r="B90" s="370"/>
      <c r="C90" s="372"/>
      <c r="D90" s="374"/>
      <c r="E90" s="377"/>
      <c r="F90" s="12">
        <v>50105</v>
      </c>
      <c r="G90" s="44" t="s">
        <v>112</v>
      </c>
      <c r="H90" s="34">
        <v>20</v>
      </c>
      <c r="I90" s="33"/>
      <c r="J90" s="35" t="s">
        <v>102</v>
      </c>
      <c r="K90" s="31"/>
      <c r="U90" s="15"/>
    </row>
    <row r="91" spans="1:21" s="8" customFormat="1">
      <c r="A91" s="12">
        <v>50106</v>
      </c>
      <c r="B91" s="370"/>
      <c r="C91" s="372"/>
      <c r="D91" s="374"/>
      <c r="E91" s="377"/>
      <c r="F91" s="12">
        <v>50106</v>
      </c>
      <c r="G91" s="44" t="s">
        <v>113</v>
      </c>
      <c r="H91" s="34">
        <v>12</v>
      </c>
      <c r="I91" s="33"/>
      <c r="J91" s="35" t="s">
        <v>102</v>
      </c>
      <c r="K91" s="31"/>
      <c r="U91" s="15"/>
    </row>
    <row r="92" spans="1:21" s="8" customFormat="1">
      <c r="A92" s="12">
        <v>50107</v>
      </c>
      <c r="B92" s="370"/>
      <c r="C92" s="372"/>
      <c r="D92" s="374"/>
      <c r="E92" s="377"/>
      <c r="F92" s="12">
        <v>50107</v>
      </c>
      <c r="G92" s="44" t="s">
        <v>114</v>
      </c>
      <c r="H92" s="34">
        <v>25</v>
      </c>
      <c r="I92" s="33"/>
      <c r="J92" s="35" t="s">
        <v>102</v>
      </c>
      <c r="K92" s="31"/>
      <c r="U92" s="15"/>
    </row>
    <row r="93" spans="1:21" s="8" customFormat="1">
      <c r="A93" s="12">
        <v>50108</v>
      </c>
      <c r="B93" s="370"/>
      <c r="C93" s="372"/>
      <c r="D93" s="374"/>
      <c r="E93" s="377"/>
      <c r="F93" s="12">
        <v>50108</v>
      </c>
      <c r="G93" s="44" t="s">
        <v>115</v>
      </c>
      <c r="H93" s="34">
        <v>20</v>
      </c>
      <c r="I93" s="33"/>
      <c r="J93" s="35" t="s">
        <v>102</v>
      </c>
      <c r="K93" s="31"/>
      <c r="U93" s="15"/>
    </row>
    <row r="94" spans="1:21" s="8" customFormat="1">
      <c r="A94" s="12">
        <v>50109</v>
      </c>
      <c r="B94" s="370"/>
      <c r="C94" s="372"/>
      <c r="D94" s="374"/>
      <c r="E94" s="377"/>
      <c r="F94" s="12">
        <v>50109</v>
      </c>
      <c r="G94" s="44" t="s">
        <v>376</v>
      </c>
      <c r="H94" s="34">
        <v>20</v>
      </c>
      <c r="I94" s="33"/>
      <c r="J94" s="35" t="s">
        <v>29</v>
      </c>
      <c r="K94" s="31"/>
      <c r="U94" s="15"/>
    </row>
    <row r="95" spans="1:21" s="8" customFormat="1" ht="15" thickBot="1">
      <c r="A95" s="27">
        <v>50110</v>
      </c>
      <c r="B95" s="108"/>
      <c r="C95" s="113"/>
      <c r="D95" s="375"/>
      <c r="E95" s="109"/>
      <c r="F95" s="27">
        <v>50110</v>
      </c>
      <c r="G95" s="107" t="s">
        <v>31</v>
      </c>
      <c r="H95" s="26" t="s">
        <v>143</v>
      </c>
      <c r="I95" s="109"/>
      <c r="J95" s="28"/>
      <c r="K95" s="31"/>
      <c r="U95" s="15"/>
    </row>
    <row r="96" spans="1:21" s="8" customFormat="1" ht="16.5" customHeight="1" thickBot="1">
      <c r="A96" s="27">
        <v>60101</v>
      </c>
      <c r="B96" s="108">
        <v>6</v>
      </c>
      <c r="C96" s="109" t="s">
        <v>79</v>
      </c>
      <c r="D96" s="125">
        <v>601</v>
      </c>
      <c r="E96" s="26" t="s">
        <v>78</v>
      </c>
      <c r="F96" s="27">
        <v>60101</v>
      </c>
      <c r="G96" s="113" t="s">
        <v>48</v>
      </c>
      <c r="H96" s="109">
        <v>110</v>
      </c>
      <c r="I96" s="109"/>
      <c r="J96" s="28" t="s">
        <v>102</v>
      </c>
      <c r="K96" s="31"/>
      <c r="U96" s="15"/>
    </row>
    <row r="97" spans="2:2">
      <c r="B97">
        <v>7</v>
      </c>
    </row>
  </sheetData>
  <mergeCells count="52">
    <mergeCell ref="B2:B7"/>
    <mergeCell ref="C2:C7"/>
    <mergeCell ref="D2:D5"/>
    <mergeCell ref="E2:E5"/>
    <mergeCell ref="D6:D7"/>
    <mergeCell ref="E6:E7"/>
    <mergeCell ref="D23:D27"/>
    <mergeCell ref="E23:E27"/>
    <mergeCell ref="D28:D30"/>
    <mergeCell ref="E28:E30"/>
    <mergeCell ref="B8:B9"/>
    <mergeCell ref="C8:C9"/>
    <mergeCell ref="B10:B15"/>
    <mergeCell ref="C10:C15"/>
    <mergeCell ref="D10:D12"/>
    <mergeCell ref="E10:E12"/>
    <mergeCell ref="D13:D15"/>
    <mergeCell ref="E13:E15"/>
    <mergeCell ref="D31:D36"/>
    <mergeCell ref="E31:E36"/>
    <mergeCell ref="D37:D45"/>
    <mergeCell ref="E37:E45"/>
    <mergeCell ref="D46:D54"/>
    <mergeCell ref="E46:E54"/>
    <mergeCell ref="D55:D57"/>
    <mergeCell ref="E55:E57"/>
    <mergeCell ref="D58:D61"/>
    <mergeCell ref="E58:E61"/>
    <mergeCell ref="D62:D67"/>
    <mergeCell ref="E62:E67"/>
    <mergeCell ref="D68:D72"/>
    <mergeCell ref="E68:E72"/>
    <mergeCell ref="D73:D75"/>
    <mergeCell ref="E73:E75"/>
    <mergeCell ref="D76:D77"/>
    <mergeCell ref="E76:E77"/>
    <mergeCell ref="B86:B95"/>
    <mergeCell ref="C86:C95"/>
    <mergeCell ref="D86:D95"/>
    <mergeCell ref="E86:E95"/>
    <mergeCell ref="D78:D79"/>
    <mergeCell ref="E78:E79"/>
    <mergeCell ref="D80:D83"/>
    <mergeCell ref="E80:E83"/>
    <mergeCell ref="D84:D85"/>
    <mergeCell ref="E84:E85"/>
    <mergeCell ref="B16:B85"/>
    <mergeCell ref="C16:C85"/>
    <mergeCell ref="D16:D19"/>
    <mergeCell ref="E16:E19"/>
    <mergeCell ref="D20:D22"/>
    <mergeCell ref="E20:E22"/>
  </mergeCells>
  <pageMargins left="0.7" right="0.7" top="0.75" bottom="0.75" header="0.3" footer="0.3"/>
  <pageSetup paperSize="8" orientation="landscape"/>
  <headerFooter scaleWithDoc="1" alignWithMargins="0" differentFirst="0" differentOddEven="0"/>
  <colBreaks count="1" manualBreakCount="1">
    <brk id="11" max="96" man="1"/>
  </colBreaks>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4"/>
  <dimension ref="A1:K146"/>
  <sheetViews>
    <sheetView topLeftCell="A97" view="normal" workbookViewId="0">
      <selection pane="topLeft" activeCell="G142" sqref="G142"/>
    </sheetView>
  </sheetViews>
  <sheetFormatPr defaultRowHeight="14.4" baseColWidth="0"/>
  <cols>
    <col min="3" max="3" width="18.140625" customWidth="1"/>
    <col min="5" max="5" width="35.41796875" customWidth="1"/>
    <col min="7" max="7" width="34.41796875" customWidth="1"/>
    <col min="8" max="8" width="12.41796875" customWidth="1"/>
    <col min="9" max="9" width="11" customWidth="1"/>
    <col min="10" max="10" width="11.140625" customWidth="1"/>
  </cols>
  <sheetData>
    <row r="1" spans="1:11">
      <c r="A1"/>
      <c r="B1"/>
      <c r="C1"/>
      <c r="D1"/>
      <c r="E1"/>
      <c r="F1"/>
      <c r="G1"/>
      <c r="H1"/>
      <c r="I1" s="4"/>
      <c r="J1"/>
      <c r="K1"/>
    </row>
    <row r="2" spans="1:11" ht="15" thickBot="1">
      <c r="A2"/>
      <c r="B2"/>
      <c r="C2"/>
      <c r="D2"/>
      <c r="E2"/>
      <c r="F2"/>
      <c r="G2"/>
      <c r="H2"/>
      <c r="I2" s="4"/>
      <c r="J2"/>
      <c r="K2"/>
    </row>
    <row r="3" spans="1:11" ht="63" thickBot="1">
      <c r="A3"/>
      <c r="B3" s="53" t="s">
        <v>19</v>
      </c>
      <c r="C3" s="53" t="s">
        <v>20</v>
      </c>
      <c r="D3" s="54" t="s">
        <v>21</v>
      </c>
      <c r="E3" s="55" t="s">
        <v>22</v>
      </c>
      <c r="F3" s="56" t="s">
        <v>23</v>
      </c>
      <c r="G3" s="53" t="s">
        <v>24</v>
      </c>
      <c r="H3" s="53" t="s">
        <v>25</v>
      </c>
      <c r="I3" s="53" t="s">
        <v>26</v>
      </c>
      <c r="J3" s="57" t="s">
        <v>27</v>
      </c>
      <c r="K3" s="53" t="s">
        <v>28</v>
      </c>
    </row>
    <row r="4" spans="1:11" ht="15" customHeight="1">
      <c r="A4"/>
      <c r="B4" s="58">
        <v>1</v>
      </c>
      <c r="C4" s="390" t="s">
        <v>175</v>
      </c>
      <c r="D4" s="393">
        <v>101</v>
      </c>
      <c r="E4" s="396" t="s">
        <v>176</v>
      </c>
      <c r="F4" s="71">
        <v>10101</v>
      </c>
      <c r="G4" s="72" t="s">
        <v>177</v>
      </c>
      <c r="H4" s="73">
        <v>20</v>
      </c>
      <c r="I4" s="74">
        <v>12</v>
      </c>
      <c r="J4" s="75"/>
      <c r="K4" s="76" t="s">
        <v>29</v>
      </c>
    </row>
    <row r="5" spans="1:11" ht="15" customHeight="1">
      <c r="A5"/>
      <c r="B5" s="59"/>
      <c r="C5" s="391"/>
      <c r="D5" s="394"/>
      <c r="E5" s="402"/>
      <c r="F5" s="77">
        <v>10102</v>
      </c>
      <c r="G5" s="78" t="s">
        <v>178</v>
      </c>
      <c r="H5" s="79">
        <v>25</v>
      </c>
      <c r="I5" s="80">
        <v>15</v>
      </c>
      <c r="J5" s="81"/>
      <c r="K5" s="82" t="s">
        <v>29</v>
      </c>
    </row>
    <row r="6" spans="1:11" ht="15" customHeight="1">
      <c r="A6"/>
      <c r="B6" s="59"/>
      <c r="C6" s="391"/>
      <c r="D6" s="394"/>
      <c r="E6" s="402"/>
      <c r="F6" s="77">
        <v>10103</v>
      </c>
      <c r="G6" s="78" t="s">
        <v>179</v>
      </c>
      <c r="H6" s="79">
        <v>25</v>
      </c>
      <c r="I6" s="80">
        <v>20</v>
      </c>
      <c r="J6" s="81"/>
      <c r="K6" s="82" t="s">
        <v>29</v>
      </c>
    </row>
    <row r="7" spans="1:11" ht="15" customHeight="1">
      <c r="A7"/>
      <c r="B7" s="59"/>
      <c r="C7" s="391"/>
      <c r="D7" s="394"/>
      <c r="E7" s="402"/>
      <c r="F7" s="77">
        <v>10104</v>
      </c>
      <c r="G7" s="78" t="s">
        <v>180</v>
      </c>
      <c r="H7" s="79">
        <v>25</v>
      </c>
      <c r="I7" s="80">
        <v>20</v>
      </c>
      <c r="J7" s="81"/>
      <c r="K7" s="82" t="s">
        <v>29</v>
      </c>
    </row>
    <row r="8" spans="1:11" ht="15" customHeight="1">
      <c r="A8"/>
      <c r="B8" s="59"/>
      <c r="C8" s="391"/>
      <c r="D8" s="394"/>
      <c r="E8" s="402"/>
      <c r="F8" s="77">
        <v>10105</v>
      </c>
      <c r="G8" s="78" t="s">
        <v>181</v>
      </c>
      <c r="H8" s="79">
        <v>30</v>
      </c>
      <c r="I8" s="80">
        <v>25</v>
      </c>
      <c r="J8" s="81"/>
      <c r="K8" s="82" t="s">
        <v>29</v>
      </c>
    </row>
    <row r="9" spans="1:11" ht="15" customHeight="1">
      <c r="A9"/>
      <c r="B9" s="59"/>
      <c r="C9" s="391"/>
      <c r="D9" s="394"/>
      <c r="E9" s="402"/>
      <c r="F9" s="77">
        <v>10106</v>
      </c>
      <c r="G9" s="78" t="s">
        <v>182</v>
      </c>
      <c r="H9" s="79">
        <v>25</v>
      </c>
      <c r="I9" s="80">
        <v>15</v>
      </c>
      <c r="J9" s="81"/>
      <c r="K9" s="82" t="s">
        <v>30</v>
      </c>
    </row>
    <row r="10" spans="1:11" ht="15" customHeight="1">
      <c r="A10"/>
      <c r="B10" s="59"/>
      <c r="C10" s="391"/>
      <c r="D10" s="394"/>
      <c r="E10" s="402"/>
      <c r="F10" s="77">
        <v>10107</v>
      </c>
      <c r="G10" s="78" t="s">
        <v>183</v>
      </c>
      <c r="H10" s="79">
        <v>20</v>
      </c>
      <c r="I10" s="80">
        <v>15</v>
      </c>
      <c r="J10" s="81"/>
      <c r="K10" s="82" t="s">
        <v>29</v>
      </c>
    </row>
    <row r="11" spans="1:11" ht="15" customHeight="1">
      <c r="A11"/>
      <c r="B11" s="59"/>
      <c r="C11" s="391"/>
      <c r="D11" s="394"/>
      <c r="E11" s="402"/>
      <c r="F11" s="77">
        <v>10108</v>
      </c>
      <c r="G11" s="78" t="s">
        <v>184</v>
      </c>
      <c r="H11" s="79">
        <v>20</v>
      </c>
      <c r="I11" s="80">
        <v>15</v>
      </c>
      <c r="J11" s="81"/>
      <c r="K11" s="82" t="s">
        <v>29</v>
      </c>
    </row>
    <row r="12" spans="1:11" ht="15" customHeight="1">
      <c r="A12"/>
      <c r="B12" s="59"/>
      <c r="C12" s="391"/>
      <c r="D12" s="394"/>
      <c r="E12" s="402"/>
      <c r="F12" s="77">
        <v>10109</v>
      </c>
      <c r="G12" s="78" t="s">
        <v>185</v>
      </c>
      <c r="H12" s="79">
        <v>20</v>
      </c>
      <c r="I12" s="80">
        <v>20</v>
      </c>
      <c r="J12" s="81"/>
      <c r="K12" s="82" t="s">
        <v>29</v>
      </c>
    </row>
    <row r="13" spans="1:11" ht="15" customHeight="1">
      <c r="A13"/>
      <c r="B13" s="59"/>
      <c r="C13" s="391"/>
      <c r="D13" s="394"/>
      <c r="E13" s="402"/>
      <c r="F13" s="77">
        <v>10110</v>
      </c>
      <c r="G13" s="78" t="s">
        <v>186</v>
      </c>
      <c r="H13" s="79">
        <v>20</v>
      </c>
      <c r="I13" s="80">
        <v>20</v>
      </c>
      <c r="J13" s="81"/>
      <c r="K13" s="82" t="s">
        <v>29</v>
      </c>
    </row>
    <row r="14" spans="1:11" ht="15" customHeight="1">
      <c r="A14"/>
      <c r="B14" s="59"/>
      <c r="C14" s="391"/>
      <c r="D14" s="394"/>
      <c r="E14" s="402"/>
      <c r="F14" s="77">
        <v>10111</v>
      </c>
      <c r="G14" s="78" t="s">
        <v>187</v>
      </c>
      <c r="H14" s="79">
        <v>15</v>
      </c>
      <c r="I14" s="80">
        <v>10</v>
      </c>
      <c r="J14" s="81"/>
      <c r="K14" s="82" t="s">
        <v>29</v>
      </c>
    </row>
    <row r="15" spans="1:11" ht="15" customHeight="1">
      <c r="A15"/>
      <c r="B15" s="59"/>
      <c r="C15" s="391"/>
      <c r="D15" s="394"/>
      <c r="E15" s="402"/>
      <c r="F15" s="77">
        <v>10112</v>
      </c>
      <c r="G15" s="78" t="s">
        <v>188</v>
      </c>
      <c r="H15" s="79">
        <v>20</v>
      </c>
      <c r="I15" s="80">
        <v>20</v>
      </c>
      <c r="J15" s="81"/>
      <c r="K15" s="82" t="s">
        <v>29</v>
      </c>
    </row>
    <row r="16" spans="1:11" ht="15" customHeight="1">
      <c r="A16"/>
      <c r="B16" s="59"/>
      <c r="C16" s="391"/>
      <c r="D16" s="394"/>
      <c r="E16" s="402"/>
      <c r="F16" s="77">
        <v>10113</v>
      </c>
      <c r="G16" s="78" t="s">
        <v>189</v>
      </c>
      <c r="H16" s="79">
        <v>15</v>
      </c>
      <c r="I16" s="80">
        <v>15</v>
      </c>
      <c r="J16" s="81"/>
      <c r="K16" s="82" t="s">
        <v>29</v>
      </c>
    </row>
    <row r="17" spans="1:11" ht="15" customHeight="1">
      <c r="A17"/>
      <c r="B17" s="59"/>
      <c r="C17" s="391"/>
      <c r="D17" s="394"/>
      <c r="E17" s="402"/>
      <c r="F17" s="77">
        <v>10114</v>
      </c>
      <c r="G17" s="78" t="s">
        <v>190</v>
      </c>
      <c r="H17" s="79">
        <v>12</v>
      </c>
      <c r="I17" s="80">
        <v>12</v>
      </c>
      <c r="J17" s="81"/>
      <c r="K17" s="82" t="s">
        <v>29</v>
      </c>
    </row>
    <row r="18" spans="1:11" ht="15" customHeight="1">
      <c r="A18"/>
      <c r="B18" s="59"/>
      <c r="C18" s="391"/>
      <c r="D18" s="394"/>
      <c r="E18" s="402"/>
      <c r="F18" s="77">
        <v>10115</v>
      </c>
      <c r="G18" s="78" t="s">
        <v>191</v>
      </c>
      <c r="H18" s="79">
        <v>15</v>
      </c>
      <c r="I18" s="80">
        <v>15</v>
      </c>
      <c r="J18" s="81"/>
      <c r="K18" s="82" t="s">
        <v>29</v>
      </c>
    </row>
    <row r="19" spans="1:11" ht="15" customHeight="1">
      <c r="A19"/>
      <c r="B19" s="59"/>
      <c r="C19" s="391"/>
      <c r="D19" s="394"/>
      <c r="E19" s="402"/>
      <c r="F19" s="77">
        <v>10116</v>
      </c>
      <c r="G19" s="78" t="s">
        <v>192</v>
      </c>
      <c r="H19" s="79">
        <v>15</v>
      </c>
      <c r="I19" s="80">
        <v>15</v>
      </c>
      <c r="J19" s="81"/>
      <c r="K19" s="82" t="s">
        <v>29</v>
      </c>
    </row>
    <row r="20" spans="1:11" ht="15" customHeight="1" thickBot="1">
      <c r="A20"/>
      <c r="B20" s="59"/>
      <c r="C20" s="391"/>
      <c r="D20" s="395"/>
      <c r="E20" s="403"/>
      <c r="F20" s="77">
        <v>10117</v>
      </c>
      <c r="G20" s="83" t="s">
        <v>193</v>
      </c>
      <c r="H20" s="84">
        <v>15</v>
      </c>
      <c r="I20" s="85">
        <v>15</v>
      </c>
      <c r="J20" s="86"/>
      <c r="K20" s="87" t="s">
        <v>30</v>
      </c>
    </row>
    <row r="21" spans="1:11" ht="15.75" customHeight="1">
      <c r="A21"/>
      <c r="B21" s="59"/>
      <c r="C21" s="391"/>
      <c r="D21" s="393">
        <v>102</v>
      </c>
      <c r="E21" s="396" t="s">
        <v>194</v>
      </c>
      <c r="F21" s="71">
        <v>10201</v>
      </c>
      <c r="G21" s="72" t="s">
        <v>195</v>
      </c>
      <c r="H21" s="73">
        <v>25</v>
      </c>
      <c r="I21" s="74">
        <v>25</v>
      </c>
      <c r="J21" s="75"/>
      <c r="K21" s="76" t="s">
        <v>18</v>
      </c>
    </row>
    <row r="22" spans="1:11" ht="15.75" customHeight="1">
      <c r="A22"/>
      <c r="B22" s="59"/>
      <c r="C22" s="391"/>
      <c r="D22" s="394"/>
      <c r="E22" s="402"/>
      <c r="F22" s="77">
        <v>10202</v>
      </c>
      <c r="G22" s="78" t="s">
        <v>196</v>
      </c>
      <c r="H22" s="79">
        <v>30</v>
      </c>
      <c r="I22" s="80">
        <v>30</v>
      </c>
      <c r="J22" s="81"/>
      <c r="K22" s="82" t="s">
        <v>18</v>
      </c>
    </row>
    <row r="23" spans="1:11" ht="15.75" customHeight="1">
      <c r="A23"/>
      <c r="B23" s="59"/>
      <c r="C23" s="391"/>
      <c r="D23" s="394"/>
      <c r="E23" s="402"/>
      <c r="F23" s="77">
        <v>10203</v>
      </c>
      <c r="G23" s="78" t="s">
        <v>197</v>
      </c>
      <c r="H23" s="79">
        <v>25</v>
      </c>
      <c r="I23" s="80">
        <v>15</v>
      </c>
      <c r="J23" s="81"/>
      <c r="K23" s="82" t="s">
        <v>30</v>
      </c>
    </row>
    <row r="24" spans="1:11" ht="15.75" customHeight="1">
      <c r="A24"/>
      <c r="B24" s="59"/>
      <c r="C24" s="391"/>
      <c r="D24" s="394"/>
      <c r="E24" s="402"/>
      <c r="F24" s="77">
        <v>10204</v>
      </c>
      <c r="G24" s="78" t="s">
        <v>198</v>
      </c>
      <c r="H24" s="79">
        <v>20</v>
      </c>
      <c r="I24" s="80">
        <v>20</v>
      </c>
      <c r="J24" s="81"/>
      <c r="K24" s="82" t="s">
        <v>29</v>
      </c>
    </row>
    <row r="25" spans="1:11" ht="15.75" customHeight="1">
      <c r="A25"/>
      <c r="B25" s="59"/>
      <c r="C25" s="391"/>
      <c r="D25" s="394"/>
      <c r="E25" s="402"/>
      <c r="F25" s="77">
        <v>10205</v>
      </c>
      <c r="G25" s="78" t="s">
        <v>199</v>
      </c>
      <c r="H25" s="79">
        <v>20</v>
      </c>
      <c r="I25" s="80">
        <v>20</v>
      </c>
      <c r="J25" s="81"/>
      <c r="K25" s="82" t="s">
        <v>29</v>
      </c>
    </row>
    <row r="26" spans="1:11" ht="15.75" customHeight="1">
      <c r="A26"/>
      <c r="B26" s="59"/>
      <c r="C26" s="391"/>
      <c r="D26" s="394"/>
      <c r="E26" s="402"/>
      <c r="F26" s="77">
        <v>10206</v>
      </c>
      <c r="G26" s="78" t="s">
        <v>200</v>
      </c>
      <c r="H26" s="79">
        <v>20</v>
      </c>
      <c r="I26" s="80">
        <v>15</v>
      </c>
      <c r="J26" s="81"/>
      <c r="K26" s="82" t="s">
        <v>29</v>
      </c>
    </row>
    <row r="27" spans="1:11" ht="15.75" customHeight="1">
      <c r="A27"/>
      <c r="B27" s="59"/>
      <c r="C27" s="391"/>
      <c r="D27" s="394"/>
      <c r="E27" s="402"/>
      <c r="F27" s="77">
        <v>10207</v>
      </c>
      <c r="G27" s="78" t="s">
        <v>201</v>
      </c>
      <c r="H27" s="79">
        <v>20</v>
      </c>
      <c r="I27" s="80">
        <v>20</v>
      </c>
      <c r="J27" s="81"/>
      <c r="K27" s="82" t="s">
        <v>29</v>
      </c>
    </row>
    <row r="28" spans="1:11" ht="15.75" customHeight="1">
      <c r="A28"/>
      <c r="B28" s="59"/>
      <c r="C28" s="391"/>
      <c r="D28" s="394"/>
      <c r="E28" s="402"/>
      <c r="F28" s="77">
        <v>10208</v>
      </c>
      <c r="G28" s="78" t="s">
        <v>202</v>
      </c>
      <c r="H28" s="79">
        <v>30</v>
      </c>
      <c r="I28" s="80">
        <v>15</v>
      </c>
      <c r="J28" s="81"/>
      <c r="K28" s="82" t="s">
        <v>18</v>
      </c>
    </row>
    <row r="29" spans="1:11" ht="15.75" customHeight="1">
      <c r="A29"/>
      <c r="B29" s="59"/>
      <c r="C29" s="391"/>
      <c r="D29" s="394"/>
      <c r="E29" s="402"/>
      <c r="F29" s="77">
        <v>10209</v>
      </c>
      <c r="G29" s="78" t="s">
        <v>203</v>
      </c>
      <c r="H29" s="79">
        <v>15</v>
      </c>
      <c r="I29" s="80">
        <v>15</v>
      </c>
      <c r="J29" s="81"/>
      <c r="K29" s="82" t="s">
        <v>29</v>
      </c>
    </row>
    <row r="30" spans="1:11" ht="15.75" customHeight="1">
      <c r="A30"/>
      <c r="B30" s="59"/>
      <c r="C30" s="391"/>
      <c r="D30" s="394"/>
      <c r="E30" s="402"/>
      <c r="F30" s="77">
        <v>10210</v>
      </c>
      <c r="G30" s="78" t="s">
        <v>204</v>
      </c>
      <c r="H30" s="79">
        <v>10</v>
      </c>
      <c r="I30" s="80">
        <v>10</v>
      </c>
      <c r="J30" s="81"/>
      <c r="K30" s="82" t="s">
        <v>29</v>
      </c>
    </row>
    <row r="31" spans="1:11" ht="15.75" customHeight="1">
      <c r="A31"/>
      <c r="B31" s="59"/>
      <c r="C31" s="391"/>
      <c r="D31" s="394"/>
      <c r="E31" s="402"/>
      <c r="F31" s="77">
        <v>10211</v>
      </c>
      <c r="G31" s="78" t="s">
        <v>205</v>
      </c>
      <c r="H31" s="79">
        <v>10</v>
      </c>
      <c r="I31" s="80">
        <v>10</v>
      </c>
      <c r="J31" s="81"/>
      <c r="K31" s="82" t="s">
        <v>29</v>
      </c>
    </row>
    <row r="32" spans="1:11" ht="15.75" customHeight="1">
      <c r="A32"/>
      <c r="B32" s="59"/>
      <c r="C32" s="391"/>
      <c r="D32" s="394"/>
      <c r="E32" s="402"/>
      <c r="F32" s="77"/>
      <c r="G32" s="88" t="s">
        <v>206</v>
      </c>
      <c r="H32" s="89">
        <v>10</v>
      </c>
      <c r="I32" s="90"/>
      <c r="J32" s="91"/>
      <c r="K32" s="92"/>
    </row>
    <row r="33" spans="1:11" ht="15.75" customHeight="1" thickBot="1">
      <c r="A33"/>
      <c r="B33" s="59"/>
      <c r="C33" s="391"/>
      <c r="D33" s="395"/>
      <c r="E33" s="403"/>
      <c r="F33" s="93">
        <v>10212</v>
      </c>
      <c r="G33" s="83" t="s">
        <v>207</v>
      </c>
      <c r="H33" s="84">
        <v>25</v>
      </c>
      <c r="I33" s="85">
        <v>20</v>
      </c>
      <c r="J33" s="86"/>
      <c r="K33" s="87" t="s">
        <v>18</v>
      </c>
    </row>
    <row r="34" spans="1:11" ht="17.25" customHeight="1">
      <c r="A34"/>
      <c r="B34" s="59"/>
      <c r="C34" s="391"/>
      <c r="D34" s="394">
        <v>103</v>
      </c>
      <c r="E34" s="396" t="s">
        <v>208</v>
      </c>
      <c r="F34" s="77">
        <v>10301</v>
      </c>
      <c r="G34" s="72" t="s">
        <v>209</v>
      </c>
      <c r="H34" s="73">
        <v>15</v>
      </c>
      <c r="I34" s="74">
        <v>15</v>
      </c>
      <c r="J34" s="75"/>
      <c r="K34" s="76" t="s">
        <v>30</v>
      </c>
    </row>
    <row r="35" spans="1:11" ht="17.25" customHeight="1">
      <c r="A35"/>
      <c r="B35" s="59"/>
      <c r="C35" s="391"/>
      <c r="D35" s="394"/>
      <c r="E35" s="402"/>
      <c r="F35" s="77">
        <v>10302</v>
      </c>
      <c r="G35" s="78" t="s">
        <v>210</v>
      </c>
      <c r="H35" s="79">
        <v>20</v>
      </c>
      <c r="I35" s="80">
        <v>15</v>
      </c>
      <c r="J35" s="81"/>
      <c r="K35" s="82" t="s">
        <v>29</v>
      </c>
    </row>
    <row r="36" spans="1:11" ht="17.25" customHeight="1" thickBot="1">
      <c r="A36"/>
      <c r="B36" s="59"/>
      <c r="C36" s="391"/>
      <c r="D36" s="395"/>
      <c r="E36" s="403"/>
      <c r="F36" s="93">
        <v>10303</v>
      </c>
      <c r="G36" s="83" t="s">
        <v>211</v>
      </c>
      <c r="H36" s="84">
        <v>15</v>
      </c>
      <c r="I36" s="85">
        <v>15</v>
      </c>
      <c r="J36" s="86"/>
      <c r="K36" s="87" t="s">
        <v>29</v>
      </c>
    </row>
    <row r="37" spans="1:11" ht="15.75" customHeight="1">
      <c r="A37"/>
      <c r="B37" s="59"/>
      <c r="C37" s="391"/>
      <c r="D37" s="393">
        <v>104</v>
      </c>
      <c r="E37" s="396" t="s">
        <v>212</v>
      </c>
      <c r="F37" s="77">
        <v>10401</v>
      </c>
      <c r="G37" s="72" t="s">
        <v>213</v>
      </c>
      <c r="H37" s="73">
        <v>25</v>
      </c>
      <c r="I37" s="74">
        <v>25</v>
      </c>
      <c r="J37" s="75"/>
      <c r="K37" s="76" t="s">
        <v>18</v>
      </c>
    </row>
    <row r="38" spans="1:11" ht="15.75" customHeight="1">
      <c r="A38"/>
      <c r="B38" s="59"/>
      <c r="C38" s="391"/>
      <c r="D38" s="394"/>
      <c r="E38" s="402"/>
      <c r="F38" s="77">
        <v>10402</v>
      </c>
      <c r="G38" s="78" t="s">
        <v>214</v>
      </c>
      <c r="H38" s="79">
        <v>25</v>
      </c>
      <c r="I38" s="80">
        <v>25</v>
      </c>
      <c r="J38" s="81"/>
      <c r="K38" s="82" t="s">
        <v>18</v>
      </c>
    </row>
    <row r="39" spans="1:11" ht="15.75" customHeight="1">
      <c r="A39"/>
      <c r="B39" s="59"/>
      <c r="C39" s="391"/>
      <c r="D39" s="394"/>
      <c r="E39" s="402"/>
      <c r="F39" s="77">
        <v>10403</v>
      </c>
      <c r="G39" s="78" t="s">
        <v>215</v>
      </c>
      <c r="H39" s="79">
        <v>15</v>
      </c>
      <c r="I39" s="80">
        <v>15</v>
      </c>
      <c r="J39" s="81"/>
      <c r="K39" s="82" t="s">
        <v>29</v>
      </c>
    </row>
    <row r="40" spans="1:11" ht="15.75" customHeight="1">
      <c r="A40"/>
      <c r="B40" s="59"/>
      <c r="C40" s="391"/>
      <c r="D40" s="394"/>
      <c r="E40" s="402"/>
      <c r="F40" s="77">
        <v>10404</v>
      </c>
      <c r="G40" s="78" t="s">
        <v>216</v>
      </c>
      <c r="H40" s="79">
        <v>25</v>
      </c>
      <c r="I40" s="80">
        <v>20</v>
      </c>
      <c r="J40" s="81"/>
      <c r="K40" s="82" t="s">
        <v>29</v>
      </c>
    </row>
    <row r="41" spans="1:11" ht="15.75" customHeight="1">
      <c r="A41"/>
      <c r="B41" s="59"/>
      <c r="C41" s="391"/>
      <c r="D41" s="394"/>
      <c r="E41" s="402"/>
      <c r="F41" s="77">
        <v>10405</v>
      </c>
      <c r="G41" s="78" t="s">
        <v>217</v>
      </c>
      <c r="H41" s="79">
        <v>20</v>
      </c>
      <c r="I41" s="80">
        <v>20</v>
      </c>
      <c r="J41" s="81"/>
      <c r="K41" s="82" t="s">
        <v>29</v>
      </c>
    </row>
    <row r="42" spans="1:11" ht="15.75" customHeight="1">
      <c r="A42"/>
      <c r="B42" s="59"/>
      <c r="C42" s="391"/>
      <c r="D42" s="394"/>
      <c r="E42" s="402"/>
      <c r="F42" s="77">
        <v>10406</v>
      </c>
      <c r="G42" s="88" t="s">
        <v>218</v>
      </c>
      <c r="H42" s="89">
        <v>20</v>
      </c>
      <c r="I42" s="80">
        <v>20</v>
      </c>
      <c r="J42" s="81"/>
      <c r="K42" s="82" t="s">
        <v>18</v>
      </c>
    </row>
    <row r="43" spans="1:11" ht="15.75" customHeight="1" thickBot="1">
      <c r="A43"/>
      <c r="B43" s="59"/>
      <c r="C43" s="391"/>
      <c r="D43" s="395"/>
      <c r="E43" s="403"/>
      <c r="F43" s="93">
        <v>10407</v>
      </c>
      <c r="G43" s="83" t="s">
        <v>219</v>
      </c>
      <c r="H43" s="84">
        <v>20</v>
      </c>
      <c r="I43" s="85">
        <v>20</v>
      </c>
      <c r="J43" s="86"/>
      <c r="K43" s="87" t="s">
        <v>30</v>
      </c>
    </row>
    <row r="44" spans="1:11" ht="15" customHeight="1">
      <c r="A44"/>
      <c r="B44" s="59"/>
      <c r="C44" s="391"/>
      <c r="D44" s="393">
        <v>105</v>
      </c>
      <c r="E44" s="390" t="s">
        <v>220</v>
      </c>
      <c r="F44" s="77">
        <v>10501</v>
      </c>
      <c r="G44" s="94" t="s">
        <v>221</v>
      </c>
      <c r="H44" s="73">
        <v>15</v>
      </c>
      <c r="I44" s="74">
        <v>15</v>
      </c>
      <c r="J44" s="75"/>
      <c r="K44" s="76" t="s">
        <v>29</v>
      </c>
    </row>
    <row r="45" spans="1:11" ht="15" customHeight="1">
      <c r="A45"/>
      <c r="B45" s="59"/>
      <c r="C45" s="391"/>
      <c r="D45" s="394"/>
      <c r="E45" s="410"/>
      <c r="F45" s="77">
        <v>10502</v>
      </c>
      <c r="G45" s="95" t="s">
        <v>222</v>
      </c>
      <c r="H45" s="79">
        <v>25</v>
      </c>
      <c r="I45" s="80">
        <v>20</v>
      </c>
      <c r="J45" s="81"/>
      <c r="K45" s="82" t="s">
        <v>29</v>
      </c>
    </row>
    <row r="46" spans="1:11" ht="15" customHeight="1" thickBot="1">
      <c r="A46"/>
      <c r="B46" s="59"/>
      <c r="C46" s="391"/>
      <c r="D46" s="395"/>
      <c r="E46" s="407"/>
      <c r="F46" s="93">
        <v>10503</v>
      </c>
      <c r="G46" s="96" t="s">
        <v>223</v>
      </c>
      <c r="H46" s="84">
        <v>20</v>
      </c>
      <c r="I46" s="85">
        <v>20</v>
      </c>
      <c r="J46" s="86"/>
      <c r="K46" s="87" t="s">
        <v>18</v>
      </c>
    </row>
    <row r="47" spans="1:11" ht="30" customHeight="1">
      <c r="A47"/>
      <c r="B47" s="59"/>
      <c r="C47" s="391"/>
      <c r="D47" s="393">
        <v>106</v>
      </c>
      <c r="E47" s="396" t="s">
        <v>224</v>
      </c>
      <c r="F47" s="71">
        <v>10601</v>
      </c>
      <c r="G47" s="72" t="s">
        <v>225</v>
      </c>
      <c r="H47" s="73">
        <v>25</v>
      </c>
      <c r="I47" s="74">
        <v>25</v>
      </c>
      <c r="J47" s="75"/>
      <c r="K47" s="76" t="s">
        <v>18</v>
      </c>
    </row>
    <row r="48" spans="1:11" ht="30" customHeight="1">
      <c r="A48"/>
      <c r="B48" s="59"/>
      <c r="C48" s="391"/>
      <c r="D48" s="394"/>
      <c r="E48" s="402"/>
      <c r="F48" s="77">
        <v>10602</v>
      </c>
      <c r="G48" s="78" t="s">
        <v>226</v>
      </c>
      <c r="H48" s="79">
        <v>30</v>
      </c>
      <c r="I48" s="80">
        <v>20</v>
      </c>
      <c r="J48" s="81"/>
      <c r="K48" s="82" t="s">
        <v>18</v>
      </c>
    </row>
    <row r="49" spans="1:11" ht="30" customHeight="1">
      <c r="A49"/>
      <c r="B49" s="59"/>
      <c r="C49" s="391"/>
      <c r="D49" s="394"/>
      <c r="E49" s="402"/>
      <c r="F49" s="77">
        <v>10603</v>
      </c>
      <c r="G49" s="78" t="s">
        <v>227</v>
      </c>
      <c r="H49" s="79">
        <v>10</v>
      </c>
      <c r="I49" s="80"/>
      <c r="J49" s="81"/>
      <c r="K49" s="82" t="s">
        <v>29</v>
      </c>
    </row>
    <row r="50" spans="1:11" ht="30" customHeight="1">
      <c r="A50"/>
      <c r="B50" s="59"/>
      <c r="C50" s="391"/>
      <c r="D50" s="394"/>
      <c r="E50" s="402"/>
      <c r="F50" s="77">
        <v>10604</v>
      </c>
      <c r="G50" s="78" t="s">
        <v>228</v>
      </c>
      <c r="H50" s="79">
        <v>10</v>
      </c>
      <c r="I50" s="80">
        <v>10</v>
      </c>
      <c r="J50" s="81"/>
      <c r="K50" s="82" t="s">
        <v>29</v>
      </c>
    </row>
    <row r="51" spans="1:11" ht="30" customHeight="1" thickBot="1">
      <c r="A51"/>
      <c r="B51" s="59"/>
      <c r="C51" s="391"/>
      <c r="D51" s="395"/>
      <c r="E51" s="403"/>
      <c r="F51" s="93">
        <v>10605</v>
      </c>
      <c r="G51" s="83" t="s">
        <v>229</v>
      </c>
      <c r="H51" s="84">
        <v>20</v>
      </c>
      <c r="I51" s="85">
        <v>15</v>
      </c>
      <c r="J51" s="86"/>
      <c r="K51" s="87" t="s">
        <v>30</v>
      </c>
    </row>
    <row r="52" spans="1:11" ht="30" customHeight="1">
      <c r="A52"/>
      <c r="B52" s="59"/>
      <c r="C52" s="391"/>
      <c r="D52" s="393">
        <v>107</v>
      </c>
      <c r="E52" s="396" t="s">
        <v>230</v>
      </c>
      <c r="F52" s="77">
        <v>10701</v>
      </c>
      <c r="G52" s="72" t="s">
        <v>231</v>
      </c>
      <c r="H52" s="73">
        <v>20</v>
      </c>
      <c r="I52" s="74">
        <v>15</v>
      </c>
      <c r="J52" s="75"/>
      <c r="K52" s="76" t="s">
        <v>29</v>
      </c>
    </row>
    <row r="53" spans="1:11" ht="30" customHeight="1">
      <c r="A53"/>
      <c r="B53" s="59"/>
      <c r="C53" s="391"/>
      <c r="D53" s="394"/>
      <c r="E53" s="402"/>
      <c r="F53" s="77">
        <v>10702</v>
      </c>
      <c r="G53" s="78" t="s">
        <v>232</v>
      </c>
      <c r="H53" s="79">
        <v>15</v>
      </c>
      <c r="I53" s="80">
        <v>15</v>
      </c>
      <c r="J53" s="81"/>
      <c r="K53" s="82" t="s">
        <v>29</v>
      </c>
    </row>
    <row r="54" spans="1:11" ht="30" customHeight="1">
      <c r="A54"/>
      <c r="B54" s="59"/>
      <c r="C54" s="391"/>
      <c r="D54" s="394"/>
      <c r="E54" s="402"/>
      <c r="F54" s="77">
        <v>10703</v>
      </c>
      <c r="G54" s="78" t="s">
        <v>233</v>
      </c>
      <c r="H54" s="79">
        <v>15</v>
      </c>
      <c r="I54" s="80">
        <v>10</v>
      </c>
      <c r="J54" s="81"/>
      <c r="K54" s="82" t="s">
        <v>29</v>
      </c>
    </row>
    <row r="55" spans="1:11" ht="30" customHeight="1">
      <c r="A55"/>
      <c r="B55" s="59"/>
      <c r="C55" s="391"/>
      <c r="D55" s="394"/>
      <c r="E55" s="402"/>
      <c r="F55" s="77">
        <v>10704</v>
      </c>
      <c r="G55" s="78" t="s">
        <v>234</v>
      </c>
      <c r="H55" s="79">
        <v>20</v>
      </c>
      <c r="I55" s="80">
        <v>15</v>
      </c>
      <c r="J55" s="81"/>
      <c r="K55" s="82" t="s">
        <v>29</v>
      </c>
    </row>
    <row r="56" spans="1:11" ht="30" customHeight="1">
      <c r="A56"/>
      <c r="B56" s="59"/>
      <c r="C56" s="391"/>
      <c r="D56" s="394"/>
      <c r="E56" s="402"/>
      <c r="F56" s="77">
        <v>10705</v>
      </c>
      <c r="G56" s="78" t="s">
        <v>235</v>
      </c>
      <c r="H56" s="79">
        <v>20</v>
      </c>
      <c r="I56" s="80">
        <v>10</v>
      </c>
      <c r="J56" s="81"/>
      <c r="K56" s="82" t="s">
        <v>29</v>
      </c>
    </row>
    <row r="57" spans="1:11" ht="30" customHeight="1" thickBot="1">
      <c r="A57"/>
      <c r="B57" s="59"/>
      <c r="C57" s="391"/>
      <c r="D57" s="395"/>
      <c r="E57" s="403"/>
      <c r="F57" s="93">
        <v>10706</v>
      </c>
      <c r="G57" s="83" t="s">
        <v>236</v>
      </c>
      <c r="H57" s="84">
        <v>15</v>
      </c>
      <c r="I57" s="85">
        <v>10</v>
      </c>
      <c r="J57" s="86"/>
      <c r="K57" s="87" t="s">
        <v>29</v>
      </c>
    </row>
    <row r="58" spans="1:11" ht="26.25" customHeight="1">
      <c r="A58"/>
      <c r="B58" s="59"/>
      <c r="C58" s="391"/>
      <c r="D58" s="393">
        <v>108</v>
      </c>
      <c r="E58" s="410" t="s">
        <v>237</v>
      </c>
      <c r="F58" s="77">
        <v>10801</v>
      </c>
      <c r="G58" s="94" t="s">
        <v>238</v>
      </c>
      <c r="H58" s="73">
        <v>20</v>
      </c>
      <c r="I58" s="74">
        <v>20</v>
      </c>
      <c r="J58" s="75"/>
      <c r="K58" s="76" t="s">
        <v>29</v>
      </c>
    </row>
    <row r="59" spans="1:11" ht="26.25" customHeight="1">
      <c r="A59"/>
      <c r="B59" s="59"/>
      <c r="C59" s="391"/>
      <c r="D59" s="394"/>
      <c r="E59" s="410"/>
      <c r="F59" s="77">
        <v>10802</v>
      </c>
      <c r="G59" s="95" t="s">
        <v>239</v>
      </c>
      <c r="H59" s="79">
        <v>15</v>
      </c>
      <c r="I59" s="80">
        <v>15</v>
      </c>
      <c r="J59" s="81"/>
      <c r="K59" s="82" t="s">
        <v>29</v>
      </c>
    </row>
    <row r="60" spans="1:11" ht="26.25" customHeight="1">
      <c r="A60"/>
      <c r="B60" s="59"/>
      <c r="C60" s="391"/>
      <c r="D60" s="394"/>
      <c r="E60" s="410"/>
      <c r="F60" s="77">
        <v>10803</v>
      </c>
      <c r="G60" s="95" t="s">
        <v>240</v>
      </c>
      <c r="H60" s="79">
        <v>15</v>
      </c>
      <c r="I60" s="80">
        <v>15</v>
      </c>
      <c r="J60" s="81"/>
      <c r="K60" s="82" t="s">
        <v>29</v>
      </c>
    </row>
    <row r="61" spans="1:11" ht="26.25" customHeight="1">
      <c r="A61"/>
      <c r="B61" s="59"/>
      <c r="C61" s="391"/>
      <c r="D61" s="394"/>
      <c r="E61" s="410"/>
      <c r="F61" s="77">
        <v>10804</v>
      </c>
      <c r="G61" s="95" t="s">
        <v>241</v>
      </c>
      <c r="H61" s="79">
        <v>20</v>
      </c>
      <c r="I61" s="80">
        <v>15</v>
      </c>
      <c r="J61" s="81"/>
      <c r="K61" s="82" t="s">
        <v>29</v>
      </c>
    </row>
    <row r="62" spans="1:11" ht="26.25" customHeight="1">
      <c r="A62"/>
      <c r="B62" s="59"/>
      <c r="C62" s="391"/>
      <c r="D62" s="394"/>
      <c r="E62" s="410"/>
      <c r="F62" s="77">
        <v>10805</v>
      </c>
      <c r="G62" s="95" t="s">
        <v>242</v>
      </c>
      <c r="H62" s="79">
        <v>10</v>
      </c>
      <c r="I62" s="80">
        <v>10</v>
      </c>
      <c r="J62" s="81"/>
      <c r="K62" s="82" t="s">
        <v>29</v>
      </c>
    </row>
    <row r="63" spans="1:11" ht="26.25" customHeight="1">
      <c r="A63"/>
      <c r="B63" s="59"/>
      <c r="C63" s="391"/>
      <c r="D63" s="394"/>
      <c r="E63" s="410"/>
      <c r="F63" s="77">
        <v>10806</v>
      </c>
      <c r="G63" s="95" t="s">
        <v>243</v>
      </c>
      <c r="H63" s="79">
        <v>20</v>
      </c>
      <c r="I63" s="80">
        <v>20</v>
      </c>
      <c r="J63" s="81"/>
      <c r="K63" s="82" t="s">
        <v>30</v>
      </c>
    </row>
    <row r="64" spans="1:11" ht="26.25" customHeight="1">
      <c r="A64"/>
      <c r="B64" s="59"/>
      <c r="C64" s="391"/>
      <c r="D64" s="394"/>
      <c r="E64" s="410"/>
      <c r="F64" s="77">
        <v>10807</v>
      </c>
      <c r="G64" s="95" t="s">
        <v>244</v>
      </c>
      <c r="H64" s="79">
        <v>40</v>
      </c>
      <c r="I64" s="80">
        <v>40</v>
      </c>
      <c r="J64" s="81"/>
      <c r="K64" s="82" t="s">
        <v>18</v>
      </c>
    </row>
    <row r="65" spans="1:11" ht="26.25" customHeight="1">
      <c r="A65"/>
      <c r="B65" s="59"/>
      <c r="C65" s="391"/>
      <c r="D65" s="394"/>
      <c r="E65" s="410"/>
      <c r="F65" s="77">
        <v>10808</v>
      </c>
      <c r="G65" s="95" t="s">
        <v>245</v>
      </c>
      <c r="H65" s="79">
        <v>30</v>
      </c>
      <c r="I65" s="80">
        <v>30</v>
      </c>
      <c r="J65" s="81"/>
      <c r="K65" s="82" t="s">
        <v>18</v>
      </c>
    </row>
    <row r="66" spans="1:11" ht="26.25" customHeight="1">
      <c r="A66"/>
      <c r="B66" s="59"/>
      <c r="C66" s="391"/>
      <c r="D66" s="394"/>
      <c r="E66" s="410"/>
      <c r="F66" s="77">
        <v>10809</v>
      </c>
      <c r="G66" s="95" t="s">
        <v>246</v>
      </c>
      <c r="H66" s="79">
        <v>20</v>
      </c>
      <c r="I66" s="80">
        <v>20</v>
      </c>
      <c r="J66" s="81"/>
      <c r="K66" s="82" t="s">
        <v>29</v>
      </c>
    </row>
    <row r="67" spans="1:11" ht="26.25" customHeight="1">
      <c r="A67"/>
      <c r="B67" s="59"/>
      <c r="C67" s="391"/>
      <c r="D67" s="394"/>
      <c r="E67" s="410"/>
      <c r="F67" s="77">
        <v>10810</v>
      </c>
      <c r="G67" s="95" t="s">
        <v>247</v>
      </c>
      <c r="H67" s="79">
        <v>10</v>
      </c>
      <c r="I67" s="80">
        <v>10</v>
      </c>
      <c r="J67" s="81"/>
      <c r="K67" s="82" t="s">
        <v>29</v>
      </c>
    </row>
    <row r="68" spans="1:11" ht="26.25" customHeight="1">
      <c r="A68"/>
      <c r="B68" s="59"/>
      <c r="C68" s="391"/>
      <c r="D68" s="394"/>
      <c r="E68" s="410"/>
      <c r="F68" s="77">
        <v>10811</v>
      </c>
      <c r="G68" s="95" t="s">
        <v>248</v>
      </c>
      <c r="H68" s="79">
        <v>25</v>
      </c>
      <c r="I68" s="80">
        <v>25</v>
      </c>
      <c r="J68" s="81"/>
      <c r="K68" s="82" t="s">
        <v>29</v>
      </c>
    </row>
    <row r="69" spans="1:11" ht="26.25" customHeight="1">
      <c r="A69"/>
      <c r="B69" s="59"/>
      <c r="C69" s="391"/>
      <c r="D69" s="394"/>
      <c r="E69" s="410"/>
      <c r="F69" s="77">
        <v>10812</v>
      </c>
      <c r="G69" s="95" t="s">
        <v>249</v>
      </c>
      <c r="H69" s="79">
        <v>15</v>
      </c>
      <c r="I69" s="80">
        <v>15</v>
      </c>
      <c r="J69" s="81"/>
      <c r="K69" s="82" t="s">
        <v>29</v>
      </c>
    </row>
    <row r="70" spans="1:11" ht="26.25" customHeight="1">
      <c r="A70"/>
      <c r="B70" s="59"/>
      <c r="C70" s="391"/>
      <c r="D70" s="394"/>
      <c r="E70" s="410"/>
      <c r="F70" s="77">
        <v>10813</v>
      </c>
      <c r="G70" s="95" t="s">
        <v>250</v>
      </c>
      <c r="H70" s="79">
        <v>15</v>
      </c>
      <c r="I70" s="97">
        <v>15</v>
      </c>
      <c r="J70" s="81"/>
      <c r="K70" s="82" t="s">
        <v>29</v>
      </c>
    </row>
    <row r="71" spans="1:11" ht="32.25" customHeight="1">
      <c r="A71"/>
      <c r="B71" s="59"/>
      <c r="C71" s="391"/>
      <c r="D71" s="394"/>
      <c r="E71" s="410"/>
      <c r="F71" s="77">
        <v>10814</v>
      </c>
      <c r="G71" s="95" t="s">
        <v>251</v>
      </c>
      <c r="H71" s="79">
        <v>30</v>
      </c>
      <c r="I71" s="80">
        <v>20</v>
      </c>
      <c r="J71" s="81"/>
      <c r="K71" s="82" t="s">
        <v>30</v>
      </c>
    </row>
    <row r="72" spans="1:11" ht="26.25" customHeight="1" thickBot="1">
      <c r="A72"/>
      <c r="B72" s="59"/>
      <c r="C72" s="391"/>
      <c r="D72" s="395"/>
      <c r="E72" s="407"/>
      <c r="F72" s="93">
        <v>10815</v>
      </c>
      <c r="G72" s="96" t="s">
        <v>252</v>
      </c>
      <c r="H72" s="84">
        <v>25</v>
      </c>
      <c r="I72" s="85">
        <v>20</v>
      </c>
      <c r="J72" s="86"/>
      <c r="K72" s="87" t="s">
        <v>30</v>
      </c>
    </row>
    <row r="73" spans="1:11" ht="30.75" customHeight="1">
      <c r="A73"/>
      <c r="B73" s="59"/>
      <c r="C73" s="391"/>
      <c r="D73" s="393">
        <v>109</v>
      </c>
      <c r="E73" s="396" t="s">
        <v>253</v>
      </c>
      <c r="F73" s="71">
        <v>10901</v>
      </c>
      <c r="G73" s="72" t="s">
        <v>254</v>
      </c>
      <c r="H73" s="98">
        <v>25</v>
      </c>
      <c r="I73" s="74">
        <v>20</v>
      </c>
      <c r="J73" s="75"/>
      <c r="K73" s="76" t="s">
        <v>29</v>
      </c>
    </row>
    <row r="74" spans="1:11" ht="30.75" customHeight="1">
      <c r="A74"/>
      <c r="B74" s="59"/>
      <c r="C74" s="391"/>
      <c r="D74" s="394"/>
      <c r="E74" s="402"/>
      <c r="F74" s="77">
        <v>10902</v>
      </c>
      <c r="G74" s="78" t="s">
        <v>255</v>
      </c>
      <c r="H74" s="79">
        <v>25</v>
      </c>
      <c r="I74" s="80">
        <v>20</v>
      </c>
      <c r="J74" s="81"/>
      <c r="K74" s="82" t="s">
        <v>29</v>
      </c>
    </row>
    <row r="75" spans="1:11" ht="30.75" customHeight="1">
      <c r="A75"/>
      <c r="B75" s="59"/>
      <c r="C75" s="391"/>
      <c r="D75" s="394"/>
      <c r="E75" s="402"/>
      <c r="F75" s="77">
        <v>10903</v>
      </c>
      <c r="G75" s="78" t="s">
        <v>256</v>
      </c>
      <c r="H75" s="79">
        <v>25</v>
      </c>
      <c r="I75" s="80">
        <v>20</v>
      </c>
      <c r="J75" s="81"/>
      <c r="K75" s="82" t="s">
        <v>29</v>
      </c>
    </row>
    <row r="76" spans="1:11" ht="30.75" customHeight="1">
      <c r="A76"/>
      <c r="B76" s="59"/>
      <c r="C76" s="391"/>
      <c r="D76" s="394"/>
      <c r="E76" s="402"/>
      <c r="F76" s="77">
        <v>10904</v>
      </c>
      <c r="G76" s="78" t="s">
        <v>257</v>
      </c>
      <c r="H76" s="79">
        <v>20</v>
      </c>
      <c r="I76" s="80">
        <v>15</v>
      </c>
      <c r="J76" s="81"/>
      <c r="K76" s="82" t="s">
        <v>29</v>
      </c>
    </row>
    <row r="77" spans="1:11" ht="30.75" customHeight="1">
      <c r="A77"/>
      <c r="B77" s="59"/>
      <c r="C77" s="391"/>
      <c r="D77" s="394"/>
      <c r="E77" s="402"/>
      <c r="F77" s="77">
        <v>10905</v>
      </c>
      <c r="G77" s="78" t="s">
        <v>258</v>
      </c>
      <c r="H77" s="79">
        <v>10</v>
      </c>
      <c r="I77" s="80">
        <v>10</v>
      </c>
      <c r="J77" s="81"/>
      <c r="K77" s="82" t="s">
        <v>30</v>
      </c>
    </row>
    <row r="78" spans="1:11" ht="30.75" customHeight="1">
      <c r="A78"/>
      <c r="B78" s="59"/>
      <c r="C78" s="391"/>
      <c r="D78" s="394"/>
      <c r="E78" s="402"/>
      <c r="F78" s="77">
        <v>10906</v>
      </c>
      <c r="G78" s="78" t="s">
        <v>259</v>
      </c>
      <c r="H78" s="79">
        <v>20</v>
      </c>
      <c r="I78" s="80">
        <v>15</v>
      </c>
      <c r="J78" s="81"/>
      <c r="K78" s="82" t="s">
        <v>18</v>
      </c>
    </row>
    <row r="79" spans="1:11" ht="30.75" customHeight="1">
      <c r="A79"/>
      <c r="B79" s="59"/>
      <c r="C79" s="391"/>
      <c r="D79" s="394"/>
      <c r="E79" s="402"/>
      <c r="F79" s="77">
        <v>10907</v>
      </c>
      <c r="G79" s="78" t="s">
        <v>260</v>
      </c>
      <c r="H79" s="79">
        <v>20</v>
      </c>
      <c r="I79" s="80">
        <v>15</v>
      </c>
      <c r="J79" s="81"/>
      <c r="K79" s="82" t="s">
        <v>29</v>
      </c>
    </row>
    <row r="80" spans="1:11" ht="30.75" customHeight="1">
      <c r="A80"/>
      <c r="B80" s="59"/>
      <c r="C80" s="391"/>
      <c r="D80" s="394"/>
      <c r="E80" s="402"/>
      <c r="F80" s="77">
        <v>10908</v>
      </c>
      <c r="G80" s="78" t="s">
        <v>261</v>
      </c>
      <c r="H80" s="79">
        <v>20</v>
      </c>
      <c r="I80" s="80">
        <v>20</v>
      </c>
      <c r="J80" s="81"/>
      <c r="K80" s="82" t="s">
        <v>29</v>
      </c>
    </row>
    <row r="81" spans="1:11" ht="30.75" customHeight="1">
      <c r="A81"/>
      <c r="B81" s="59"/>
      <c r="C81" s="391"/>
      <c r="D81" s="394"/>
      <c r="E81" s="402"/>
      <c r="F81" s="77">
        <v>10909</v>
      </c>
      <c r="G81" s="78" t="s">
        <v>262</v>
      </c>
      <c r="H81" s="79">
        <v>20</v>
      </c>
      <c r="I81" s="80">
        <v>20</v>
      </c>
      <c r="J81" s="81"/>
      <c r="K81" s="82" t="s">
        <v>29</v>
      </c>
    </row>
    <row r="82" spans="1:11" ht="30.75" customHeight="1">
      <c r="A82"/>
      <c r="B82" s="59"/>
      <c r="C82" s="391"/>
      <c r="D82" s="394"/>
      <c r="E82" s="402"/>
      <c r="F82" s="77">
        <v>10910</v>
      </c>
      <c r="G82" s="88" t="s">
        <v>263</v>
      </c>
      <c r="H82" s="89">
        <v>25</v>
      </c>
      <c r="I82" s="80">
        <v>25</v>
      </c>
      <c r="J82" s="81"/>
      <c r="K82" s="82" t="s">
        <v>18</v>
      </c>
    </row>
    <row r="83" spans="1:11" ht="30.75" customHeight="1" thickBot="1">
      <c r="A83"/>
      <c r="B83" s="59"/>
      <c r="C83" s="391"/>
      <c r="D83" s="395"/>
      <c r="E83" s="403"/>
      <c r="F83" s="93">
        <v>10911</v>
      </c>
      <c r="G83" s="83" t="s">
        <v>264</v>
      </c>
      <c r="H83" s="84">
        <v>30</v>
      </c>
      <c r="I83" s="85">
        <v>20</v>
      </c>
      <c r="J83" s="86"/>
      <c r="K83" s="87" t="s">
        <v>18</v>
      </c>
    </row>
    <row r="84" spans="1:11" ht="37.5" customHeight="1">
      <c r="A84"/>
      <c r="B84" s="59"/>
      <c r="C84" s="391"/>
      <c r="D84" s="393">
        <v>110</v>
      </c>
      <c r="E84" s="404" t="s">
        <v>265</v>
      </c>
      <c r="F84" s="77">
        <v>11001</v>
      </c>
      <c r="G84" s="72" t="s">
        <v>266</v>
      </c>
      <c r="H84" s="73">
        <v>15</v>
      </c>
      <c r="I84" s="74">
        <v>15</v>
      </c>
      <c r="J84" s="75"/>
      <c r="K84" s="76" t="s">
        <v>29</v>
      </c>
    </row>
    <row r="85" spans="1:11" ht="37.5" customHeight="1">
      <c r="A85"/>
      <c r="B85" s="59"/>
      <c r="C85" s="391"/>
      <c r="D85" s="394"/>
      <c r="E85" s="405"/>
      <c r="F85" s="77">
        <v>11002</v>
      </c>
      <c r="G85" s="78" t="s">
        <v>267</v>
      </c>
      <c r="H85" s="79">
        <v>10</v>
      </c>
      <c r="I85" s="80">
        <v>10</v>
      </c>
      <c r="J85" s="81"/>
      <c r="K85" s="82" t="s">
        <v>29</v>
      </c>
    </row>
    <row r="86" spans="1:11" ht="37.5" customHeight="1">
      <c r="A86"/>
      <c r="B86" s="59"/>
      <c r="C86" s="391"/>
      <c r="D86" s="394"/>
      <c r="E86" s="405"/>
      <c r="F86" s="77">
        <v>11003</v>
      </c>
      <c r="G86" s="78" t="s">
        <v>268</v>
      </c>
      <c r="H86" s="79">
        <v>15</v>
      </c>
      <c r="I86" s="80">
        <v>15</v>
      </c>
      <c r="J86" s="81"/>
      <c r="K86" s="82" t="s">
        <v>30</v>
      </c>
    </row>
    <row r="87" spans="1:11" ht="37.5" customHeight="1">
      <c r="A87"/>
      <c r="B87" s="59"/>
      <c r="C87" s="391"/>
      <c r="D87" s="394"/>
      <c r="E87" s="405"/>
      <c r="F87" s="77">
        <v>11004</v>
      </c>
      <c r="G87" s="78" t="s">
        <v>269</v>
      </c>
      <c r="H87" s="79">
        <v>20</v>
      </c>
      <c r="I87" s="80">
        <v>20</v>
      </c>
      <c r="J87" s="81"/>
      <c r="K87" s="82" t="s">
        <v>29</v>
      </c>
    </row>
    <row r="88" spans="1:11" ht="37.5" customHeight="1">
      <c r="A88"/>
      <c r="B88" s="59"/>
      <c r="C88" s="391"/>
      <c r="D88" s="394"/>
      <c r="E88" s="405"/>
      <c r="F88" s="77">
        <v>11005</v>
      </c>
      <c r="G88" s="78" t="s">
        <v>270</v>
      </c>
      <c r="H88" s="79">
        <v>30</v>
      </c>
      <c r="I88" s="80">
        <v>30</v>
      </c>
      <c r="J88" s="81"/>
      <c r="K88" s="82" t="s">
        <v>18</v>
      </c>
    </row>
    <row r="89" spans="1:11" ht="37.5" customHeight="1">
      <c r="A89"/>
      <c r="B89" s="59"/>
      <c r="C89" s="391"/>
      <c r="D89" s="394"/>
      <c r="E89" s="405"/>
      <c r="F89" s="77">
        <v>11006</v>
      </c>
      <c r="G89" s="78" t="s">
        <v>271</v>
      </c>
      <c r="H89" s="79">
        <v>15</v>
      </c>
      <c r="I89" s="80">
        <v>15</v>
      </c>
      <c r="J89" s="81"/>
      <c r="K89" s="82" t="s">
        <v>18</v>
      </c>
    </row>
    <row r="90" spans="1:11" ht="37.5" customHeight="1" thickBot="1">
      <c r="A90"/>
      <c r="B90" s="59"/>
      <c r="C90" s="391"/>
      <c r="D90" s="395"/>
      <c r="E90" s="406"/>
      <c r="F90" s="93">
        <v>11007</v>
      </c>
      <c r="G90" s="83" t="s">
        <v>272</v>
      </c>
      <c r="H90" s="84">
        <v>15</v>
      </c>
      <c r="I90" s="85">
        <v>15</v>
      </c>
      <c r="J90" s="86"/>
      <c r="K90" s="87" t="s">
        <v>29</v>
      </c>
    </row>
    <row r="91" spans="1:11" ht="22.5" customHeight="1">
      <c r="A91"/>
      <c r="B91" s="59"/>
      <c r="C91" s="391"/>
      <c r="D91" s="393">
        <v>111</v>
      </c>
      <c r="E91" s="414" t="s">
        <v>273</v>
      </c>
      <c r="F91" s="77">
        <v>11101</v>
      </c>
      <c r="G91" s="72" t="s">
        <v>274</v>
      </c>
      <c r="H91" s="73">
        <v>20</v>
      </c>
      <c r="I91" s="74">
        <v>20</v>
      </c>
      <c r="J91" s="75"/>
      <c r="K91" s="76" t="s">
        <v>29</v>
      </c>
    </row>
    <row r="92" spans="1:11" ht="22.5" customHeight="1">
      <c r="A92"/>
      <c r="B92" s="59"/>
      <c r="C92" s="391"/>
      <c r="D92" s="394"/>
      <c r="E92" s="415"/>
      <c r="F92" s="77">
        <v>11102</v>
      </c>
      <c r="G92" s="78" t="s">
        <v>275</v>
      </c>
      <c r="H92" s="79">
        <v>20</v>
      </c>
      <c r="I92" s="80">
        <v>20</v>
      </c>
      <c r="J92" s="81"/>
      <c r="K92" s="82" t="s">
        <v>29</v>
      </c>
    </row>
    <row r="93" spans="1:11" ht="22.5" customHeight="1">
      <c r="A93"/>
      <c r="B93" s="59"/>
      <c r="C93" s="391"/>
      <c r="D93" s="394"/>
      <c r="E93" s="415"/>
      <c r="F93" s="77">
        <v>11103</v>
      </c>
      <c r="G93" s="78" t="s">
        <v>276</v>
      </c>
      <c r="H93" s="79">
        <v>20</v>
      </c>
      <c r="I93" s="80">
        <v>15</v>
      </c>
      <c r="J93" s="81"/>
      <c r="K93" s="82" t="s">
        <v>30</v>
      </c>
    </row>
    <row r="94" spans="1:11" ht="22.5" customHeight="1" thickBot="1">
      <c r="A94"/>
      <c r="B94" s="60"/>
      <c r="C94" s="392"/>
      <c r="D94" s="395"/>
      <c r="E94" s="416"/>
      <c r="F94" s="93">
        <v>11104</v>
      </c>
      <c r="G94" s="83" t="s">
        <v>277</v>
      </c>
      <c r="H94" s="84"/>
      <c r="I94" s="85"/>
      <c r="J94" s="86"/>
      <c r="K94" s="87" t="s">
        <v>29</v>
      </c>
    </row>
    <row r="95" spans="1:11" ht="15.6">
      <c r="A95"/>
      <c r="B95" s="61"/>
      <c r="C95" s="62"/>
      <c r="D95" s="63"/>
      <c r="E95" s="62"/>
      <c r="F95" s="51"/>
      <c r="G95" s="64"/>
      <c r="H95" s="65"/>
      <c r="I95" s="66"/>
      <c r="J95" s="67"/>
      <c r="K95" s="46"/>
    </row>
    <row r="96" spans="1:11" ht="15.6">
      <c r="A96"/>
      <c r="B96" s="46"/>
      <c r="C96" s="62"/>
      <c r="D96" s="68"/>
      <c r="E96" s="69"/>
      <c r="F96" s="46"/>
      <c r="G96" s="46"/>
      <c r="H96" s="46"/>
      <c r="I96" s="70"/>
      <c r="J96" s="67"/>
      <c r="K96" s="46"/>
    </row>
    <row r="97" spans="1:11" ht="16.2" thickBot="1">
      <c r="A97"/>
      <c r="B97" s="46"/>
      <c r="C97" s="62"/>
      <c r="D97" s="68"/>
      <c r="E97" s="69"/>
      <c r="F97" s="46"/>
      <c r="G97" s="46"/>
      <c r="H97" s="46"/>
      <c r="I97" s="70"/>
      <c r="J97" s="67"/>
      <c r="K97" s="46"/>
    </row>
    <row r="98" spans="1:11" ht="15.6">
      <c r="A98"/>
      <c r="B98" s="390">
        <v>2</v>
      </c>
      <c r="C98" s="390" t="s">
        <v>278</v>
      </c>
      <c r="D98" s="393">
        <v>201</v>
      </c>
      <c r="E98" s="396" t="s">
        <v>279</v>
      </c>
      <c r="F98" s="58">
        <v>20101</v>
      </c>
      <c r="G98" s="72" t="s">
        <v>280</v>
      </c>
      <c r="H98" s="73">
        <v>30</v>
      </c>
      <c r="I98" s="74">
        <v>30</v>
      </c>
      <c r="J98" s="75"/>
      <c r="K98" s="76" t="s">
        <v>30</v>
      </c>
    </row>
    <row r="99" spans="1:11" ht="15.6">
      <c r="A99"/>
      <c r="B99" s="391"/>
      <c r="C99" s="391"/>
      <c r="D99" s="394"/>
      <c r="E99" s="397"/>
      <c r="F99" s="59">
        <v>20102</v>
      </c>
      <c r="G99" s="78" t="s">
        <v>281</v>
      </c>
      <c r="H99" s="79">
        <v>30</v>
      </c>
      <c r="I99" s="80">
        <v>30</v>
      </c>
      <c r="J99" s="81"/>
      <c r="K99" s="82" t="s">
        <v>29</v>
      </c>
    </row>
    <row r="100" spans="1:11" ht="15.6">
      <c r="A100"/>
      <c r="B100" s="391"/>
      <c r="C100" s="391"/>
      <c r="D100" s="394"/>
      <c r="E100" s="397"/>
      <c r="F100" s="59">
        <v>20103</v>
      </c>
      <c r="G100" s="78" t="s">
        <v>282</v>
      </c>
      <c r="H100" s="79">
        <v>25</v>
      </c>
      <c r="I100" s="80">
        <v>25</v>
      </c>
      <c r="J100" s="81"/>
      <c r="K100" s="82" t="s">
        <v>30</v>
      </c>
    </row>
    <row r="101" spans="1:11" ht="15.6">
      <c r="A101"/>
      <c r="B101" s="391"/>
      <c r="C101" s="391"/>
      <c r="D101" s="394"/>
      <c r="E101" s="397"/>
      <c r="F101" s="59">
        <v>20104</v>
      </c>
      <c r="G101" s="78" t="s">
        <v>283</v>
      </c>
      <c r="H101" s="79">
        <v>30</v>
      </c>
      <c r="I101" s="80">
        <v>30</v>
      </c>
      <c r="J101" s="81"/>
      <c r="K101" s="82" t="s">
        <v>30</v>
      </c>
    </row>
    <row r="102" spans="1:11" ht="31.2">
      <c r="A102"/>
      <c r="B102" s="391"/>
      <c r="C102" s="391"/>
      <c r="D102" s="394"/>
      <c r="E102" s="397"/>
      <c r="F102" s="59">
        <v>20105</v>
      </c>
      <c r="G102" s="78" t="s">
        <v>284</v>
      </c>
      <c r="H102" s="79">
        <v>35</v>
      </c>
      <c r="I102" s="80">
        <v>35</v>
      </c>
      <c r="J102" s="81"/>
      <c r="K102" s="82" t="s">
        <v>18</v>
      </c>
    </row>
    <row r="103" spans="1:11" ht="15.6">
      <c r="A103"/>
      <c r="B103" s="391"/>
      <c r="C103" s="391"/>
      <c r="D103" s="394"/>
      <c r="E103" s="397"/>
      <c r="F103" s="59">
        <v>20106</v>
      </c>
      <c r="G103" s="78" t="s">
        <v>285</v>
      </c>
      <c r="H103" s="79">
        <v>30</v>
      </c>
      <c r="I103" s="80">
        <v>30</v>
      </c>
      <c r="J103" s="81"/>
      <c r="K103" s="82" t="s">
        <v>30</v>
      </c>
    </row>
    <row r="104" spans="1:11" ht="16.2" thickBot="1">
      <c r="A104"/>
      <c r="B104" s="391"/>
      <c r="C104" s="391"/>
      <c r="D104" s="395"/>
      <c r="E104" s="398"/>
      <c r="F104" s="60">
        <v>20107</v>
      </c>
      <c r="G104" s="83" t="s">
        <v>286</v>
      </c>
      <c r="H104" s="84">
        <v>20</v>
      </c>
      <c r="I104" s="85">
        <v>20</v>
      </c>
      <c r="J104" s="86"/>
      <c r="K104" s="87" t="s">
        <v>30</v>
      </c>
    </row>
    <row r="105" spans="1:11" ht="15.6">
      <c r="A105"/>
      <c r="B105" s="391"/>
      <c r="C105" s="391"/>
      <c r="D105" s="399">
        <v>202</v>
      </c>
      <c r="E105" s="396" t="s">
        <v>287</v>
      </c>
      <c r="F105" s="59">
        <v>20201</v>
      </c>
      <c r="G105" s="72" t="s">
        <v>288</v>
      </c>
      <c r="H105" s="73">
        <v>20</v>
      </c>
      <c r="I105" s="74">
        <v>20</v>
      </c>
      <c r="J105" s="75"/>
      <c r="K105" s="76" t="s">
        <v>29</v>
      </c>
    </row>
    <row r="106" spans="1:11" ht="15.6">
      <c r="A106"/>
      <c r="B106" s="391"/>
      <c r="C106" s="391"/>
      <c r="D106" s="400"/>
      <c r="E106" s="402"/>
      <c r="F106" s="59">
        <v>20202</v>
      </c>
      <c r="G106" s="78" t="s">
        <v>289</v>
      </c>
      <c r="H106" s="79">
        <v>20</v>
      </c>
      <c r="I106" s="80">
        <v>20</v>
      </c>
      <c r="J106" s="81"/>
      <c r="K106" s="82" t="s">
        <v>29</v>
      </c>
    </row>
    <row r="107" spans="1:11" ht="15.6">
      <c r="A107"/>
      <c r="B107" s="391"/>
      <c r="C107" s="391"/>
      <c r="D107" s="400"/>
      <c r="E107" s="402"/>
      <c r="F107" s="59">
        <v>20203</v>
      </c>
      <c r="G107" s="78" t="s">
        <v>290</v>
      </c>
      <c r="H107" s="79">
        <v>20</v>
      </c>
      <c r="I107" s="80">
        <v>20</v>
      </c>
      <c r="J107" s="81"/>
      <c r="K107" s="82" t="s">
        <v>29</v>
      </c>
    </row>
    <row r="108" spans="1:11" ht="15.6">
      <c r="A108"/>
      <c r="B108" s="391"/>
      <c r="C108" s="391"/>
      <c r="D108" s="400"/>
      <c r="E108" s="402"/>
      <c r="F108" s="59">
        <v>20204</v>
      </c>
      <c r="G108" s="78" t="s">
        <v>291</v>
      </c>
      <c r="H108" s="79">
        <v>20</v>
      </c>
      <c r="I108" s="80">
        <v>20</v>
      </c>
      <c r="J108" s="81"/>
      <c r="K108" s="82" t="s">
        <v>29</v>
      </c>
    </row>
    <row r="109" spans="1:11" ht="15.6">
      <c r="A109"/>
      <c r="B109" s="391"/>
      <c r="C109" s="391"/>
      <c r="D109" s="400"/>
      <c r="E109" s="402"/>
      <c r="F109" s="59">
        <v>20205</v>
      </c>
      <c r="G109" s="78" t="s">
        <v>292</v>
      </c>
      <c r="H109" s="79">
        <v>10</v>
      </c>
      <c r="I109" s="80">
        <v>10</v>
      </c>
      <c r="J109" s="81"/>
      <c r="K109" s="82" t="s">
        <v>29</v>
      </c>
    </row>
    <row r="110" spans="1:11" ht="31.2">
      <c r="A110"/>
      <c r="B110" s="391"/>
      <c r="C110" s="391"/>
      <c r="D110" s="400"/>
      <c r="E110" s="402"/>
      <c r="F110" s="59">
        <v>20206</v>
      </c>
      <c r="G110" s="78" t="s">
        <v>293</v>
      </c>
      <c r="H110" s="79">
        <v>25</v>
      </c>
      <c r="I110" s="80">
        <v>25</v>
      </c>
      <c r="J110" s="81"/>
      <c r="K110" s="82" t="s">
        <v>18</v>
      </c>
    </row>
    <row r="111" spans="1:11" ht="31.2">
      <c r="A111"/>
      <c r="B111" s="391"/>
      <c r="C111" s="391"/>
      <c r="D111" s="400"/>
      <c r="E111" s="402"/>
      <c r="F111" s="59">
        <v>20207</v>
      </c>
      <c r="G111" s="78" t="s">
        <v>294</v>
      </c>
      <c r="H111" s="79">
        <v>25</v>
      </c>
      <c r="I111" s="80">
        <v>25</v>
      </c>
      <c r="J111" s="81"/>
      <c r="K111" s="82" t="s">
        <v>29</v>
      </c>
    </row>
    <row r="112" spans="1:11" ht="16.2" thickBot="1">
      <c r="A112"/>
      <c r="B112" s="391"/>
      <c r="C112" s="391"/>
      <c r="D112" s="401"/>
      <c r="E112" s="403"/>
      <c r="F112" s="59">
        <v>20208</v>
      </c>
      <c r="G112" s="83" t="s">
        <v>295</v>
      </c>
      <c r="H112" s="84">
        <v>20</v>
      </c>
      <c r="I112" s="85">
        <v>20</v>
      </c>
      <c r="J112" s="86"/>
      <c r="K112" s="87" t="s">
        <v>29</v>
      </c>
    </row>
    <row r="113" spans="1:11" ht="15.6">
      <c r="A113"/>
      <c r="B113" s="391"/>
      <c r="C113" s="391"/>
      <c r="D113" s="399">
        <v>203</v>
      </c>
      <c r="E113" s="404" t="s">
        <v>296</v>
      </c>
      <c r="F113" s="58">
        <v>20301</v>
      </c>
      <c r="G113" s="72" t="s">
        <v>297</v>
      </c>
      <c r="H113" s="73">
        <v>25</v>
      </c>
      <c r="I113" s="74">
        <v>20</v>
      </c>
      <c r="J113" s="75"/>
      <c r="K113" s="76" t="s">
        <v>29</v>
      </c>
    </row>
    <row r="114" spans="1:11" ht="15.6">
      <c r="A114"/>
      <c r="B114" s="391"/>
      <c r="C114" s="391"/>
      <c r="D114" s="400"/>
      <c r="E114" s="405"/>
      <c r="F114" s="59">
        <v>20302</v>
      </c>
      <c r="G114" s="78" t="s">
        <v>298</v>
      </c>
      <c r="H114" s="79">
        <v>15</v>
      </c>
      <c r="I114" s="80">
        <v>15</v>
      </c>
      <c r="J114" s="81"/>
      <c r="K114" s="82" t="s">
        <v>29</v>
      </c>
    </row>
    <row r="115" spans="1:11" ht="15.6">
      <c r="A115"/>
      <c r="B115" s="391"/>
      <c r="C115" s="391"/>
      <c r="D115" s="400"/>
      <c r="E115" s="405"/>
      <c r="F115" s="59">
        <v>20303</v>
      </c>
      <c r="G115" s="78" t="s">
        <v>299</v>
      </c>
      <c r="H115" s="79">
        <v>20</v>
      </c>
      <c r="I115" s="80">
        <v>20</v>
      </c>
      <c r="J115" s="81"/>
      <c r="K115" s="82" t="s">
        <v>29</v>
      </c>
    </row>
    <row r="116" spans="1:11" ht="31.8" thickBot="1">
      <c r="A116"/>
      <c r="B116" s="391"/>
      <c r="C116" s="391"/>
      <c r="D116" s="401"/>
      <c r="E116" s="406"/>
      <c r="F116" s="60">
        <v>20304</v>
      </c>
      <c r="G116" s="83" t="s">
        <v>300</v>
      </c>
      <c r="H116" s="84">
        <v>15</v>
      </c>
      <c r="I116" s="85">
        <v>15</v>
      </c>
      <c r="J116" s="86"/>
      <c r="K116" s="87" t="s">
        <v>30</v>
      </c>
    </row>
    <row r="117" spans="1:11" ht="15.6">
      <c r="A117"/>
      <c r="B117" s="391"/>
      <c r="C117" s="391"/>
      <c r="D117" s="399">
        <v>204</v>
      </c>
      <c r="E117" s="404" t="s">
        <v>301</v>
      </c>
      <c r="F117" s="59">
        <v>20401</v>
      </c>
      <c r="G117" s="72" t="s">
        <v>302</v>
      </c>
      <c r="H117" s="73">
        <v>15</v>
      </c>
      <c r="I117" s="74">
        <v>15</v>
      </c>
      <c r="J117" s="75"/>
      <c r="K117" s="76" t="s">
        <v>30</v>
      </c>
    </row>
    <row r="118" spans="1:11" ht="15.6">
      <c r="A118"/>
      <c r="B118" s="391"/>
      <c r="C118" s="391"/>
      <c r="D118" s="400"/>
      <c r="E118" s="405"/>
      <c r="F118" s="59">
        <v>20402</v>
      </c>
      <c r="G118" s="78" t="s">
        <v>303</v>
      </c>
      <c r="H118" s="79">
        <v>20</v>
      </c>
      <c r="I118" s="80">
        <v>15</v>
      </c>
      <c r="J118" s="81"/>
      <c r="K118" s="82" t="s">
        <v>18</v>
      </c>
    </row>
    <row r="119" spans="1:11" ht="15.6">
      <c r="A119"/>
      <c r="B119" s="391"/>
      <c r="C119" s="391"/>
      <c r="D119" s="400"/>
      <c r="E119" s="405"/>
      <c r="F119" s="59">
        <v>20403</v>
      </c>
      <c r="G119" s="78" t="s">
        <v>304</v>
      </c>
      <c r="H119" s="79">
        <v>15</v>
      </c>
      <c r="I119" s="80">
        <v>15</v>
      </c>
      <c r="J119" s="81"/>
      <c r="K119" s="82" t="s">
        <v>18</v>
      </c>
    </row>
    <row r="120" spans="1:11" ht="15.6">
      <c r="A120"/>
      <c r="B120" s="391"/>
      <c r="C120" s="391"/>
      <c r="D120" s="400"/>
      <c r="E120" s="405"/>
      <c r="F120" s="59">
        <v>20404</v>
      </c>
      <c r="G120" s="78" t="s">
        <v>305</v>
      </c>
      <c r="H120" s="79">
        <v>15</v>
      </c>
      <c r="I120" s="80">
        <v>15</v>
      </c>
      <c r="J120" s="81"/>
      <c r="K120" s="82" t="s">
        <v>30</v>
      </c>
    </row>
    <row r="121" spans="1:11" ht="31.2">
      <c r="A121"/>
      <c r="B121" s="391"/>
      <c r="C121" s="391"/>
      <c r="D121" s="400"/>
      <c r="E121" s="405"/>
      <c r="F121" s="59">
        <v>20405</v>
      </c>
      <c r="G121" s="78" t="s">
        <v>306</v>
      </c>
      <c r="H121" s="79">
        <v>20</v>
      </c>
      <c r="I121" s="80">
        <v>20</v>
      </c>
      <c r="J121" s="81"/>
      <c r="K121" s="82" t="s">
        <v>18</v>
      </c>
    </row>
    <row r="122" spans="1:11" ht="31.2">
      <c r="A122"/>
      <c r="B122" s="391"/>
      <c r="C122" s="391"/>
      <c r="D122" s="400"/>
      <c r="E122" s="405"/>
      <c r="F122" s="59">
        <v>20406</v>
      </c>
      <c r="G122" s="78" t="s">
        <v>307</v>
      </c>
      <c r="H122" s="99">
        <v>15</v>
      </c>
      <c r="I122" s="80">
        <v>15</v>
      </c>
      <c r="J122" s="81"/>
      <c r="K122" s="82" t="s">
        <v>18</v>
      </c>
    </row>
    <row r="123" spans="1:11" ht="15.6">
      <c r="A123"/>
      <c r="B123" s="391"/>
      <c r="C123" s="391"/>
      <c r="D123" s="400"/>
      <c r="E123" s="405"/>
      <c r="F123" s="59">
        <v>20407</v>
      </c>
      <c r="G123" s="78" t="s">
        <v>308</v>
      </c>
      <c r="H123" s="79">
        <v>25</v>
      </c>
      <c r="I123" s="80">
        <v>25</v>
      </c>
      <c r="J123" s="81"/>
      <c r="K123" s="82" t="s">
        <v>30</v>
      </c>
    </row>
    <row r="124" spans="1:11" ht="15.6">
      <c r="A124"/>
      <c r="B124" s="391"/>
      <c r="C124" s="391"/>
      <c r="D124" s="400"/>
      <c r="E124" s="405"/>
      <c r="F124" s="59">
        <v>20408</v>
      </c>
      <c r="G124" s="78" t="s">
        <v>309</v>
      </c>
      <c r="H124" s="79">
        <v>30</v>
      </c>
      <c r="I124" s="80">
        <v>30</v>
      </c>
      <c r="J124" s="81"/>
      <c r="K124" s="82" t="s">
        <v>30</v>
      </c>
    </row>
    <row r="125" spans="1:11" ht="31.2">
      <c r="A125"/>
      <c r="B125" s="391"/>
      <c r="C125" s="391"/>
      <c r="D125" s="400"/>
      <c r="E125" s="405"/>
      <c r="F125" s="59">
        <v>20409</v>
      </c>
      <c r="G125" s="78" t="s">
        <v>310</v>
      </c>
      <c r="H125" s="79">
        <v>15</v>
      </c>
      <c r="I125" s="80">
        <v>15</v>
      </c>
      <c r="J125" s="81"/>
      <c r="K125" s="82" t="s">
        <v>18</v>
      </c>
    </row>
    <row r="126" spans="1:11" ht="15.6">
      <c r="A126"/>
      <c r="B126" s="391"/>
      <c r="C126" s="391"/>
      <c r="D126" s="400"/>
      <c r="E126" s="405"/>
      <c r="F126" s="59">
        <v>20410</v>
      </c>
      <c r="G126" s="78" t="s">
        <v>311</v>
      </c>
      <c r="H126" s="79">
        <v>25</v>
      </c>
      <c r="I126" s="80">
        <v>25</v>
      </c>
      <c r="J126" s="81"/>
      <c r="K126" s="82" t="s">
        <v>18</v>
      </c>
    </row>
    <row r="127" spans="1:11" ht="16.2" thickBot="1">
      <c r="A127"/>
      <c r="B127" s="391"/>
      <c r="C127" s="391"/>
      <c r="D127" s="401"/>
      <c r="E127" s="407"/>
      <c r="F127" s="59">
        <v>20411</v>
      </c>
      <c r="G127" s="96" t="s">
        <v>312</v>
      </c>
      <c r="H127" s="84">
        <v>10</v>
      </c>
      <c r="I127" s="85">
        <v>10</v>
      </c>
      <c r="J127" s="86"/>
      <c r="K127" s="87" t="s">
        <v>18</v>
      </c>
    </row>
    <row r="128" spans="1:11" ht="15.6">
      <c r="A128"/>
      <c r="B128" s="391"/>
      <c r="C128" s="391"/>
      <c r="D128" s="399">
        <v>205</v>
      </c>
      <c r="E128" s="404" t="s">
        <v>313</v>
      </c>
      <c r="F128" s="58">
        <v>20501</v>
      </c>
      <c r="G128" s="72" t="s">
        <v>314</v>
      </c>
      <c r="H128" s="73">
        <v>20</v>
      </c>
      <c r="I128" s="74">
        <v>20</v>
      </c>
      <c r="J128" s="75"/>
      <c r="K128" s="76" t="s">
        <v>18</v>
      </c>
    </row>
    <row r="129" spans="1:11" ht="15.6">
      <c r="A129"/>
      <c r="B129" s="391"/>
      <c r="C129" s="391"/>
      <c r="D129" s="400"/>
      <c r="E129" s="408"/>
      <c r="F129" s="59">
        <v>20502</v>
      </c>
      <c r="G129" s="78" t="s">
        <v>315</v>
      </c>
      <c r="H129" s="79">
        <v>20</v>
      </c>
      <c r="I129" s="80">
        <v>15</v>
      </c>
      <c r="J129" s="81"/>
      <c r="K129" s="82" t="s">
        <v>18</v>
      </c>
    </row>
    <row r="130" spans="1:11" ht="16.2" thickBot="1">
      <c r="A130"/>
      <c r="B130" s="391"/>
      <c r="C130" s="391"/>
      <c r="D130" s="401"/>
      <c r="E130" s="409"/>
      <c r="F130" s="60">
        <v>20503</v>
      </c>
      <c r="G130" s="83" t="s">
        <v>316</v>
      </c>
      <c r="H130" s="84">
        <v>15</v>
      </c>
      <c r="I130" s="85">
        <v>15</v>
      </c>
      <c r="J130" s="86"/>
      <c r="K130" s="87" t="s">
        <v>18</v>
      </c>
    </row>
    <row r="131" spans="1:11" ht="15.6">
      <c r="A131"/>
      <c r="B131" s="391"/>
      <c r="C131" s="391"/>
      <c r="D131" s="393">
        <v>206</v>
      </c>
      <c r="E131" s="411" t="s">
        <v>317</v>
      </c>
      <c r="F131" s="59">
        <v>20601</v>
      </c>
      <c r="G131" s="94" t="s">
        <v>318</v>
      </c>
      <c r="H131" s="73">
        <v>30</v>
      </c>
      <c r="I131" s="74">
        <v>25</v>
      </c>
      <c r="J131" s="75"/>
      <c r="K131" s="76" t="s">
        <v>30</v>
      </c>
    </row>
    <row r="132" spans="1:11" ht="15.6">
      <c r="A132"/>
      <c r="B132" s="391"/>
      <c r="C132" s="391"/>
      <c r="D132" s="394"/>
      <c r="E132" s="412"/>
      <c r="F132" s="59">
        <v>20602</v>
      </c>
      <c r="G132" s="95" t="s">
        <v>319</v>
      </c>
      <c r="H132" s="79">
        <v>15</v>
      </c>
      <c r="I132" s="80">
        <v>15</v>
      </c>
      <c r="J132" s="81"/>
      <c r="K132" s="82" t="s">
        <v>30</v>
      </c>
    </row>
    <row r="133" spans="1:11" ht="15.6">
      <c r="A133"/>
      <c r="B133" s="391"/>
      <c r="C133" s="391"/>
      <c r="D133" s="394"/>
      <c r="E133" s="412"/>
      <c r="F133" s="59">
        <v>20603</v>
      </c>
      <c r="G133" s="100" t="s">
        <v>320</v>
      </c>
      <c r="H133" s="89">
        <v>20</v>
      </c>
      <c r="I133" s="80">
        <v>15</v>
      </c>
      <c r="J133" s="81"/>
      <c r="K133" s="82" t="s">
        <v>30</v>
      </c>
    </row>
    <row r="134" spans="1:11" ht="16.2" thickBot="1">
      <c r="A134"/>
      <c r="B134" s="391"/>
      <c r="C134" s="391"/>
      <c r="D134" s="395"/>
      <c r="E134" s="413"/>
      <c r="F134" s="59">
        <v>20604</v>
      </c>
      <c r="G134" s="96" t="s">
        <v>321</v>
      </c>
      <c r="H134" s="84">
        <v>20</v>
      </c>
      <c r="I134" s="85">
        <v>15</v>
      </c>
      <c r="J134" s="86"/>
      <c r="K134" s="87" t="s">
        <v>30</v>
      </c>
    </row>
    <row r="135" spans="1:11" ht="31.2">
      <c r="A135"/>
      <c r="B135" s="391"/>
      <c r="C135" s="391"/>
      <c r="D135" s="393">
        <v>207</v>
      </c>
      <c r="E135" s="396" t="s">
        <v>322</v>
      </c>
      <c r="F135" s="58">
        <v>20701</v>
      </c>
      <c r="G135" s="72" t="s">
        <v>323</v>
      </c>
      <c r="H135" s="73">
        <v>20</v>
      </c>
      <c r="I135" s="74">
        <v>15</v>
      </c>
      <c r="J135" s="75"/>
      <c r="K135" s="76" t="s">
        <v>29</v>
      </c>
    </row>
    <row r="136" spans="1:11" ht="31.2">
      <c r="A136"/>
      <c r="B136" s="391"/>
      <c r="C136" s="391"/>
      <c r="D136" s="394"/>
      <c r="E136" s="397"/>
      <c r="F136" s="59">
        <v>20702</v>
      </c>
      <c r="G136" s="78" t="s">
        <v>324</v>
      </c>
      <c r="H136" s="79">
        <v>30</v>
      </c>
      <c r="I136" s="80">
        <v>30</v>
      </c>
      <c r="J136" s="81"/>
      <c r="K136" s="82" t="s">
        <v>30</v>
      </c>
    </row>
    <row r="137" spans="1:11" ht="31.8" thickBot="1">
      <c r="A137"/>
      <c r="B137" s="391"/>
      <c r="C137" s="391"/>
      <c r="D137" s="395"/>
      <c r="E137" s="398"/>
      <c r="F137" s="60">
        <v>20703</v>
      </c>
      <c r="G137" s="83" t="s">
        <v>325</v>
      </c>
      <c r="H137" s="84">
        <v>20</v>
      </c>
      <c r="I137" s="85">
        <v>20</v>
      </c>
      <c r="J137" s="86"/>
      <c r="K137" s="87" t="s">
        <v>30</v>
      </c>
    </row>
    <row r="138" spans="1:11" ht="15.6">
      <c r="A138"/>
      <c r="B138" s="391"/>
      <c r="C138" s="391"/>
      <c r="D138" s="393">
        <v>208</v>
      </c>
      <c r="E138" s="396" t="s">
        <v>326</v>
      </c>
      <c r="F138" s="58">
        <v>20801</v>
      </c>
      <c r="G138" s="72" t="s">
        <v>327</v>
      </c>
      <c r="H138" s="73">
        <v>5</v>
      </c>
      <c r="I138" s="74">
        <v>5</v>
      </c>
      <c r="J138" s="75"/>
      <c r="K138" s="76" t="s">
        <v>29</v>
      </c>
    </row>
    <row r="139" spans="1:11" ht="15.6">
      <c r="A139"/>
      <c r="B139" s="391"/>
      <c r="C139" s="391"/>
      <c r="D139" s="394"/>
      <c r="E139" s="402"/>
      <c r="F139" s="59">
        <v>20802</v>
      </c>
      <c r="G139" s="78" t="s">
        <v>328</v>
      </c>
      <c r="H139" s="79">
        <v>15</v>
      </c>
      <c r="I139" s="80">
        <v>15</v>
      </c>
      <c r="J139" s="81"/>
      <c r="K139" s="82" t="s">
        <v>30</v>
      </c>
    </row>
    <row r="140" spans="1:11" ht="31.2">
      <c r="A140"/>
      <c r="B140" s="391"/>
      <c r="C140" s="391"/>
      <c r="D140" s="394"/>
      <c r="E140" s="402"/>
      <c r="F140" s="59">
        <v>20803</v>
      </c>
      <c r="G140" s="78" t="s">
        <v>329</v>
      </c>
      <c r="H140" s="79">
        <v>15</v>
      </c>
      <c r="I140" s="80">
        <v>15</v>
      </c>
      <c r="J140" s="81"/>
      <c r="K140" s="82" t="s">
        <v>30</v>
      </c>
    </row>
    <row r="141" spans="1:11" ht="31.2">
      <c r="A141"/>
      <c r="B141" s="391"/>
      <c r="C141" s="391"/>
      <c r="D141" s="394"/>
      <c r="E141" s="402"/>
      <c r="F141" s="59">
        <v>20804</v>
      </c>
      <c r="G141" s="78" t="s">
        <v>330</v>
      </c>
      <c r="H141" s="79">
        <v>20</v>
      </c>
      <c r="I141" s="80">
        <v>20</v>
      </c>
      <c r="J141" s="81"/>
      <c r="K141" s="82" t="s">
        <v>30</v>
      </c>
    </row>
    <row r="142" spans="1:11" ht="15.6">
      <c r="A142"/>
      <c r="B142" s="391"/>
      <c r="C142" s="391"/>
      <c r="D142" s="394"/>
      <c r="E142" s="402"/>
      <c r="F142" s="59">
        <v>20805</v>
      </c>
      <c r="G142" s="78" t="s">
        <v>331</v>
      </c>
      <c r="H142" s="79">
        <v>25</v>
      </c>
      <c r="I142" s="80">
        <v>25</v>
      </c>
      <c r="J142" s="81"/>
      <c r="K142" s="82" t="s">
        <v>29</v>
      </c>
    </row>
    <row r="143" spans="1:11" ht="15.6">
      <c r="A143"/>
      <c r="B143" s="391"/>
      <c r="C143" s="391"/>
      <c r="D143" s="394"/>
      <c r="E143" s="402"/>
      <c r="F143" s="59">
        <v>20806</v>
      </c>
      <c r="G143" s="78" t="s">
        <v>332</v>
      </c>
      <c r="H143" s="79">
        <v>20</v>
      </c>
      <c r="I143" s="80">
        <v>20</v>
      </c>
      <c r="J143" s="81"/>
      <c r="K143" s="82" t="s">
        <v>30</v>
      </c>
    </row>
    <row r="144" spans="1:11" ht="15.6">
      <c r="A144"/>
      <c r="B144" s="391"/>
      <c r="C144" s="391"/>
      <c r="D144" s="394"/>
      <c r="E144" s="402"/>
      <c r="F144" s="59">
        <v>20807</v>
      </c>
      <c r="G144" s="101" t="s">
        <v>333</v>
      </c>
      <c r="H144" s="79">
        <v>15</v>
      </c>
      <c r="I144" s="80">
        <v>15</v>
      </c>
      <c r="J144" s="81"/>
      <c r="K144" s="82" t="s">
        <v>30</v>
      </c>
    </row>
    <row r="145" spans="1:11" ht="15.6">
      <c r="A145"/>
      <c r="B145" s="391"/>
      <c r="C145" s="391"/>
      <c r="D145" s="394"/>
      <c r="E145" s="402"/>
      <c r="F145" s="59">
        <v>20808</v>
      </c>
      <c r="G145" s="78" t="s">
        <v>334</v>
      </c>
      <c r="H145" s="79">
        <v>15</v>
      </c>
      <c r="I145" s="80">
        <v>15</v>
      </c>
      <c r="J145" s="81"/>
      <c r="K145" s="82" t="s">
        <v>30</v>
      </c>
    </row>
    <row r="146" spans="1:11" ht="16.2" thickBot="1">
      <c r="A146"/>
      <c r="B146" s="392"/>
      <c r="C146" s="392"/>
      <c r="D146" s="395"/>
      <c r="E146" s="403"/>
      <c r="F146" s="60">
        <v>20809</v>
      </c>
      <c r="G146" s="83" t="s">
        <v>31</v>
      </c>
      <c r="H146" s="84"/>
      <c r="I146" s="85"/>
      <c r="J146" s="86"/>
      <c r="K146" s="87" t="s">
        <v>29</v>
      </c>
    </row>
  </sheetData>
  <mergeCells count="42">
    <mergeCell ref="D44:D46"/>
    <mergeCell ref="E44:E46"/>
    <mergeCell ref="D131:D134"/>
    <mergeCell ref="E131:E134"/>
    <mergeCell ref="D73:D83"/>
    <mergeCell ref="E73:E83"/>
    <mergeCell ref="D84:D90"/>
    <mergeCell ref="E84:E90"/>
    <mergeCell ref="D91:D94"/>
    <mergeCell ref="E91:E94"/>
    <mergeCell ref="B4:B94"/>
    <mergeCell ref="C4:C94"/>
    <mergeCell ref="D4:D20"/>
    <mergeCell ref="E4:E20"/>
    <mergeCell ref="D21:D33"/>
    <mergeCell ref="E21:E33"/>
    <mergeCell ref="D47:D51"/>
    <mergeCell ref="E47:E51"/>
    <mergeCell ref="D52:D57"/>
    <mergeCell ref="E52:E57"/>
    <mergeCell ref="D58:D72"/>
    <mergeCell ref="E58:E72"/>
    <mergeCell ref="D34:D36"/>
    <mergeCell ref="E34:E36"/>
    <mergeCell ref="D37:D43"/>
    <mergeCell ref="E37:E43"/>
    <mergeCell ref="B98:B146"/>
    <mergeCell ref="C98:C146"/>
    <mergeCell ref="D98:D104"/>
    <mergeCell ref="E98:E104"/>
    <mergeCell ref="D105:D112"/>
    <mergeCell ref="E105:E112"/>
    <mergeCell ref="D113:D116"/>
    <mergeCell ref="E113:E116"/>
    <mergeCell ref="D135:D137"/>
    <mergeCell ref="E135:E137"/>
    <mergeCell ref="D138:D146"/>
    <mergeCell ref="E138:E146"/>
    <mergeCell ref="D117:D127"/>
    <mergeCell ref="E117:E127"/>
    <mergeCell ref="D128:D130"/>
    <mergeCell ref="E128:E130"/>
  </mergeCells>
  <pageMargins left="0.7" right="0.7" top="0.75" bottom="0.75" header="0.3" footer="0.3"/>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5"/>
  <dimension ref="A2:J79"/>
  <sheetViews>
    <sheetView topLeftCell="A41" zoomScale="85" view="normal" workbookViewId="0">
      <selection pane="topLeft" activeCell="K41" sqref="K41"/>
    </sheetView>
  </sheetViews>
  <sheetFormatPr defaultColWidth="8.6640625" defaultRowHeight="12.6" baseColWidth="0"/>
  <cols>
    <col min="1" max="1" width="9.5703125" style="153" customWidth="1"/>
    <col min="2" max="2" width="65.41796875" style="153" customWidth="1"/>
    <col min="3" max="3" width="10.140625" style="153" customWidth="1"/>
    <col min="4" max="4" width="7" style="153" customWidth="1"/>
    <col min="5" max="5" width="13" style="153" customWidth="1"/>
    <col min="6" max="6" width="14.41796875" style="153" customWidth="1"/>
    <col min="7" max="16384" width="8.7109375" style="153" customWidth="1"/>
  </cols>
  <sheetData>
    <row r="2" spans="1:6" ht="13.2">
      <c r="A2" s="313" t="s">
        <v>30</v>
      </c>
      <c r="B2" s="314" t="s">
        <v>801</v>
      </c>
      <c r="C2" s="314" t="s">
        <v>800</v>
      </c>
      <c r="D2" s="314" t="s">
        <v>799</v>
      </c>
      <c r="E2" s="315" t="s">
        <v>15</v>
      </c>
      <c r="F2" s="315" t="s">
        <v>798</v>
      </c>
    </row>
    <row r="3" spans="1:6" ht="13.2">
      <c r="A3" s="316"/>
      <c r="B3" s="317"/>
      <c r="C3" s="317"/>
      <c r="D3" s="317"/>
      <c r="E3" s="318"/>
      <c r="F3" s="318"/>
    </row>
    <row r="4" spans="1:6" ht="13.2">
      <c r="A4" s="193"/>
      <c r="B4" s="167" t="s">
        <v>1027</v>
      </c>
      <c r="C4" s="195"/>
      <c r="D4" s="195"/>
      <c r="E4" s="194"/>
      <c r="F4" s="194"/>
    </row>
    <row r="5" spans="1:6" ht="13.2">
      <c r="A5" s="193"/>
      <c r="B5" s="198"/>
      <c r="C5" s="199"/>
      <c r="D5" s="195"/>
      <c r="E5" s="194"/>
      <c r="F5" s="194"/>
    </row>
    <row r="6" spans="1:6" ht="13.2">
      <c r="A6" s="193">
        <v>1</v>
      </c>
      <c r="B6" s="198" t="s">
        <v>797</v>
      </c>
      <c r="C6" s="196">
        <v>1</v>
      </c>
      <c r="D6" s="197" t="s">
        <v>30</v>
      </c>
      <c r="E6" s="188">
        <v>0</v>
      </c>
      <c r="F6" s="188">
        <f>E6*C6</f>
        <v>0</v>
      </c>
    </row>
    <row r="7" spans="1:6" ht="13.2">
      <c r="A7" s="193"/>
      <c r="B7" s="198"/>
      <c r="C7" s="199"/>
      <c r="D7" s="195"/>
      <c r="E7" s="194"/>
      <c r="F7" s="194"/>
    </row>
    <row r="8" spans="1:6" ht="13.2">
      <c r="A8" s="193"/>
      <c r="B8" s="198"/>
      <c r="C8" s="199"/>
      <c r="D8" s="195"/>
      <c r="E8" s="194"/>
      <c r="F8" s="194"/>
    </row>
    <row r="9" spans="1:8" ht="13.2">
      <c r="A9" s="193">
        <v>2</v>
      </c>
      <c r="B9" s="198" t="s">
        <v>815</v>
      </c>
      <c r="C9" s="196">
        <v>1</v>
      </c>
      <c r="D9" s="197" t="s">
        <v>30</v>
      </c>
      <c r="E9" s="188">
        <v>98838</v>
      </c>
      <c r="F9" s="188">
        <f>E9*C9</f>
        <v>98838</v>
      </c>
      <c r="G9" s="342"/>
      <c r="H9" s="342"/>
    </row>
    <row r="10" spans="1:6" ht="13.2">
      <c r="A10" s="193"/>
      <c r="B10" s="198"/>
      <c r="C10" s="196"/>
      <c r="D10" s="197"/>
      <c r="E10" s="188"/>
      <c r="F10" s="188"/>
    </row>
    <row r="11" spans="1:6" ht="13.2">
      <c r="A11" s="177"/>
      <c r="B11" s="186"/>
      <c r="C11" s="199"/>
      <c r="D11" s="195"/>
      <c r="E11" s="194"/>
      <c r="F11" s="194"/>
    </row>
    <row r="12" spans="1:8" ht="13.2">
      <c r="A12" s="193">
        <v>3</v>
      </c>
      <c r="B12" s="192" t="s">
        <v>814</v>
      </c>
      <c r="C12" s="214">
        <v>1</v>
      </c>
      <c r="D12" s="191" t="s">
        <v>30</v>
      </c>
      <c r="E12" s="188">
        <v>53310</v>
      </c>
      <c r="F12" s="188">
        <f>+E12*C12</f>
        <v>53310</v>
      </c>
      <c r="G12" s="342"/>
      <c r="H12" s="342"/>
    </row>
    <row r="13" spans="1:6" ht="13.2">
      <c r="A13" s="193"/>
      <c r="B13" s="190"/>
      <c r="C13" s="214"/>
      <c r="D13" s="191"/>
      <c r="E13" s="188"/>
      <c r="F13" s="194"/>
    </row>
    <row r="14" spans="1:6" ht="13.2">
      <c r="A14" s="177"/>
      <c r="B14" s="190"/>
      <c r="C14" s="215"/>
      <c r="D14" s="183"/>
      <c r="E14" s="194"/>
      <c r="F14" s="194"/>
    </row>
    <row r="15" spans="1:8" ht="13.2">
      <c r="A15" s="193">
        <v>4</v>
      </c>
      <c r="B15" s="192" t="s">
        <v>813</v>
      </c>
      <c r="C15" s="214">
        <v>1</v>
      </c>
      <c r="D15" s="191" t="s">
        <v>30</v>
      </c>
      <c r="E15" s="188">
        <v>156562</v>
      </c>
      <c r="F15" s="188">
        <f>E15*C15</f>
        <v>156562</v>
      </c>
      <c r="G15" s="342"/>
      <c r="H15" s="342"/>
    </row>
    <row r="16" spans="1:6" ht="13.2">
      <c r="A16" s="193"/>
      <c r="B16" s="192"/>
      <c r="C16" s="189"/>
      <c r="D16" s="191"/>
      <c r="E16" s="188"/>
      <c r="F16" s="188"/>
    </row>
    <row r="17" spans="1:6" ht="13.2">
      <c r="A17" s="177"/>
      <c r="B17" s="190"/>
      <c r="C17" s="184"/>
      <c r="D17" s="183"/>
      <c r="E17" s="194"/>
      <c r="F17" s="194"/>
    </row>
    <row r="18" spans="1:8" ht="13.2">
      <c r="A18" s="193">
        <v>5</v>
      </c>
      <c r="B18" s="192" t="s">
        <v>812</v>
      </c>
      <c r="C18" s="189">
        <v>1</v>
      </c>
      <c r="D18" s="191" t="s">
        <v>30</v>
      </c>
      <c r="E18" s="188">
        <v>261118</v>
      </c>
      <c r="F18" s="188">
        <f>E18*C18</f>
        <v>261118</v>
      </c>
      <c r="G18" s="342"/>
      <c r="H18" s="343"/>
    </row>
    <row r="19" spans="1:6" ht="13.2">
      <c r="A19" s="193"/>
      <c r="B19" s="192"/>
      <c r="C19" s="189"/>
      <c r="D19" s="191"/>
      <c r="E19" s="188"/>
      <c r="F19" s="188"/>
    </row>
    <row r="20" spans="1:6" ht="13.2">
      <c r="A20" s="177"/>
      <c r="B20" s="190"/>
      <c r="C20" s="184"/>
      <c r="D20" s="183"/>
      <c r="E20" s="194"/>
      <c r="F20" s="194"/>
    </row>
    <row r="21" spans="1:8" ht="14.4" customHeight="1">
      <c r="A21" s="193">
        <v>6</v>
      </c>
      <c r="B21" s="192" t="s">
        <v>811</v>
      </c>
      <c r="C21" s="189">
        <v>1</v>
      </c>
      <c r="D21" s="191" t="s">
        <v>30</v>
      </c>
      <c r="E21" s="188">
        <v>114928</v>
      </c>
      <c r="F21" s="188">
        <f>E21*C21</f>
        <v>114928</v>
      </c>
      <c r="G21" s="342"/>
      <c r="H21" s="343"/>
    </row>
    <row r="22" spans="1:6" ht="14.4" customHeight="1">
      <c r="A22" s="193"/>
      <c r="B22" s="192"/>
      <c r="C22" s="189"/>
      <c r="D22" s="191"/>
      <c r="E22" s="188"/>
      <c r="F22" s="188"/>
    </row>
    <row r="23" spans="1:6" ht="13.2">
      <c r="A23" s="177"/>
      <c r="B23" s="190"/>
      <c r="C23" s="184"/>
      <c r="D23" s="183"/>
      <c r="E23" s="194"/>
      <c r="F23" s="194"/>
    </row>
    <row r="24" spans="1:8" ht="13.2">
      <c r="A24" s="193">
        <v>7</v>
      </c>
      <c r="B24" s="192" t="s">
        <v>790</v>
      </c>
      <c r="C24" s="189">
        <v>1</v>
      </c>
      <c r="D24" s="191" t="s">
        <v>30</v>
      </c>
      <c r="E24" s="188">
        <v>245041</v>
      </c>
      <c r="F24" s="188">
        <f>E24*C24</f>
        <v>245041</v>
      </c>
      <c r="G24" s="342"/>
      <c r="H24" s="342"/>
    </row>
    <row r="25" spans="1:6" ht="13.2">
      <c r="A25" s="193"/>
      <c r="B25" s="192"/>
      <c r="C25" s="189"/>
      <c r="D25" s="191"/>
      <c r="E25" s="188"/>
      <c r="F25" s="188"/>
    </row>
    <row r="26" spans="1:6" ht="13.2">
      <c r="A26" s="177"/>
      <c r="B26" s="190"/>
      <c r="C26" s="184"/>
      <c r="D26" s="183"/>
      <c r="E26" s="194"/>
      <c r="F26" s="194"/>
    </row>
    <row r="27" spans="1:8" ht="13.2">
      <c r="A27" s="193">
        <v>8</v>
      </c>
      <c r="B27" s="192" t="s">
        <v>810</v>
      </c>
      <c r="C27" s="189">
        <v>1</v>
      </c>
      <c r="D27" s="191" t="s">
        <v>30</v>
      </c>
      <c r="E27" s="188">
        <v>81610</v>
      </c>
      <c r="F27" s="188">
        <f>E27*C27</f>
        <v>81610</v>
      </c>
      <c r="G27" s="342"/>
      <c r="H27" s="342"/>
    </row>
    <row r="28" spans="1:6" ht="13.2">
      <c r="A28" s="193"/>
      <c r="B28" s="192"/>
      <c r="C28" s="189"/>
      <c r="D28" s="191"/>
      <c r="E28" s="188"/>
      <c r="F28" s="188"/>
    </row>
    <row r="29" spans="1:6" ht="13.2">
      <c r="A29" s="177"/>
      <c r="B29" s="190"/>
      <c r="C29" s="184"/>
      <c r="D29" s="183"/>
      <c r="E29" s="194"/>
      <c r="F29" s="194"/>
    </row>
    <row r="30" spans="1:7" ht="13.2">
      <c r="A30" s="193">
        <v>9</v>
      </c>
      <c r="B30" s="192" t="s">
        <v>809</v>
      </c>
      <c r="C30" s="189">
        <v>1</v>
      </c>
      <c r="D30" s="191" t="s">
        <v>30</v>
      </c>
      <c r="E30" s="188">
        <v>26000</v>
      </c>
      <c r="F30" s="188">
        <f>E30*C30</f>
        <v>26000</v>
      </c>
      <c r="G30" s="342"/>
    </row>
    <row r="31" spans="1:6" ht="13.2">
      <c r="A31" s="193"/>
      <c r="B31" s="192"/>
      <c r="C31" s="189"/>
      <c r="D31" s="191"/>
      <c r="E31" s="188"/>
      <c r="F31" s="188"/>
    </row>
    <row r="32" spans="1:6" ht="13.2">
      <c r="A32" s="193"/>
      <c r="B32" s="192"/>
      <c r="C32" s="189"/>
      <c r="D32" s="191"/>
      <c r="E32" s="188"/>
      <c r="F32" s="188"/>
    </row>
    <row r="33" spans="1:7" ht="13.2">
      <c r="A33" s="193">
        <v>9</v>
      </c>
      <c r="B33" s="192" t="s">
        <v>808</v>
      </c>
      <c r="C33" s="189">
        <v>1</v>
      </c>
      <c r="D33" s="191" t="s">
        <v>30</v>
      </c>
      <c r="E33" s="188">
        <v>11200</v>
      </c>
      <c r="F33" s="188">
        <f>E33*C33</f>
        <v>11200</v>
      </c>
      <c r="G33" s="342"/>
    </row>
    <row r="34" spans="1:6" ht="13.2">
      <c r="A34" s="193"/>
      <c r="B34" s="192"/>
      <c r="C34" s="189"/>
      <c r="D34" s="191"/>
      <c r="E34" s="188"/>
      <c r="F34" s="188"/>
    </row>
    <row r="35" spans="1:6" ht="13.2">
      <c r="A35" s="177"/>
      <c r="B35" s="190"/>
      <c r="C35" s="184"/>
      <c r="D35" s="183"/>
      <c r="E35" s="194"/>
      <c r="F35" s="194"/>
    </row>
    <row r="36" spans="1:7" ht="13.2">
      <c r="A36" s="193">
        <v>10</v>
      </c>
      <c r="B36" s="192" t="s">
        <v>788</v>
      </c>
      <c r="C36" s="189">
        <v>1</v>
      </c>
      <c r="D36" s="191" t="s">
        <v>30</v>
      </c>
      <c r="E36" s="188">
        <v>18225</v>
      </c>
      <c r="F36" s="188">
        <f>E36*C36</f>
        <v>18225</v>
      </c>
      <c r="G36" s="342"/>
    </row>
    <row r="37" spans="1:6" ht="13.2">
      <c r="A37" s="193"/>
      <c r="B37" s="192"/>
      <c r="C37" s="189"/>
      <c r="D37" s="191"/>
      <c r="E37" s="188"/>
      <c r="F37" s="188"/>
    </row>
    <row r="38" spans="1:6" ht="14.4">
      <c r="A38" s="177"/>
      <c r="B38" s="190"/>
      <c r="C38" s="169"/>
      <c r="D38" s="183"/>
      <c r="E38" s="194"/>
      <c r="F38" s="194"/>
    </row>
    <row r="39" spans="1:7" ht="13.2">
      <c r="A39" s="193">
        <v>11</v>
      </c>
      <c r="B39" s="192" t="s">
        <v>786</v>
      </c>
      <c r="C39" s="189">
        <v>1</v>
      </c>
      <c r="D39" s="191" t="s">
        <v>30</v>
      </c>
      <c r="E39" s="188">
        <v>96720</v>
      </c>
      <c r="F39" s="188">
        <f>E39*C39</f>
        <v>96720</v>
      </c>
      <c r="G39" s="342"/>
    </row>
    <row r="40" spans="1:6" ht="13.2">
      <c r="A40" s="193"/>
      <c r="B40" s="192"/>
      <c r="C40" s="189"/>
      <c r="D40" s="191"/>
      <c r="E40" s="188"/>
      <c r="F40" s="188"/>
    </row>
    <row r="41" spans="1:6" ht="13.2">
      <c r="A41" s="177"/>
      <c r="B41" s="185"/>
      <c r="C41" s="184"/>
      <c r="D41" s="183"/>
      <c r="E41" s="178"/>
      <c r="F41" s="194"/>
    </row>
    <row r="42" spans="1:6" ht="14.4">
      <c r="A42" s="172">
        <v>12</v>
      </c>
      <c r="B42" s="167" t="s">
        <v>774</v>
      </c>
      <c r="C42" s="169"/>
      <c r="D42" s="183"/>
      <c r="E42" s="178"/>
      <c r="F42" s="319">
        <f>SUM(F3:F40)</f>
        <v>1163552</v>
      </c>
    </row>
    <row r="43" spans="1:6" ht="14.4">
      <c r="A43" s="177"/>
      <c r="B43" s="162"/>
      <c r="C43" s="169"/>
      <c r="D43" s="183"/>
      <c r="E43" s="178"/>
      <c r="F43" s="320" t="s">
        <v>781</v>
      </c>
    </row>
    <row r="44" spans="1:6" ht="14.4">
      <c r="A44" s="177">
        <v>13</v>
      </c>
      <c r="B44" s="162" t="s">
        <v>782</v>
      </c>
      <c r="C44" s="169"/>
      <c r="D44" s="321"/>
      <c r="E44" s="178"/>
      <c r="F44" s="194">
        <f>F42*15%</f>
        <v>174532.8</v>
      </c>
    </row>
    <row r="45" spans="1:6" ht="14.4">
      <c r="A45" s="177"/>
      <c r="B45" s="162"/>
      <c r="C45" s="169"/>
      <c r="D45" s="183" t="s">
        <v>781</v>
      </c>
      <c r="E45" s="178"/>
      <c r="F45" s="320"/>
    </row>
    <row r="46" spans="1:6" ht="14.4">
      <c r="A46" s="177">
        <v>14</v>
      </c>
      <c r="B46" s="162" t="s">
        <v>816</v>
      </c>
      <c r="C46" s="169"/>
      <c r="D46" s="183"/>
      <c r="E46" s="178"/>
      <c r="F46" s="194">
        <v>30000</v>
      </c>
    </row>
    <row r="47" spans="1:6" ht="14.4">
      <c r="A47" s="177"/>
      <c r="B47" s="162"/>
      <c r="C47" s="169"/>
      <c r="D47" s="183"/>
      <c r="E47" s="178"/>
      <c r="F47" s="320"/>
    </row>
    <row r="48" spans="1:10" ht="14.4">
      <c r="A48" s="177">
        <v>15</v>
      </c>
      <c r="B48" s="162" t="s">
        <v>1024</v>
      </c>
      <c r="C48" s="169"/>
      <c r="D48" s="183"/>
      <c r="E48" s="178"/>
      <c r="F48" s="320">
        <f>SUM(F42:F46)*0.25</f>
        <v>342021.2</v>
      </c>
      <c r="J48" s="322"/>
    </row>
    <row r="49" spans="1:6" ht="14.4">
      <c r="A49" s="177"/>
      <c r="B49" s="162"/>
      <c r="C49" s="169"/>
      <c r="D49" s="195"/>
      <c r="E49" s="178"/>
      <c r="F49" s="320"/>
    </row>
    <row r="50" spans="1:6" ht="14.4">
      <c r="A50" s="172">
        <v>16</v>
      </c>
      <c r="B50" s="167" t="s">
        <v>774</v>
      </c>
      <c r="C50" s="169"/>
      <c r="D50" s="195"/>
      <c r="E50" s="178"/>
      <c r="F50" s="323">
        <f>SUM(F42:F49)</f>
        <v>1710106</v>
      </c>
    </row>
    <row r="51" spans="1:6" ht="14.4">
      <c r="A51" s="177"/>
      <c r="B51" s="162"/>
      <c r="C51" s="169"/>
      <c r="D51" s="195"/>
      <c r="E51" s="178"/>
      <c r="F51" s="324"/>
    </row>
    <row r="52" spans="1:6" ht="14.4">
      <c r="A52" s="177">
        <v>17</v>
      </c>
      <c r="B52" s="162" t="s">
        <v>779</v>
      </c>
      <c r="C52" s="169"/>
      <c r="D52" s="195"/>
      <c r="E52" s="178"/>
      <c r="F52" s="194">
        <v>0</v>
      </c>
    </row>
    <row r="53" spans="1:6" ht="14.4">
      <c r="A53" s="177"/>
      <c r="B53" s="162"/>
      <c r="C53" s="169"/>
      <c r="D53" s="195"/>
      <c r="E53" s="178"/>
      <c r="F53" s="194"/>
    </row>
    <row r="54" spans="1:6" ht="14.4">
      <c r="A54" s="172">
        <v>18</v>
      </c>
      <c r="B54" s="167" t="s">
        <v>774</v>
      </c>
      <c r="C54" s="169"/>
      <c r="D54" s="195"/>
      <c r="E54" s="178"/>
      <c r="F54" s="323">
        <f>SUM(F50:F53)</f>
        <v>1710106</v>
      </c>
    </row>
    <row r="55" spans="1:6" ht="14.4">
      <c r="A55" s="172"/>
      <c r="B55" s="162"/>
      <c r="C55" s="169"/>
      <c r="D55" s="195"/>
      <c r="E55" s="178"/>
      <c r="F55" s="325"/>
    </row>
    <row r="56" spans="1:6" ht="14.4">
      <c r="A56" s="177">
        <v>19</v>
      </c>
      <c r="B56" s="162" t="s">
        <v>778</v>
      </c>
      <c r="C56" s="169"/>
      <c r="D56" s="195"/>
      <c r="E56" s="178"/>
      <c r="F56" s="194">
        <v>0</v>
      </c>
    </row>
    <row r="57" spans="1:6" ht="14.4">
      <c r="A57" s="177"/>
      <c r="B57" s="162"/>
      <c r="C57" s="169"/>
      <c r="D57" s="195"/>
      <c r="E57" s="178"/>
      <c r="F57" s="326"/>
    </row>
    <row r="58" spans="1:6" ht="14.4">
      <c r="A58" s="193">
        <v>20</v>
      </c>
      <c r="B58" s="167" t="s">
        <v>774</v>
      </c>
      <c r="C58" s="169"/>
      <c r="D58" s="195"/>
      <c r="E58" s="178"/>
      <c r="F58" s="325">
        <f>SUM(F54:F56)</f>
        <v>1710106</v>
      </c>
    </row>
    <row r="59" spans="1:6" ht="14.4">
      <c r="A59" s="177"/>
      <c r="B59" s="167"/>
      <c r="C59" s="169"/>
      <c r="D59" s="195"/>
      <c r="E59" s="178"/>
      <c r="F59" s="326"/>
    </row>
    <row r="60" spans="1:6" ht="26.4">
      <c r="A60" s="177">
        <v>21</v>
      </c>
      <c r="B60" s="162" t="s">
        <v>777</v>
      </c>
      <c r="C60" s="169"/>
      <c r="D60" s="195"/>
      <c r="E60" s="178"/>
      <c r="F60" s="326">
        <f>F58*15%</f>
        <v>256515.9</v>
      </c>
    </row>
    <row r="61" spans="1:6" ht="14.4">
      <c r="A61" s="177"/>
      <c r="B61" s="162"/>
      <c r="C61" s="169"/>
      <c r="D61" s="195"/>
      <c r="E61" s="178"/>
      <c r="F61" s="326"/>
    </row>
    <row r="62" spans="1:6" ht="14.4">
      <c r="A62" s="172">
        <v>22</v>
      </c>
      <c r="B62" s="167" t="s">
        <v>774</v>
      </c>
      <c r="C62" s="169"/>
      <c r="D62" s="195"/>
      <c r="E62" s="178"/>
      <c r="F62" s="323">
        <f>SUM(F58:F60)</f>
        <v>1966621.9</v>
      </c>
    </row>
    <row r="63" spans="1:6" ht="14.4">
      <c r="A63" s="172"/>
      <c r="B63" s="162"/>
      <c r="C63" s="169"/>
      <c r="D63" s="195"/>
      <c r="E63" s="178"/>
      <c r="F63" s="325"/>
    </row>
    <row r="64" spans="1:6" ht="14.4">
      <c r="A64" s="177">
        <v>23</v>
      </c>
      <c r="B64" s="162" t="s">
        <v>776</v>
      </c>
      <c r="C64" s="169"/>
      <c r="D64" s="195"/>
      <c r="E64" s="178"/>
      <c r="F64" s="194">
        <f>F62*10%</f>
        <v>196662.19</v>
      </c>
    </row>
    <row r="65" spans="1:6" ht="14.4">
      <c r="A65" s="177"/>
      <c r="B65" s="162"/>
      <c r="C65" s="169"/>
      <c r="D65" s="195"/>
      <c r="E65" s="178"/>
      <c r="F65" s="194"/>
    </row>
    <row r="66" spans="1:6" ht="14.4">
      <c r="A66" s="177">
        <v>24</v>
      </c>
      <c r="B66" s="162" t="s">
        <v>775</v>
      </c>
      <c r="C66" s="169"/>
      <c r="D66" s="195"/>
      <c r="E66" s="178"/>
      <c r="F66" s="194">
        <f>F62*10%</f>
        <v>196662.19</v>
      </c>
    </row>
    <row r="67" spans="1:6" ht="14.4">
      <c r="A67" s="177"/>
      <c r="B67" s="162"/>
      <c r="C67" s="169"/>
      <c r="D67" s="195"/>
      <c r="E67" s="178"/>
      <c r="F67" s="326"/>
    </row>
    <row r="68" spans="1:6" ht="14.4">
      <c r="A68" s="172">
        <v>25</v>
      </c>
      <c r="B68" s="167" t="s">
        <v>774</v>
      </c>
      <c r="C68" s="169"/>
      <c r="D68" s="195"/>
      <c r="E68" s="178"/>
      <c r="F68" s="323">
        <f>SUM(F62:F67)</f>
        <v>2359946.28</v>
      </c>
    </row>
    <row r="69" spans="1:6" ht="14.4">
      <c r="A69" s="172"/>
      <c r="B69" s="162"/>
      <c r="C69" s="169"/>
      <c r="D69" s="195"/>
      <c r="E69" s="178"/>
      <c r="F69" s="325"/>
    </row>
    <row r="70" spans="1:6" ht="14.4">
      <c r="A70" s="177">
        <v>26</v>
      </c>
      <c r="B70" s="162" t="s">
        <v>817</v>
      </c>
      <c r="C70" s="169"/>
      <c r="D70" s="195"/>
      <c r="E70" s="178"/>
      <c r="F70" s="194">
        <f>SUM(F68/100*15)</f>
        <v>353991.942</v>
      </c>
    </row>
    <row r="71" spans="1:6" ht="14.4">
      <c r="A71" s="177"/>
      <c r="B71" s="162"/>
      <c r="C71" s="169"/>
      <c r="D71" s="195"/>
      <c r="E71" s="178"/>
      <c r="F71" s="194"/>
    </row>
    <row r="72" spans="1:6" ht="13.8" thickBot="1">
      <c r="A72" s="172">
        <v>27</v>
      </c>
      <c r="B72" s="167" t="s">
        <v>772</v>
      </c>
      <c r="C72" s="195"/>
      <c r="D72" s="195"/>
      <c r="E72" s="178"/>
      <c r="F72" s="327">
        <f>SUM(F68:F70)</f>
        <v>2713938.2219999996</v>
      </c>
    </row>
    <row r="73" spans="1:6" ht="13.2">
      <c r="A73" s="328"/>
      <c r="B73" s="329"/>
      <c r="C73" s="330"/>
      <c r="D73" s="330"/>
      <c r="E73" s="331"/>
      <c r="F73" s="332"/>
    </row>
    <row r="74" spans="1:6" ht="13.2">
      <c r="A74" s="159"/>
      <c r="B74" s="158"/>
      <c r="C74" s="158"/>
      <c r="D74" s="157"/>
      <c r="E74" s="155"/>
      <c r="F74" s="154"/>
    </row>
    <row r="75" spans="1:6">
      <c r="A75" s="333" t="s">
        <v>1025</v>
      </c>
      <c r="B75" s="333"/>
      <c r="C75" s="333"/>
      <c r="D75" s="333"/>
      <c r="E75" s="333"/>
      <c r="F75" s="333"/>
    </row>
    <row r="76" spans="1:6">
      <c r="A76" s="333"/>
      <c r="B76" s="333"/>
      <c r="C76" s="333"/>
      <c r="D76" s="333"/>
      <c r="E76" s="333"/>
      <c r="F76" s="333"/>
    </row>
    <row r="77" spans="1:6" ht="13.2">
      <c r="A77" s="333"/>
      <c r="B77" s="333"/>
      <c r="C77" s="333"/>
      <c r="D77" s="333"/>
      <c r="E77" s="333"/>
      <c r="F77" s="333"/>
    </row>
    <row r="78" spans="1:6" ht="31.2" customHeight="1">
      <c r="A78" s="417" t="s">
        <v>1026</v>
      </c>
      <c r="B78" s="417"/>
      <c r="C78" s="417"/>
      <c r="D78" s="417"/>
      <c r="E78" s="417"/>
      <c r="F78" s="417"/>
    </row>
    <row r="79" spans="1:6" ht="13.2">
      <c r="A79" s="156"/>
      <c r="B79" s="154"/>
      <c r="C79" s="154"/>
      <c r="D79" s="154"/>
      <c r="E79" s="155"/>
      <c r="F79" s="154"/>
    </row>
  </sheetData>
  <mergeCells count="3">
    <mergeCell ref="B79:D79"/>
    <mergeCell ref="A75:F76"/>
    <mergeCell ref="A78:F78"/>
  </mergeCells>
  <pageMargins left="0.7" right="0.7" top="0.75" bottom="0.75" header="0.3" footer="0.3"/>
  <pageSetup orientation="portrait"/>
  <headerFooter scaleWithDoc="1" alignWithMargins="0" differentFirst="0" differentOddEven="0"/>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6">
    <pageSetUpPr fitToPage="1"/>
  </sheetPr>
  <dimension ref="A1:F132"/>
  <sheetViews>
    <sheetView view="normal" workbookViewId="0">
      <selection pane="topLeft" activeCell="C18" sqref="C18"/>
    </sheetView>
  </sheetViews>
  <sheetFormatPr defaultColWidth="0" zeroHeight="true" defaultRowHeight="12.6" baseColWidth="0"/>
  <cols>
    <col min="1" max="1" width="9.5703125" style="153" customWidth="1"/>
    <col min="2" max="2" width="52.84765625" style="153" customWidth="1"/>
    <col min="3" max="3" width="10.140625" style="153" customWidth="1"/>
    <col min="4" max="4" width="7" style="153" customWidth="1"/>
    <col min="5" max="5" width="13" style="153" customWidth="1"/>
    <col min="6" max="6" width="12.140625" style="153" customWidth="1"/>
    <col min="7" max="16384" width="8.84765625" style="153" hidden="1" customWidth="1"/>
  </cols>
  <sheetData>
    <row r="1" spans="1:2">
      <c r="A1" s="418" t="s">
        <v>802</v>
      </c>
      <c r="B1" s="419"/>
    </row>
    <row r="2" spans="1:1">
      <c r="A2" s="153" t="s">
        <v>803</v>
      </c>
    </row>
    <row r="3" spans="5:5">
      <c r="E3" s="206">
        <v>43101</v>
      </c>
    </row>
    <row r="4"/>
    <row r="5" spans="1:6" ht="13.2">
      <c r="A5" s="205" t="s">
        <v>30</v>
      </c>
      <c r="B5" s="204" t="s">
        <v>801</v>
      </c>
      <c r="C5" s="204" t="s">
        <v>800</v>
      </c>
      <c r="D5" s="204" t="s">
        <v>799</v>
      </c>
      <c r="E5" s="203" t="s">
        <v>15</v>
      </c>
      <c r="F5" s="203" t="s">
        <v>798</v>
      </c>
    </row>
    <row r="6" spans="1:6" ht="13.2">
      <c r="A6" s="202"/>
      <c r="B6" s="201"/>
      <c r="C6" s="201"/>
      <c r="D6" s="201"/>
      <c r="E6" s="200"/>
      <c r="F6" s="200"/>
    </row>
    <row r="7" spans="1:6" ht="13.2">
      <c r="A7" s="193"/>
      <c r="B7" s="167" t="s">
        <v>804</v>
      </c>
      <c r="C7" s="195"/>
      <c r="D7" s="195"/>
      <c r="E7" s="178"/>
      <c r="F7" s="178"/>
    </row>
    <row r="8" spans="1:6" ht="13.2">
      <c r="A8" s="193"/>
      <c r="B8" s="198" t="s">
        <v>819</v>
      </c>
      <c r="C8" s="195"/>
      <c r="D8" s="195"/>
      <c r="E8" s="178"/>
      <c r="F8" s="178"/>
    </row>
    <row r="9" spans="1:6" ht="13.2">
      <c r="A9" s="193"/>
      <c r="B9" s="198"/>
      <c r="C9" s="199"/>
      <c r="D9" s="195"/>
      <c r="E9" s="178"/>
      <c r="F9" s="178"/>
    </row>
    <row r="10" spans="1:6" ht="13.2">
      <c r="A10" s="193">
        <v>1</v>
      </c>
      <c r="B10" s="198" t="s">
        <v>797</v>
      </c>
      <c r="C10" s="196">
        <v>1</v>
      </c>
      <c r="D10" s="197" t="s">
        <v>30</v>
      </c>
      <c r="E10" s="187"/>
      <c r="F10" s="187">
        <v>0</v>
      </c>
    </row>
    <row r="11" spans="1:6" ht="13.2">
      <c r="A11" s="193"/>
      <c r="B11" s="198"/>
      <c r="C11" s="199"/>
      <c r="D11" s="195"/>
      <c r="E11" s="178"/>
      <c r="F11" s="178"/>
    </row>
    <row r="12" spans="1:6" ht="39.6">
      <c r="A12" s="177">
        <v>1.01</v>
      </c>
      <c r="B12" s="216" t="s">
        <v>796</v>
      </c>
      <c r="C12" s="217">
        <v>1</v>
      </c>
      <c r="D12" s="218" t="s">
        <v>30</v>
      </c>
      <c r="E12" s="219">
        <v>0</v>
      </c>
      <c r="F12" s="219">
        <f>E12*C12</f>
        <v>0</v>
      </c>
    </row>
    <row r="13" spans="1:6" ht="26.4">
      <c r="A13" s="177">
        <v>1.02</v>
      </c>
      <c r="B13" s="216" t="s">
        <v>795</v>
      </c>
      <c r="C13" s="220">
        <v>1300</v>
      </c>
      <c r="D13" s="221" t="s">
        <v>18</v>
      </c>
      <c r="E13" s="219">
        <v>5</v>
      </c>
      <c r="F13" s="219">
        <f>E13*C13</f>
        <v>6500</v>
      </c>
    </row>
    <row r="14" spans="1:6" ht="39.6">
      <c r="A14" s="177">
        <v>1.03</v>
      </c>
      <c r="B14" s="216" t="s">
        <v>794</v>
      </c>
      <c r="C14" s="220">
        <v>1</v>
      </c>
      <c r="D14" s="221" t="s">
        <v>791</v>
      </c>
      <c r="E14" s="219">
        <v>1500</v>
      </c>
      <c r="F14" s="219">
        <f>E14*C14</f>
        <v>1500</v>
      </c>
    </row>
    <row r="15" spans="1:6" ht="26.4">
      <c r="A15" s="177">
        <v>1.04</v>
      </c>
      <c r="B15" s="216" t="s">
        <v>793</v>
      </c>
      <c r="C15" s="220">
        <v>10</v>
      </c>
      <c r="D15" s="221" t="s">
        <v>30</v>
      </c>
      <c r="E15" s="219">
        <v>300</v>
      </c>
      <c r="F15" s="219">
        <f>E15*C15</f>
        <v>3000</v>
      </c>
    </row>
    <row r="16" spans="1:6" ht="26.4">
      <c r="A16" s="177">
        <v>1.05</v>
      </c>
      <c r="B16" s="216" t="s">
        <v>792</v>
      </c>
      <c r="C16" s="220">
        <v>1</v>
      </c>
      <c r="D16" s="221" t="s">
        <v>791</v>
      </c>
      <c r="E16" s="219">
        <v>2500</v>
      </c>
      <c r="F16" s="219">
        <f>E16*C16</f>
        <v>2500</v>
      </c>
    </row>
    <row r="17" spans="1:6" ht="13.2">
      <c r="A17" s="193"/>
      <c r="B17" s="198"/>
      <c r="C17" s="196"/>
      <c r="D17" s="197"/>
      <c r="E17" s="187"/>
      <c r="F17" s="187"/>
    </row>
    <row r="18" spans="1:6" ht="13.2">
      <c r="A18" s="193">
        <v>3</v>
      </c>
      <c r="B18" s="192" t="s">
        <v>790</v>
      </c>
      <c r="C18" s="189">
        <v>1</v>
      </c>
      <c r="D18" s="191" t="s">
        <v>30</v>
      </c>
      <c r="E18" s="187" t="e">
        <f>SUM('Master Sheet Summary'!#REF!)</f>
        <v>#REF!</v>
      </c>
      <c r="F18" s="187" t="e">
        <f>E18*C18</f>
        <v>#REF!</v>
      </c>
    </row>
    <row r="19" spans="1:6" ht="26.4">
      <c r="A19" s="177">
        <v>3.01</v>
      </c>
      <c r="B19" s="190" t="s">
        <v>818</v>
      </c>
      <c r="C19" s="189"/>
      <c r="D19" s="195" t="s">
        <v>783</v>
      </c>
      <c r="E19" s="187"/>
      <c r="F19" s="187"/>
    </row>
    <row r="20" spans="1:6" ht="26.4">
      <c r="A20" s="177">
        <v>3.02</v>
      </c>
      <c r="B20" s="186" t="s">
        <v>784</v>
      </c>
      <c r="C20" s="189"/>
      <c r="D20" s="195" t="s">
        <v>783</v>
      </c>
      <c r="E20" s="187"/>
      <c r="F20" s="187"/>
    </row>
    <row r="21" spans="1:6" ht="13.2">
      <c r="A21" s="177"/>
      <c r="B21" s="185"/>
      <c r="C21" s="184"/>
      <c r="D21" s="183"/>
      <c r="E21" s="178"/>
      <c r="F21" s="213"/>
    </row>
    <row r="22" spans="1:6" ht="14.4">
      <c r="A22" s="172">
        <v>11</v>
      </c>
      <c r="B22" s="167" t="s">
        <v>774</v>
      </c>
      <c r="C22" s="169"/>
      <c r="D22" s="179"/>
      <c r="E22" s="165"/>
      <c r="F22" s="182" t="e">
        <f>SUM(F18:F20)</f>
        <v>#REF!</v>
      </c>
    </row>
    <row r="23" spans="1:6" ht="14.4">
      <c r="A23" s="177"/>
      <c r="B23" s="181"/>
      <c r="C23" s="169"/>
      <c r="D23" s="179"/>
      <c r="E23" s="165"/>
      <c r="F23" s="176" t="s">
        <v>781</v>
      </c>
    </row>
    <row r="24" spans="1:6" ht="14.4">
      <c r="A24" s="177">
        <v>12</v>
      </c>
      <c r="B24" s="162" t="s">
        <v>782</v>
      </c>
      <c r="C24" s="169"/>
      <c r="D24" s="180"/>
      <c r="E24" s="165"/>
      <c r="F24" s="178" t="e">
        <f>F22*15%</f>
        <v>#REF!</v>
      </c>
    </row>
    <row r="25" spans="1:6" ht="14.4">
      <c r="A25" s="177"/>
      <c r="B25" s="162"/>
      <c r="C25" s="169"/>
      <c r="D25" s="179" t="s">
        <v>781</v>
      </c>
      <c r="E25" s="165"/>
      <c r="F25" s="176"/>
    </row>
    <row r="26" spans="1:6" ht="14.4">
      <c r="A26" s="177">
        <v>13</v>
      </c>
      <c r="B26" s="162" t="s">
        <v>780</v>
      </c>
      <c r="C26" s="169"/>
      <c r="D26" s="179"/>
      <c r="E26" s="178"/>
      <c r="F26" s="178">
        <f>F10</f>
        <v>0</v>
      </c>
    </row>
    <row r="27" spans="1:6" ht="14.4">
      <c r="A27" s="177"/>
      <c r="B27" s="162"/>
      <c r="C27" s="169"/>
      <c r="D27" s="166"/>
      <c r="E27" s="165"/>
      <c r="F27" s="176"/>
    </row>
    <row r="28" spans="1:6" ht="14.4">
      <c r="A28" s="172">
        <v>14</v>
      </c>
      <c r="B28" s="167" t="s">
        <v>774</v>
      </c>
      <c r="C28" s="169"/>
      <c r="D28" s="166"/>
      <c r="E28" s="165"/>
      <c r="F28" s="173" t="e">
        <f>SUM(F22:F27)</f>
        <v>#REF!</v>
      </c>
    </row>
    <row r="29" spans="1:6" ht="14.4">
      <c r="A29" s="170"/>
      <c r="B29" s="162"/>
      <c r="C29" s="169"/>
      <c r="D29" s="166"/>
      <c r="E29" s="165"/>
      <c r="F29" s="175"/>
    </row>
    <row r="30" spans="1:6" ht="14.4">
      <c r="A30" s="170">
        <v>15</v>
      </c>
      <c r="B30" s="162" t="s">
        <v>779</v>
      </c>
      <c r="C30" s="169"/>
      <c r="D30" s="166"/>
      <c r="E30" s="165"/>
      <c r="F30" s="165" t="e">
        <f>F28*3.25%</f>
        <v>#REF!</v>
      </c>
    </row>
    <row r="31" spans="1:6" ht="14.4">
      <c r="A31" s="170"/>
      <c r="B31" s="162"/>
      <c r="C31" s="169"/>
      <c r="D31" s="166"/>
      <c r="E31" s="165"/>
      <c r="F31" s="165"/>
    </row>
    <row r="32" spans="1:6" ht="14.4">
      <c r="A32" s="172">
        <v>16</v>
      </c>
      <c r="B32" s="167" t="s">
        <v>774</v>
      </c>
      <c r="C32" s="169"/>
      <c r="D32" s="166"/>
      <c r="E32" s="165"/>
      <c r="F32" s="173" t="e">
        <f>SUM(F28:F31)</f>
        <v>#REF!</v>
      </c>
    </row>
    <row r="33" spans="1:6" ht="14.4">
      <c r="A33" s="172"/>
      <c r="B33" s="162"/>
      <c r="C33" s="169"/>
      <c r="D33" s="166"/>
      <c r="E33" s="165"/>
      <c r="F33" s="171"/>
    </row>
    <row r="34" spans="1:6" ht="14.4">
      <c r="A34" s="170">
        <v>17</v>
      </c>
      <c r="B34" s="162" t="s">
        <v>778</v>
      </c>
      <c r="C34" s="169"/>
      <c r="D34" s="166"/>
      <c r="E34" s="165"/>
      <c r="F34" s="165" t="e">
        <f>SUM(F32/100*3.25)</f>
        <v>#REF!</v>
      </c>
    </row>
    <row r="35" spans="1:6" ht="14.4">
      <c r="A35" s="170"/>
      <c r="B35" s="162"/>
      <c r="C35" s="169"/>
      <c r="D35" s="166"/>
      <c r="E35" s="165"/>
      <c r="F35" s="174"/>
    </row>
    <row r="36" spans="1:6" ht="14.4">
      <c r="A36" s="170">
        <v>18</v>
      </c>
      <c r="B36" s="167" t="s">
        <v>774</v>
      </c>
      <c r="C36" s="169"/>
      <c r="D36" s="166"/>
      <c r="E36" s="165"/>
      <c r="F36" s="171" t="e">
        <f>SUM(F32:F34)</f>
        <v>#REF!</v>
      </c>
    </row>
    <row r="37" spans="1:6" ht="14.4">
      <c r="A37" s="170"/>
      <c r="B37" s="167"/>
      <c r="C37" s="169"/>
      <c r="D37" s="166"/>
      <c r="E37" s="165"/>
      <c r="F37" s="165"/>
    </row>
    <row r="38" spans="1:6" ht="26.4">
      <c r="A38" s="170">
        <v>19</v>
      </c>
      <c r="B38" s="162" t="s">
        <v>777</v>
      </c>
      <c r="C38" s="169"/>
      <c r="D38" s="166"/>
      <c r="E38" s="165"/>
      <c r="F38" s="165" t="e">
        <f>F36*15%</f>
        <v>#REF!</v>
      </c>
    </row>
    <row r="39" spans="1:6" ht="14.4">
      <c r="A39" s="170"/>
      <c r="B39" s="162"/>
      <c r="C39" s="169"/>
      <c r="D39" s="166"/>
      <c r="E39" s="165"/>
      <c r="F39" s="165"/>
    </row>
    <row r="40" spans="1:6" ht="14.4">
      <c r="A40" s="172">
        <v>20</v>
      </c>
      <c r="B40" s="167" t="s">
        <v>774</v>
      </c>
      <c r="C40" s="169"/>
      <c r="D40" s="166"/>
      <c r="E40" s="165"/>
      <c r="F40" s="173" t="e">
        <f>SUM(F36:F38)</f>
        <v>#REF!</v>
      </c>
    </row>
    <row r="41" spans="1:6" ht="14.4">
      <c r="A41" s="172"/>
      <c r="B41" s="162"/>
      <c r="C41" s="169"/>
      <c r="D41" s="166"/>
      <c r="E41" s="165"/>
      <c r="F41" s="171"/>
    </row>
    <row r="42" spans="1:6" ht="14.4">
      <c r="A42" s="170">
        <v>21</v>
      </c>
      <c r="B42" s="162" t="s">
        <v>776</v>
      </c>
      <c r="C42" s="169"/>
      <c r="D42" s="166"/>
      <c r="E42" s="165"/>
      <c r="F42" s="165" t="e">
        <f>F40*10%</f>
        <v>#REF!</v>
      </c>
    </row>
    <row r="43" spans="1:6" ht="14.4">
      <c r="A43" s="170"/>
      <c r="B43" s="162"/>
      <c r="C43" s="169"/>
      <c r="D43" s="166"/>
      <c r="E43" s="165"/>
      <c r="F43" s="165"/>
    </row>
    <row r="44" spans="1:6" ht="14.4">
      <c r="A44" s="170">
        <v>22</v>
      </c>
      <c r="B44" s="162" t="s">
        <v>775</v>
      </c>
      <c r="C44" s="169"/>
      <c r="D44" s="166"/>
      <c r="E44" s="165"/>
      <c r="F44" s="165" t="e">
        <f>F40*10%</f>
        <v>#REF!</v>
      </c>
    </row>
    <row r="45" spans="1:6" ht="14.4">
      <c r="A45" s="170"/>
      <c r="B45" s="162"/>
      <c r="C45" s="169"/>
      <c r="D45" s="166"/>
      <c r="E45" s="165"/>
      <c r="F45" s="174"/>
    </row>
    <row r="46" spans="1:6" ht="14.4">
      <c r="A46" s="172">
        <v>23</v>
      </c>
      <c r="B46" s="167" t="s">
        <v>774</v>
      </c>
      <c r="C46" s="169"/>
      <c r="D46" s="166"/>
      <c r="E46" s="165"/>
      <c r="F46" s="173" t="e">
        <f>SUM(F40:F45)</f>
        <v>#REF!</v>
      </c>
    </row>
    <row r="47" spans="1:6" ht="14.4">
      <c r="A47" s="172"/>
      <c r="B47" s="162"/>
      <c r="C47" s="169"/>
      <c r="D47" s="166"/>
      <c r="E47" s="165"/>
      <c r="F47" s="171"/>
    </row>
    <row r="48" spans="1:6" ht="14.4">
      <c r="A48" s="170">
        <v>24</v>
      </c>
      <c r="B48" s="162" t="s">
        <v>773</v>
      </c>
      <c r="C48" s="169"/>
      <c r="D48" s="166"/>
      <c r="E48" s="165"/>
      <c r="F48" s="165" t="e">
        <f>SUM(F46/100*0.95)</f>
        <v>#REF!</v>
      </c>
    </row>
    <row r="49" spans="1:6" ht="14.4">
      <c r="A49" s="170"/>
      <c r="B49" s="162"/>
      <c r="C49" s="169"/>
      <c r="D49" s="166"/>
      <c r="E49" s="165"/>
      <c r="F49" s="165"/>
    </row>
    <row r="50" spans="1:6" ht="13.8" thickBot="1">
      <c r="A50" s="168">
        <v>25</v>
      </c>
      <c r="B50" s="167" t="s">
        <v>772</v>
      </c>
      <c r="C50" s="166"/>
      <c r="D50" s="166"/>
      <c r="E50" s="165"/>
      <c r="F50" s="164" t="e">
        <f>SUM(F46:F48)</f>
        <v>#REF!</v>
      </c>
    </row>
    <row r="51" spans="1:6" ht="13.2">
      <c r="A51" s="163"/>
      <c r="B51" s="162"/>
      <c r="C51" s="161"/>
      <c r="D51" s="161"/>
      <c r="E51" s="160"/>
      <c r="F51" s="160"/>
    </row>
    <row r="52" spans="1:6" ht="13.2">
      <c r="A52" s="159"/>
      <c r="B52" s="158"/>
      <c r="C52" s="158"/>
      <c r="D52" s="157"/>
      <c r="E52" s="155"/>
      <c r="F52" s="154"/>
    </row>
    <row r="53" spans="1:6">
      <c r="A53" s="420" t="s">
        <v>771</v>
      </c>
      <c r="B53" s="420"/>
      <c r="C53" s="420"/>
      <c r="D53" s="420"/>
      <c r="E53" s="420"/>
      <c r="F53" s="420"/>
    </row>
    <row r="54" spans="1:6">
      <c r="A54" s="420"/>
      <c r="B54" s="420"/>
      <c r="C54" s="420"/>
      <c r="D54" s="420"/>
      <c r="E54" s="420"/>
      <c r="F54" s="420"/>
    </row>
    <row r="55" spans="1:6" ht="13.2">
      <c r="A55" s="156"/>
      <c r="B55" s="157"/>
      <c r="C55" s="157"/>
      <c r="D55" s="157"/>
      <c r="E55" s="155"/>
      <c r="F55" s="157"/>
    </row>
    <row r="56" spans="1:6" ht="1.65" customHeight="1">
      <c r="A56" s="156"/>
      <c r="B56" s="154"/>
      <c r="C56" s="154"/>
      <c r="D56" s="154"/>
      <c r="E56" s="155"/>
      <c r="F56" s="154"/>
    </row>
    <row r="57" spans="1:1" hidden="1">
      <c r="A57"/>
    </row>
    <row r="58" spans="1:1" hidden="1">
      <c r="A58"/>
    </row>
    <row r="59" spans="1:1" hidden="1">
      <c r="A59"/>
    </row>
    <row r="60" spans="1:1" hidden="1">
      <c r="A60"/>
    </row>
    <row r="61" spans="1:1" hidden="1">
      <c r="A61"/>
    </row>
    <row r="62" spans="1:1" hidden="1">
      <c r="A62"/>
    </row>
    <row r="63" spans="1:1" hidden="1">
      <c r="A63"/>
    </row>
    <row r="64" spans="1:1" hidden="1">
      <c r="A64"/>
    </row>
    <row r="65" spans="1:1" hidden="1">
      <c r="A65"/>
    </row>
    <row r="66" spans="1:1" hidden="1">
      <c r="A66"/>
    </row>
    <row r="67" spans="1:1" hidden="1">
      <c r="A67"/>
    </row>
    <row r="68" spans="1:1" hidden="1">
      <c r="A68"/>
    </row>
    <row r="69" spans="1:1" hidden="1">
      <c r="A69"/>
    </row>
    <row r="70" spans="1:1" hidden="1">
      <c r="A70"/>
    </row>
    <row r="71" spans="1:1" hidden="1">
      <c r="A71"/>
    </row>
    <row r="72" spans="1:1" hidden="1">
      <c r="A72"/>
    </row>
    <row r="73" spans="1:1" hidden="1">
      <c r="A73"/>
    </row>
    <row r="74" spans="1:1" hidden="1">
      <c r="A74"/>
    </row>
    <row r="75" spans="1:1" hidden="1">
      <c r="A75"/>
    </row>
    <row r="76" spans="1:1" hidden="1">
      <c r="A76"/>
    </row>
    <row r="77" spans="1:1" hidden="1">
      <c r="A77"/>
    </row>
    <row r="78" spans="1:1" hidden="1">
      <c r="A78"/>
    </row>
    <row r="79" spans="1:1" hidden="1">
      <c r="A79"/>
    </row>
    <row r="80" spans="1:1" hidden="1">
      <c r="A80"/>
    </row>
    <row r="81" spans="1:1" hidden="1">
      <c r="A81"/>
    </row>
    <row r="82" spans="1:1" hidden="1">
      <c r="A82"/>
    </row>
    <row r="83" spans="1:1" hidden="1">
      <c r="A83"/>
    </row>
    <row r="84" spans="1:1" hidden="1">
      <c r="A84"/>
    </row>
    <row r="85" spans="1:1" hidden="1">
      <c r="A85"/>
    </row>
    <row r="86" spans="1:1" hidden="1">
      <c r="A86"/>
    </row>
    <row r="87" spans="1:1" hidden="1">
      <c r="A87"/>
    </row>
    <row r="88" spans="1:1" hidden="1">
      <c r="A88"/>
    </row>
    <row r="89" spans="1:1" hidden="1">
      <c r="A89"/>
    </row>
    <row r="90" spans="1:1" hidden="1">
      <c r="A90"/>
    </row>
    <row r="91" spans="1:1" hidden="1">
      <c r="A91"/>
    </row>
    <row r="92" spans="1:1" hidden="1">
      <c r="A92"/>
    </row>
    <row r="93" spans="1:1" hidden="1">
      <c r="A93"/>
    </row>
    <row r="94" spans="1:1" hidden="1">
      <c r="A94"/>
    </row>
    <row r="95" spans="1:1" hidden="1">
      <c r="A95"/>
    </row>
    <row r="96" spans="1:1" hidden="1">
      <c r="A96"/>
    </row>
    <row r="97" spans="1:1" hidden="1">
      <c r="A97"/>
    </row>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sheetData>
  <mergeCells count="4">
    <mergeCell ref="A1:B1"/>
    <mergeCell ref="A53:F54"/>
    <mergeCell ref="B55:D55"/>
    <mergeCell ref="B56:D56"/>
  </mergeCells>
  <pageMargins left="0.70866141732283472" right="0.70866141732283472" top="0.94488188976377963" bottom="0.74803149606299213" header="0.31496062992125984" footer="0.31496062992125984"/>
  <pageSetup scale="88" fitToHeight="0" orientation="portrait"/>
  <headerFooter scaleWithDoc="1" alignWithMargins="1" differentFirst="0" differentOddEven="0">
    <oddHeader>&amp;R&amp;G</oddHeader>
  </headerFooter>
  <legacyDrawingHF r:id="rId2"/>
  <extLst/>
</worksheet>
</file>

<file path=xl/worksheets/sheet8.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7">
    <pageSetUpPr fitToPage="1"/>
  </sheetPr>
  <dimension ref="A1:F136"/>
  <sheetViews>
    <sheetView topLeftCell="A22" view="normal" workbookViewId="0">
      <selection pane="topLeft" activeCell="A65" sqref="A65:F66"/>
    </sheetView>
  </sheetViews>
  <sheetFormatPr defaultColWidth="0" zeroHeight="true" defaultRowHeight="12.6" baseColWidth="0"/>
  <cols>
    <col min="1" max="1" width="9.5703125" style="153" customWidth="1"/>
    <col min="2" max="2" width="52.84765625" style="153" customWidth="1"/>
    <col min="3" max="3" width="10.140625" style="153" customWidth="1"/>
    <col min="4" max="4" width="7" style="153" customWidth="1"/>
    <col min="5" max="5" width="13" style="153" customWidth="1"/>
    <col min="6" max="6" width="12.140625" style="153" customWidth="1"/>
    <col min="7" max="16384" width="8.84765625" style="153" hidden="1" customWidth="1"/>
  </cols>
  <sheetData>
    <row r="1" spans="1:2">
      <c r="A1" s="418" t="s">
        <v>802</v>
      </c>
      <c r="B1" s="419"/>
    </row>
    <row r="2" spans="1:1">
      <c r="A2" s="153" t="s">
        <v>803</v>
      </c>
    </row>
    <row r="3" spans="5:5">
      <c r="E3" s="206">
        <v>43101</v>
      </c>
    </row>
    <row r="4"/>
    <row r="5" spans="1:6" ht="13.2">
      <c r="A5" s="205" t="s">
        <v>30</v>
      </c>
      <c r="B5" s="204" t="s">
        <v>801</v>
      </c>
      <c r="C5" s="204" t="s">
        <v>800</v>
      </c>
      <c r="D5" s="204" t="s">
        <v>799</v>
      </c>
      <c r="E5" s="203" t="s">
        <v>15</v>
      </c>
      <c r="F5" s="203" t="s">
        <v>798</v>
      </c>
    </row>
    <row r="6" spans="1:6" ht="13.2">
      <c r="A6" s="202"/>
      <c r="B6" s="201"/>
      <c r="C6" s="201"/>
      <c r="D6" s="201"/>
      <c r="E6" s="200"/>
      <c r="F6" s="200"/>
    </row>
    <row r="7" spans="1:6" ht="13.2">
      <c r="A7" s="193"/>
      <c r="B7" s="167" t="s">
        <v>804</v>
      </c>
      <c r="C7" s="195"/>
      <c r="D7" s="195"/>
      <c r="E7" s="178"/>
      <c r="F7" s="178"/>
    </row>
    <row r="8" spans="1:6" ht="13.2">
      <c r="A8" s="193"/>
      <c r="B8" s="198" t="s">
        <v>820</v>
      </c>
      <c r="C8" s="195"/>
      <c r="D8" s="195"/>
      <c r="E8" s="178"/>
      <c r="F8" s="178"/>
    </row>
    <row r="9" spans="1:6" ht="13.2">
      <c r="A9" s="193"/>
      <c r="B9" s="198"/>
      <c r="C9" s="199"/>
      <c r="D9" s="195"/>
      <c r="E9" s="178"/>
      <c r="F9" s="178"/>
    </row>
    <row r="10" spans="1:6" ht="13.2">
      <c r="A10" s="193">
        <v>1</v>
      </c>
      <c r="B10" s="198" t="s">
        <v>797</v>
      </c>
      <c r="C10" s="196">
        <v>1</v>
      </c>
      <c r="D10" s="197" t="s">
        <v>30</v>
      </c>
      <c r="E10" s="187"/>
      <c r="F10" s="187">
        <v>0</v>
      </c>
    </row>
    <row r="11" spans="1:6" ht="13.2">
      <c r="A11" s="193"/>
      <c r="B11" s="198"/>
      <c r="C11" s="199"/>
      <c r="D11" s="195"/>
      <c r="E11" s="178"/>
      <c r="F11" s="178"/>
    </row>
    <row r="12" spans="1:6" ht="39.6">
      <c r="A12" s="177">
        <v>1.01</v>
      </c>
      <c r="B12" s="216" t="s">
        <v>796</v>
      </c>
      <c r="C12" s="217">
        <v>1</v>
      </c>
      <c r="D12" s="218" t="s">
        <v>30</v>
      </c>
      <c r="E12" s="219">
        <f>(200*21)+(52.5*21)</f>
        <v>5302.5</v>
      </c>
      <c r="F12" s="219">
        <f>E12*C12</f>
        <v>5302.5</v>
      </c>
    </row>
    <row r="13" spans="1:6" ht="26.4">
      <c r="A13" s="177">
        <v>1.02</v>
      </c>
      <c r="B13" s="216" t="s">
        <v>795</v>
      </c>
      <c r="C13" s="220">
        <v>1400</v>
      </c>
      <c r="D13" s="221" t="s">
        <v>18</v>
      </c>
      <c r="E13" s="219">
        <v>5</v>
      </c>
      <c r="F13" s="219">
        <f>E13*C13</f>
        <v>7000</v>
      </c>
    </row>
    <row r="14" spans="1:6" ht="39.6">
      <c r="A14" s="177">
        <v>1.03</v>
      </c>
      <c r="B14" s="216" t="s">
        <v>794</v>
      </c>
      <c r="C14" s="220">
        <v>1</v>
      </c>
      <c r="D14" s="221" t="s">
        <v>791</v>
      </c>
      <c r="E14" s="219">
        <v>500</v>
      </c>
      <c r="F14" s="219">
        <f>E14*C14</f>
        <v>500</v>
      </c>
    </row>
    <row r="15" spans="1:6" ht="26.4">
      <c r="A15" s="177">
        <v>1.04</v>
      </c>
      <c r="B15" s="216" t="s">
        <v>793</v>
      </c>
      <c r="C15" s="220">
        <v>10</v>
      </c>
      <c r="D15" s="221" t="s">
        <v>30</v>
      </c>
      <c r="E15" s="219">
        <v>300</v>
      </c>
      <c r="F15" s="219">
        <f>E15*C15</f>
        <v>3000</v>
      </c>
    </row>
    <row r="16" spans="1:6" ht="26.4">
      <c r="A16" s="177">
        <v>1.05</v>
      </c>
      <c r="B16" s="216" t="s">
        <v>792</v>
      </c>
      <c r="C16" s="220">
        <v>1</v>
      </c>
      <c r="D16" s="221" t="s">
        <v>791</v>
      </c>
      <c r="E16" s="219">
        <v>1000</v>
      </c>
      <c r="F16" s="219">
        <f>E16*C16</f>
        <v>1000</v>
      </c>
    </row>
    <row r="17" spans="1:6" ht="13.2">
      <c r="A17" s="193"/>
      <c r="B17" s="198"/>
      <c r="C17" s="196"/>
      <c r="D17" s="197"/>
      <c r="E17" s="187"/>
      <c r="F17" s="187"/>
    </row>
    <row r="18" spans="1:6" ht="13.2">
      <c r="A18" s="193">
        <v>2</v>
      </c>
      <c r="B18" s="192" t="s">
        <v>807</v>
      </c>
      <c r="C18" s="189">
        <v>1</v>
      </c>
      <c r="D18" s="195" t="s">
        <v>30</v>
      </c>
      <c r="E18" s="187" t="e">
        <f>SUM('Master Sheet Summary'!#REF!)</f>
        <v>#REF!</v>
      </c>
      <c r="F18" s="187" t="e">
        <f>E18*C18</f>
        <v>#REF!</v>
      </c>
    </row>
    <row r="19" spans="1:6" ht="26.4">
      <c r="A19" s="177">
        <v>2.01</v>
      </c>
      <c r="B19" s="190" t="s">
        <v>821</v>
      </c>
      <c r="C19" s="189"/>
      <c r="D19" s="195" t="s">
        <v>783</v>
      </c>
      <c r="E19" s="187"/>
      <c r="F19" s="187"/>
    </row>
    <row r="20" spans="1:6" ht="26.4">
      <c r="A20" s="177">
        <v>2.02</v>
      </c>
      <c r="B20" s="186" t="s">
        <v>784</v>
      </c>
      <c r="C20" s="189"/>
      <c r="D20" s="195" t="s">
        <v>783</v>
      </c>
      <c r="E20" s="187"/>
      <c r="F20" s="187"/>
    </row>
    <row r="21" spans="1:6" ht="13.2">
      <c r="A21" s="193"/>
      <c r="B21" s="192"/>
      <c r="C21" s="189"/>
      <c r="D21" s="195"/>
      <c r="E21" s="187"/>
      <c r="F21" s="187"/>
    </row>
    <row r="22" spans="1:6" ht="13.2">
      <c r="A22" s="193">
        <v>3</v>
      </c>
      <c r="B22" s="192" t="s">
        <v>789</v>
      </c>
      <c r="C22" s="189">
        <v>1</v>
      </c>
      <c r="D22" s="195" t="s">
        <v>30</v>
      </c>
      <c r="E22" s="187" t="e">
        <f>SUM('Master Sheet Summary'!#REF!)</f>
        <v>#REF!</v>
      </c>
      <c r="F22" s="187" t="e">
        <f>E22*C22</f>
        <v>#REF!</v>
      </c>
    </row>
    <row r="23" spans="1:6" ht="13.2">
      <c r="A23" s="177">
        <v>3.01</v>
      </c>
      <c r="B23" s="190" t="s">
        <v>805</v>
      </c>
      <c r="C23" s="189"/>
      <c r="D23" s="195" t="s">
        <v>783</v>
      </c>
      <c r="E23" s="187"/>
      <c r="F23" s="187"/>
    </row>
    <row r="24" spans="1:6" ht="26.4">
      <c r="A24" s="177">
        <v>3.02</v>
      </c>
      <c r="B24" s="186" t="s">
        <v>784</v>
      </c>
      <c r="C24" s="189"/>
      <c r="D24" s="195" t="s">
        <v>783</v>
      </c>
      <c r="E24" s="187"/>
      <c r="F24" s="187"/>
    </row>
    <row r="25" spans="1:6" ht="13.2">
      <c r="A25" s="177"/>
      <c r="B25" s="186"/>
      <c r="C25" s="189"/>
      <c r="D25" s="195"/>
      <c r="E25" s="187"/>
      <c r="F25" s="187"/>
    </row>
    <row r="26" spans="1:6" ht="13.2">
      <c r="A26" s="193">
        <v>4</v>
      </c>
      <c r="B26" s="192" t="s">
        <v>806</v>
      </c>
      <c r="C26" s="189">
        <v>1</v>
      </c>
      <c r="D26" s="195" t="s">
        <v>30</v>
      </c>
      <c r="E26" s="187" t="e">
        <f>SUM('Master Sheet Summary'!#REF!)</f>
        <v>#REF!</v>
      </c>
      <c r="F26" s="187" t="e">
        <f>E26*C26</f>
        <v>#REF!</v>
      </c>
    </row>
    <row r="27" spans="1:6" ht="13.2">
      <c r="A27" s="177">
        <v>4.01</v>
      </c>
      <c r="B27" s="190" t="s">
        <v>805</v>
      </c>
      <c r="C27" s="189"/>
      <c r="D27" s="195" t="s">
        <v>783</v>
      </c>
      <c r="E27" s="187"/>
      <c r="F27" s="187"/>
    </row>
    <row r="28" spans="1:6" ht="26.4">
      <c r="A28" s="177">
        <v>4.02</v>
      </c>
      <c r="B28" s="186" t="s">
        <v>784</v>
      </c>
      <c r="C28" s="189"/>
      <c r="D28" s="195" t="s">
        <v>783</v>
      </c>
      <c r="E28" s="187"/>
      <c r="F28" s="187"/>
    </row>
    <row r="29" spans="1:6" ht="13.2">
      <c r="A29" s="177"/>
      <c r="B29" s="186"/>
      <c r="C29" s="189"/>
      <c r="D29" s="195"/>
      <c r="E29" s="187"/>
      <c r="F29" s="187"/>
    </row>
    <row r="30" spans="1:6" ht="13.2">
      <c r="A30" s="193">
        <v>5</v>
      </c>
      <c r="B30" s="192" t="s">
        <v>336</v>
      </c>
      <c r="C30" s="189">
        <v>1</v>
      </c>
      <c r="D30" s="195" t="s">
        <v>30</v>
      </c>
      <c r="E30" s="187" t="e">
        <f>SUM('Master Sheet Summary'!#REF!)</f>
        <v>#REF!</v>
      </c>
      <c r="F30" s="187" t="e">
        <f>E30*C30</f>
        <v>#REF!</v>
      </c>
    </row>
    <row r="31" spans="1:6" ht="13.2">
      <c r="A31" s="177">
        <v>5.01</v>
      </c>
      <c r="B31" s="190" t="s">
        <v>805</v>
      </c>
      <c r="C31" s="189"/>
      <c r="D31" s="195" t="s">
        <v>783</v>
      </c>
      <c r="E31" s="187"/>
      <c r="F31" s="187"/>
    </row>
    <row r="32" spans="1:6" ht="26.4">
      <c r="A32" s="177">
        <v>5.02</v>
      </c>
      <c r="B32" s="186" t="s">
        <v>784</v>
      </c>
      <c r="C32" s="189"/>
      <c r="D32" s="195" t="s">
        <v>783</v>
      </c>
      <c r="E32" s="187"/>
      <c r="F32" s="187"/>
    </row>
    <row r="33" spans="1:6" ht="13.2">
      <c r="A33" s="177"/>
      <c r="B33" s="186"/>
      <c r="C33" s="189"/>
      <c r="D33" s="195"/>
      <c r="E33" s="187"/>
      <c r="F33" s="187"/>
    </row>
    <row r="34" spans="1:6" ht="14.4">
      <c r="A34" s="172">
        <v>6</v>
      </c>
      <c r="B34" s="167" t="s">
        <v>774</v>
      </c>
      <c r="C34" s="169"/>
      <c r="D34" s="179"/>
      <c r="E34" s="165"/>
      <c r="F34" s="182" t="e">
        <f>SUM(F18:F29)</f>
        <v>#REF!</v>
      </c>
    </row>
    <row r="35" spans="1:6" ht="14.4">
      <c r="A35" s="177"/>
      <c r="B35" s="181"/>
      <c r="C35" s="169"/>
      <c r="D35" s="179"/>
      <c r="E35" s="165"/>
      <c r="F35" s="176" t="s">
        <v>781</v>
      </c>
    </row>
    <row r="36" spans="1:6" ht="14.4">
      <c r="A36" s="177">
        <v>7</v>
      </c>
      <c r="B36" s="162" t="s">
        <v>782</v>
      </c>
      <c r="C36" s="169"/>
      <c r="D36" s="180"/>
      <c r="E36" s="165"/>
      <c r="F36" s="178" t="e">
        <f>F34*15%</f>
        <v>#REF!</v>
      </c>
    </row>
    <row r="37" spans="1:6" ht="14.4">
      <c r="A37" s="177"/>
      <c r="B37" s="162"/>
      <c r="C37" s="169"/>
      <c r="D37" s="179" t="s">
        <v>781</v>
      </c>
      <c r="E37" s="165"/>
      <c r="F37" s="176"/>
    </row>
    <row r="38" spans="1:6" ht="14.4">
      <c r="A38" s="177">
        <v>8</v>
      </c>
      <c r="B38" s="162" t="s">
        <v>780</v>
      </c>
      <c r="C38" s="169"/>
      <c r="D38" s="179"/>
      <c r="E38" s="178"/>
      <c r="F38" s="178">
        <f>F10</f>
        <v>0</v>
      </c>
    </row>
    <row r="39" spans="1:6" ht="14.4">
      <c r="A39" s="177"/>
      <c r="B39" s="162"/>
      <c r="C39" s="169"/>
      <c r="D39" s="166"/>
      <c r="E39" s="165"/>
      <c r="F39" s="176"/>
    </row>
    <row r="40" spans="1:6" ht="14.4">
      <c r="A40" s="172">
        <v>9</v>
      </c>
      <c r="B40" s="167" t="s">
        <v>774</v>
      </c>
      <c r="C40" s="169"/>
      <c r="D40" s="166"/>
      <c r="E40" s="165"/>
      <c r="F40" s="173" t="e">
        <f>SUM(F34:F39)</f>
        <v>#REF!</v>
      </c>
    </row>
    <row r="41" spans="1:6" ht="14.4">
      <c r="A41" s="170"/>
      <c r="B41" s="162"/>
      <c r="C41" s="169"/>
      <c r="D41" s="166"/>
      <c r="E41" s="165"/>
      <c r="F41" s="175"/>
    </row>
    <row r="42" spans="1:6" ht="14.4">
      <c r="A42" s="170">
        <v>10</v>
      </c>
      <c r="B42" s="162" t="s">
        <v>779</v>
      </c>
      <c r="C42" s="169"/>
      <c r="D42" s="166"/>
      <c r="E42" s="165"/>
      <c r="F42" s="165" t="e">
        <f>F40*3.25%</f>
        <v>#REF!</v>
      </c>
    </row>
    <row r="43" spans="1:6" ht="14.4">
      <c r="A43" s="170"/>
      <c r="B43" s="162"/>
      <c r="C43" s="169"/>
      <c r="D43" s="166"/>
      <c r="E43" s="165"/>
      <c r="F43" s="165"/>
    </row>
    <row r="44" spans="1:6" ht="14.4">
      <c r="A44" s="172">
        <v>11</v>
      </c>
      <c r="B44" s="167" t="s">
        <v>774</v>
      </c>
      <c r="C44" s="169"/>
      <c r="D44" s="166"/>
      <c r="E44" s="165"/>
      <c r="F44" s="173" t="e">
        <f>SUM(F40:F43)</f>
        <v>#REF!</v>
      </c>
    </row>
    <row r="45" spans="1:6" ht="14.4">
      <c r="A45" s="172"/>
      <c r="B45" s="162"/>
      <c r="C45" s="169"/>
      <c r="D45" s="166"/>
      <c r="E45" s="165"/>
      <c r="F45" s="171"/>
    </row>
    <row r="46" spans="1:6" ht="14.4">
      <c r="A46" s="170">
        <v>12</v>
      </c>
      <c r="B46" s="162" t="s">
        <v>778</v>
      </c>
      <c r="C46" s="169"/>
      <c r="D46" s="166"/>
      <c r="E46" s="165"/>
      <c r="F46" s="165" t="e">
        <f>SUM(F44/100*3.25)</f>
        <v>#REF!</v>
      </c>
    </row>
    <row r="47" spans="1:6" ht="14.4">
      <c r="A47" s="170"/>
      <c r="B47" s="162"/>
      <c r="C47" s="169"/>
      <c r="D47" s="166"/>
      <c r="E47" s="165"/>
      <c r="F47" s="174"/>
    </row>
    <row r="48" spans="1:6" ht="14.4">
      <c r="A48" s="170">
        <v>13</v>
      </c>
      <c r="B48" s="167" t="s">
        <v>774</v>
      </c>
      <c r="C48" s="169"/>
      <c r="D48" s="166"/>
      <c r="E48" s="165"/>
      <c r="F48" s="171" t="e">
        <f>SUM(F44:F46)</f>
        <v>#REF!</v>
      </c>
    </row>
    <row r="49" spans="1:6" ht="14.4">
      <c r="A49" s="170"/>
      <c r="B49" s="167"/>
      <c r="C49" s="169"/>
      <c r="D49" s="166"/>
      <c r="E49" s="165"/>
      <c r="F49" s="165"/>
    </row>
    <row r="50" spans="1:6" ht="26.4">
      <c r="A50" s="170">
        <v>14</v>
      </c>
      <c r="B50" s="162" t="s">
        <v>777</v>
      </c>
      <c r="C50" s="169"/>
      <c r="D50" s="166"/>
      <c r="E50" s="165"/>
      <c r="F50" s="165" t="e">
        <f>F48*15%</f>
        <v>#REF!</v>
      </c>
    </row>
    <row r="51" spans="1:6" ht="14.4">
      <c r="A51" s="170"/>
      <c r="B51" s="162"/>
      <c r="C51" s="169"/>
      <c r="D51" s="166"/>
      <c r="E51" s="165"/>
      <c r="F51" s="165"/>
    </row>
    <row r="52" spans="1:6" ht="14.4">
      <c r="A52" s="172">
        <v>15</v>
      </c>
      <c r="B52" s="167" t="s">
        <v>774</v>
      </c>
      <c r="C52" s="169"/>
      <c r="D52" s="166"/>
      <c r="E52" s="165"/>
      <c r="F52" s="173" t="e">
        <f>SUM(F48:F50)</f>
        <v>#REF!</v>
      </c>
    </row>
    <row r="53" spans="1:6" ht="14.4">
      <c r="A53" s="172"/>
      <c r="B53" s="162"/>
      <c r="C53" s="169"/>
      <c r="D53" s="166"/>
      <c r="E53" s="165"/>
      <c r="F53" s="171"/>
    </row>
    <row r="54" spans="1:6" ht="14.4">
      <c r="A54" s="170">
        <v>16</v>
      </c>
      <c r="B54" s="162" t="s">
        <v>776</v>
      </c>
      <c r="C54" s="169"/>
      <c r="D54" s="166"/>
      <c r="E54" s="165"/>
      <c r="F54" s="165" t="e">
        <f>F52*10%</f>
        <v>#REF!</v>
      </c>
    </row>
    <row r="55" spans="1:6" ht="14.4">
      <c r="A55" s="170"/>
      <c r="B55" s="162"/>
      <c r="C55" s="169"/>
      <c r="D55" s="166"/>
      <c r="E55" s="165"/>
      <c r="F55" s="165"/>
    </row>
    <row r="56" spans="1:6" ht="14.4">
      <c r="A56" s="170">
        <v>17</v>
      </c>
      <c r="B56" s="162" t="s">
        <v>775</v>
      </c>
      <c r="C56" s="169"/>
      <c r="D56" s="166"/>
      <c r="E56" s="165"/>
      <c r="F56" s="165" t="e">
        <f>F52*10%</f>
        <v>#REF!</v>
      </c>
    </row>
    <row r="57" spans="1:6" ht="14.4">
      <c r="A57" s="170"/>
      <c r="B57" s="162"/>
      <c r="C57" s="169"/>
      <c r="D57" s="166"/>
      <c r="E57" s="165"/>
      <c r="F57" s="174"/>
    </row>
    <row r="58" spans="1:6" ht="14.4">
      <c r="A58" s="172">
        <v>18</v>
      </c>
      <c r="B58" s="167" t="s">
        <v>774</v>
      </c>
      <c r="C58" s="169"/>
      <c r="D58" s="166"/>
      <c r="E58" s="165"/>
      <c r="F58" s="173" t="e">
        <f>SUM(F52:F57)</f>
        <v>#REF!</v>
      </c>
    </row>
    <row r="59" spans="1:6" ht="14.4">
      <c r="A59" s="172"/>
      <c r="B59" s="162"/>
      <c r="C59" s="169"/>
      <c r="D59" s="166"/>
      <c r="E59" s="165"/>
      <c r="F59" s="171"/>
    </row>
    <row r="60" spans="1:6" ht="14.4">
      <c r="A60" s="170">
        <v>19</v>
      </c>
      <c r="B60" s="162" t="s">
        <v>773</v>
      </c>
      <c r="C60" s="169"/>
      <c r="D60" s="166"/>
      <c r="E60" s="165"/>
      <c r="F60" s="165" t="e">
        <f>SUM(F58/100*0.95)</f>
        <v>#REF!</v>
      </c>
    </row>
    <row r="61" spans="1:6" ht="14.4">
      <c r="A61" s="170"/>
      <c r="B61" s="162"/>
      <c r="C61" s="169"/>
      <c r="D61" s="166"/>
      <c r="E61" s="165"/>
      <c r="F61" s="165"/>
    </row>
    <row r="62" spans="1:6" ht="13.8" thickBot="1">
      <c r="A62" s="168">
        <v>20</v>
      </c>
      <c r="B62" s="167" t="s">
        <v>772</v>
      </c>
      <c r="C62" s="166"/>
      <c r="D62" s="166"/>
      <c r="E62" s="165"/>
      <c r="F62" s="164" t="e">
        <f>SUM(F58:F60)</f>
        <v>#REF!</v>
      </c>
    </row>
    <row r="63" spans="1:6" ht="13.2">
      <c r="A63" s="163"/>
      <c r="B63" s="162"/>
      <c r="C63" s="161"/>
      <c r="D63" s="161"/>
      <c r="E63" s="160"/>
      <c r="F63" s="160"/>
    </row>
    <row r="64" spans="1:6" ht="13.2">
      <c r="A64" s="159"/>
      <c r="B64" s="158"/>
      <c r="C64" s="158"/>
      <c r="D64" s="157"/>
      <c r="E64" s="155"/>
      <c r="F64" s="154"/>
    </row>
    <row r="65" spans="1:6">
      <c r="A65" s="420" t="s">
        <v>771</v>
      </c>
      <c r="B65" s="420"/>
      <c r="C65" s="420"/>
      <c r="D65" s="420"/>
      <c r="E65" s="420"/>
      <c r="F65" s="420"/>
    </row>
    <row r="66" spans="1:6">
      <c r="A66" s="420"/>
      <c r="B66" s="420"/>
      <c r="C66" s="420"/>
      <c r="D66" s="420"/>
      <c r="E66" s="420"/>
      <c r="F66" s="420"/>
    </row>
    <row r="67" spans="1:6" ht="13.2">
      <c r="A67" s="156"/>
      <c r="B67" s="157"/>
      <c r="C67" s="157"/>
      <c r="D67" s="157"/>
      <c r="E67" s="155"/>
      <c r="F67" s="157"/>
    </row>
    <row r="68" spans="1:6" ht="1.65" customHeight="1">
      <c r="A68" s="156"/>
      <c r="B68" s="154"/>
      <c r="C68" s="154"/>
      <c r="D68" s="154"/>
      <c r="E68" s="155"/>
      <c r="F68" s="154"/>
    </row>
    <row r="69" spans="1:1" hidden="1">
      <c r="A69"/>
    </row>
    <row r="70" spans="1:1" hidden="1">
      <c r="A70"/>
    </row>
    <row r="71" spans="1:1" hidden="1">
      <c r="A71"/>
    </row>
    <row r="72" spans="1:1" hidden="1">
      <c r="A72"/>
    </row>
    <row r="73" spans="1:1" hidden="1">
      <c r="A73"/>
    </row>
    <row r="74" spans="1:1" hidden="1">
      <c r="A74"/>
    </row>
    <row r="75" spans="1:1" hidden="1">
      <c r="A75"/>
    </row>
    <row r="76" spans="1:1" hidden="1">
      <c r="A76"/>
    </row>
    <row r="77" spans="1:1" hidden="1">
      <c r="A77"/>
    </row>
    <row r="78" spans="1:1" hidden="1">
      <c r="A78"/>
    </row>
    <row r="79" spans="1:1" hidden="1">
      <c r="A79"/>
    </row>
    <row r="80" spans="1:1" hidden="1">
      <c r="A80"/>
    </row>
    <row r="81" spans="1:1" hidden="1">
      <c r="A81"/>
    </row>
    <row r="82" spans="1:1" hidden="1">
      <c r="A82"/>
    </row>
    <row r="83" spans="1:1" hidden="1">
      <c r="A83"/>
    </row>
    <row r="84" spans="1:1" hidden="1">
      <c r="A84"/>
    </row>
    <row r="85" spans="1:1" hidden="1">
      <c r="A85"/>
    </row>
    <row r="86" spans="1:1" hidden="1">
      <c r="A86"/>
    </row>
    <row r="87" spans="1:1" hidden="1">
      <c r="A87"/>
    </row>
    <row r="88" spans="1:1" hidden="1">
      <c r="A88"/>
    </row>
    <row r="89" spans="1:1" hidden="1">
      <c r="A89"/>
    </row>
    <row r="90" spans="1:1" hidden="1">
      <c r="A90"/>
    </row>
    <row r="91" spans="1:1" hidden="1">
      <c r="A91"/>
    </row>
    <row r="92" spans="1:1" hidden="1">
      <c r="A92"/>
    </row>
    <row r="93" spans="1:1" hidden="1">
      <c r="A93"/>
    </row>
    <row r="94" spans="1:1" hidden="1">
      <c r="A94"/>
    </row>
    <row r="95" spans="1:1" hidden="1">
      <c r="A95"/>
    </row>
    <row r="96" spans="1:1" hidden="1">
      <c r="A96"/>
    </row>
    <row r="97" spans="1:1" hidden="1">
      <c r="A97"/>
    </row>
    <row r="98" spans="1:1" hidden="1">
      <c r="A98"/>
    </row>
    <row r="99" spans="1:1" hidden="1">
      <c r="A99"/>
    </row>
    <row r="100" spans="1:1" hidden="1">
      <c r="A100"/>
    </row>
    <row r="101" spans="1:1" hidden="1">
      <c r="A101"/>
    </row>
    <row r="102" spans="1:1" hidden="1">
      <c r="A102"/>
    </row>
    <row r="103" spans="1:1" hidden="1">
      <c r="A103"/>
    </row>
    <row r="104" spans="1:1" hidden="1">
      <c r="A104"/>
    </row>
    <row r="105" spans="1:1" hidden="1">
      <c r="A105"/>
    </row>
    <row r="106" spans="1:1" hidden="1">
      <c r="A106"/>
    </row>
    <row r="107" spans="1:1" hidden="1">
      <c r="A107"/>
    </row>
    <row r="108" spans="1:1" hidden="1">
      <c r="A108"/>
    </row>
    <row r="109" spans="1:1" hidden="1">
      <c r="A109"/>
    </row>
    <row r="110"/>
    <row r="111"/>
    <row r="112"/>
    <row r="113"/>
    <row r="114"/>
    <row r="115"/>
    <row r="116"/>
    <row r="117"/>
    <row r="118"/>
    <row r="119"/>
    <row r="120"/>
    <row r="121"/>
    <row r="122"/>
    <row r="123"/>
    <row r="124"/>
    <row r="125"/>
    <row r="126"/>
    <row r="127"/>
    <row r="128"/>
    <row r="129"/>
    <row r="130"/>
    <row r="131"/>
    <row r="132"/>
    <row r="133"/>
    <row r="134"/>
    <row r="135"/>
    <row r="136"/>
  </sheetData>
  <mergeCells count="4">
    <mergeCell ref="A1:B1"/>
    <mergeCell ref="A65:F66"/>
    <mergeCell ref="B67:D67"/>
    <mergeCell ref="B68:D68"/>
  </mergeCells>
  <pageMargins left="0.70866141732283472" right="0.70866141732283472" top="0.94488188976377963" bottom="0.74803149606299213" header="0.31496062992125984" footer="0.31496062992125984"/>
  <pageSetup scale="88" fitToHeight="0" orientation="portrait"/>
  <headerFooter scaleWithDoc="1" alignWithMargins="1" differentFirst="0" differentOddEven="0">
    <oddHeader>&amp;R&amp;G</oddHeader>
  </headerFooter>
  <legacyDrawingHF r:id="rId2"/>
  <extLst/>
</worksheet>
</file>

<file path=xl/worksheets/sheet9.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9">
    <pageSetUpPr fitToPage="1"/>
  </sheetPr>
  <dimension ref="A1:F132"/>
  <sheetViews>
    <sheetView view="normal" workbookViewId="0">
      <selection pane="topLeft" activeCell="B8" sqref="B8"/>
    </sheetView>
  </sheetViews>
  <sheetFormatPr defaultColWidth="0" zeroHeight="true" defaultRowHeight="12.6" baseColWidth="0"/>
  <cols>
    <col min="1" max="1" width="9.5703125" style="153" customWidth="1"/>
    <col min="2" max="2" width="52.84765625" style="153" customWidth="1"/>
    <col min="3" max="3" width="10.140625" style="153" customWidth="1"/>
    <col min="4" max="4" width="7" style="153" customWidth="1"/>
    <col min="5" max="5" width="13" style="153" customWidth="1"/>
    <col min="6" max="6" width="12.140625" style="153" customWidth="1"/>
    <col min="7" max="16384" width="8.84765625" style="153" hidden="1" customWidth="1"/>
  </cols>
  <sheetData>
    <row r="1" spans="1:2">
      <c r="A1" s="418" t="s">
        <v>802</v>
      </c>
      <c r="B1" s="419"/>
    </row>
    <row r="2" spans="1:1">
      <c r="A2" s="153" t="s">
        <v>803</v>
      </c>
    </row>
    <row r="3" spans="5:5">
      <c r="E3" s="206">
        <v>43101</v>
      </c>
    </row>
    <row r="4"/>
    <row r="5" spans="1:6" ht="13.2">
      <c r="A5" s="205" t="s">
        <v>30</v>
      </c>
      <c r="B5" s="204" t="s">
        <v>801</v>
      </c>
      <c r="C5" s="204" t="s">
        <v>800</v>
      </c>
      <c r="D5" s="204" t="s">
        <v>799</v>
      </c>
      <c r="E5" s="203" t="s">
        <v>15</v>
      </c>
      <c r="F5" s="203" t="s">
        <v>798</v>
      </c>
    </row>
    <row r="6" spans="1:6" ht="13.2">
      <c r="A6" s="202"/>
      <c r="B6" s="201"/>
      <c r="C6" s="201"/>
      <c r="D6" s="201"/>
      <c r="E6" s="200"/>
      <c r="F6" s="200"/>
    </row>
    <row r="7" spans="1:6" ht="13.2">
      <c r="A7" s="193"/>
      <c r="B7" s="167" t="s">
        <v>804</v>
      </c>
      <c r="C7" s="195"/>
      <c r="D7" s="195"/>
      <c r="E7" s="178"/>
      <c r="F7" s="178"/>
    </row>
    <row r="8" spans="1:6" ht="13.2">
      <c r="A8" s="193"/>
      <c r="B8" s="198" t="s">
        <v>824</v>
      </c>
      <c r="C8" s="195"/>
      <c r="D8" s="195"/>
      <c r="E8" s="178"/>
      <c r="F8" s="178"/>
    </row>
    <row r="9" spans="1:6" ht="13.2">
      <c r="A9" s="193"/>
      <c r="B9" s="198"/>
      <c r="C9" s="199"/>
      <c r="D9" s="195"/>
      <c r="E9" s="178"/>
      <c r="F9" s="178"/>
    </row>
    <row r="10" spans="1:6" ht="13.2">
      <c r="A10" s="193">
        <v>1</v>
      </c>
      <c r="B10" s="198" t="s">
        <v>797</v>
      </c>
      <c r="C10" s="196">
        <v>1</v>
      </c>
      <c r="D10" s="197" t="s">
        <v>30</v>
      </c>
      <c r="E10" s="187"/>
      <c r="F10" s="187">
        <f>SUM(F12:F16)</f>
        <v>16802.5</v>
      </c>
    </row>
    <row r="11" spans="1:6" ht="13.2">
      <c r="A11" s="193"/>
      <c r="B11" s="198"/>
      <c r="C11" s="199"/>
      <c r="D11" s="195"/>
      <c r="E11" s="178"/>
      <c r="F11" s="178"/>
    </row>
    <row r="12" spans="1:6" ht="39.6">
      <c r="A12" s="177">
        <v>1.01</v>
      </c>
      <c r="B12" s="207" t="s">
        <v>796</v>
      </c>
      <c r="C12" s="208">
        <v>1</v>
      </c>
      <c r="D12" s="209" t="s">
        <v>30</v>
      </c>
      <c r="E12" s="210">
        <f>(200*21)+(52.5*21)</f>
        <v>5302.5</v>
      </c>
      <c r="F12" s="210">
        <f>E12*C12</f>
        <v>5302.5</v>
      </c>
    </row>
    <row r="13" spans="1:6" ht="26.4">
      <c r="A13" s="177">
        <v>1.02</v>
      </c>
      <c r="B13" s="207" t="s">
        <v>795</v>
      </c>
      <c r="C13" s="211">
        <v>1400</v>
      </c>
      <c r="D13" s="212" t="s">
        <v>18</v>
      </c>
      <c r="E13" s="210">
        <v>5</v>
      </c>
      <c r="F13" s="210">
        <f>E13*C13</f>
        <v>7000</v>
      </c>
    </row>
    <row r="14" spans="1:6" ht="39.6">
      <c r="A14" s="177">
        <v>1.03</v>
      </c>
      <c r="B14" s="207" t="s">
        <v>794</v>
      </c>
      <c r="C14" s="211">
        <v>1</v>
      </c>
      <c r="D14" s="212" t="s">
        <v>791</v>
      </c>
      <c r="E14" s="210">
        <v>500</v>
      </c>
      <c r="F14" s="210">
        <f>E14*C14</f>
        <v>500</v>
      </c>
    </row>
    <row r="15" spans="1:6" ht="26.4">
      <c r="A15" s="177">
        <v>1.04</v>
      </c>
      <c r="B15" s="207" t="s">
        <v>793</v>
      </c>
      <c r="C15" s="211">
        <v>10</v>
      </c>
      <c r="D15" s="212" t="s">
        <v>30</v>
      </c>
      <c r="E15" s="210">
        <v>300</v>
      </c>
      <c r="F15" s="210">
        <f>E15*C15</f>
        <v>3000</v>
      </c>
    </row>
    <row r="16" spans="1:6" ht="26.4">
      <c r="A16" s="177">
        <v>1.05</v>
      </c>
      <c r="B16" s="207" t="s">
        <v>792</v>
      </c>
      <c r="C16" s="211">
        <v>1</v>
      </c>
      <c r="D16" s="212" t="s">
        <v>791</v>
      </c>
      <c r="E16" s="210">
        <v>1000</v>
      </c>
      <c r="F16" s="210">
        <f>E16*C16</f>
        <v>1000</v>
      </c>
    </row>
    <row r="17" spans="1:6" ht="13.2">
      <c r="A17" s="193"/>
      <c r="B17" s="198"/>
      <c r="C17" s="196"/>
      <c r="D17" s="197"/>
      <c r="E17" s="187"/>
      <c r="F17" s="187"/>
    </row>
    <row r="18" spans="1:6" ht="11.4" customHeight="1">
      <c r="A18" s="177"/>
      <c r="B18" s="190"/>
      <c r="C18" s="184"/>
      <c r="D18" s="183"/>
      <c r="E18" s="194"/>
      <c r="F18" s="178"/>
    </row>
    <row r="19" spans="1:6" ht="13.2">
      <c r="A19" s="193">
        <v>2</v>
      </c>
      <c r="B19" s="192" t="s">
        <v>788</v>
      </c>
      <c r="C19" s="189">
        <v>1</v>
      </c>
      <c r="D19" s="191" t="s">
        <v>30</v>
      </c>
      <c r="E19" s="188" t="e">
        <f>'Master Sheet Summary'!#REF!</f>
        <v>#REF!</v>
      </c>
      <c r="F19" s="187" t="e">
        <f>E19*C19</f>
        <v>#REF!</v>
      </c>
    </row>
    <row r="20" spans="1:6" ht="39.6">
      <c r="A20" s="177">
        <v>2.01</v>
      </c>
      <c r="B20" s="190" t="s">
        <v>787</v>
      </c>
      <c r="C20" s="189"/>
      <c r="D20" s="195" t="s">
        <v>783</v>
      </c>
      <c r="E20" s="188"/>
      <c r="F20" s="187"/>
    </row>
    <row r="21" spans="1:6" ht="26.4">
      <c r="A21" s="177">
        <v>2.02</v>
      </c>
      <c r="B21" s="186" t="s">
        <v>784</v>
      </c>
      <c r="C21" s="189"/>
      <c r="D21" s="195" t="s">
        <v>783</v>
      </c>
      <c r="E21" s="188"/>
      <c r="F21" s="187"/>
    </row>
    <row r="22" spans="1:6" ht="14.4">
      <c r="A22" s="177"/>
      <c r="B22" s="190"/>
      <c r="C22" s="169"/>
      <c r="D22" s="183"/>
      <c r="E22" s="194"/>
      <c r="F22" s="178"/>
    </row>
    <row r="23" spans="1:6" ht="13.2">
      <c r="A23" s="193">
        <v>3</v>
      </c>
      <c r="B23" s="192" t="s">
        <v>786</v>
      </c>
      <c r="C23" s="189">
        <v>1</v>
      </c>
      <c r="D23" s="191" t="s">
        <v>30</v>
      </c>
      <c r="E23" s="188" t="e">
        <f>'Master Sheet Summary'!#REF!</f>
        <v>#REF!</v>
      </c>
      <c r="F23" s="187" t="e">
        <f>E23*C23</f>
        <v>#REF!</v>
      </c>
    </row>
    <row r="24" spans="1:6" ht="26.4">
      <c r="A24" s="177">
        <v>3.01</v>
      </c>
      <c r="B24" s="190" t="s">
        <v>785</v>
      </c>
      <c r="C24" s="189"/>
      <c r="D24" s="183" t="s">
        <v>783</v>
      </c>
      <c r="E24" s="188"/>
      <c r="F24" s="187"/>
    </row>
    <row r="25" spans="1:6" ht="26.4">
      <c r="A25" s="177">
        <v>3.02</v>
      </c>
      <c r="B25" s="186" t="s">
        <v>784</v>
      </c>
      <c r="C25" s="184"/>
      <c r="D25" s="183" t="s">
        <v>783</v>
      </c>
      <c r="E25" s="178"/>
      <c r="F25" s="178"/>
    </row>
    <row r="26" spans="1:6" ht="13.2">
      <c r="A26" s="177"/>
      <c r="B26" s="186"/>
      <c r="C26" s="184"/>
      <c r="D26" s="183"/>
      <c r="E26" s="178"/>
      <c r="F26" s="178"/>
    </row>
    <row r="27" spans="1:6" ht="13.2">
      <c r="A27" s="193">
        <v>4</v>
      </c>
      <c r="B27" s="192" t="s">
        <v>822</v>
      </c>
      <c r="C27" s="189">
        <v>1</v>
      </c>
      <c r="D27" s="191" t="s">
        <v>30</v>
      </c>
      <c r="E27" s="188" t="e">
        <f>'Master Sheet Summary'!#REF!</f>
        <v>#REF!</v>
      </c>
      <c r="F27" s="187" t="e">
        <f>E27*C27</f>
        <v>#REF!</v>
      </c>
    </row>
    <row r="28" spans="1:6" ht="13.2">
      <c r="A28" s="177">
        <v>4.01</v>
      </c>
      <c r="B28" s="190" t="s">
        <v>823</v>
      </c>
      <c r="C28" s="189"/>
      <c r="D28" s="183" t="s">
        <v>783</v>
      </c>
      <c r="E28" s="188"/>
      <c r="F28" s="187"/>
    </row>
    <row r="29" spans="1:6" ht="26.4">
      <c r="A29" s="177">
        <v>4.02</v>
      </c>
      <c r="B29" s="186" t="s">
        <v>784</v>
      </c>
      <c r="C29" s="184"/>
      <c r="D29" s="183" t="s">
        <v>783</v>
      </c>
      <c r="E29" s="178"/>
      <c r="F29" s="178"/>
    </row>
    <row r="30" spans="1:6" ht="13.2">
      <c r="A30" s="177"/>
      <c r="B30" s="185"/>
      <c r="C30" s="184"/>
      <c r="D30" s="183"/>
      <c r="E30" s="178"/>
      <c r="F30" s="213"/>
    </row>
    <row r="31" spans="1:6" ht="14.4">
      <c r="A31" s="172">
        <v>5</v>
      </c>
      <c r="B31" s="167" t="s">
        <v>774</v>
      </c>
      <c r="C31" s="169"/>
      <c r="D31" s="179"/>
      <c r="E31" s="165"/>
      <c r="F31" s="182" t="e">
        <f>SUM(F18:F29)</f>
        <v>#REF!</v>
      </c>
    </row>
    <row r="32" spans="1:6" ht="14.4">
      <c r="A32" s="177"/>
      <c r="B32" s="181"/>
      <c r="C32" s="169"/>
      <c r="D32" s="179"/>
      <c r="E32" s="165"/>
      <c r="F32" s="176" t="s">
        <v>781</v>
      </c>
    </row>
    <row r="33" spans="1:6" ht="14.4">
      <c r="A33" s="177">
        <v>6</v>
      </c>
      <c r="B33" s="162" t="s">
        <v>782</v>
      </c>
      <c r="C33" s="169"/>
      <c r="D33" s="180"/>
      <c r="E33" s="165"/>
      <c r="F33" s="178" t="e">
        <f>F31*15%</f>
        <v>#REF!</v>
      </c>
    </row>
    <row r="34" spans="1:6" ht="14.4">
      <c r="A34" s="177"/>
      <c r="B34" s="162"/>
      <c r="C34" s="169"/>
      <c r="D34" s="179" t="s">
        <v>781</v>
      </c>
      <c r="E34" s="165"/>
      <c r="F34" s="176"/>
    </row>
    <row r="35" spans="1:6" ht="14.4">
      <c r="A35" s="177">
        <v>7</v>
      </c>
      <c r="B35" s="162" t="s">
        <v>780</v>
      </c>
      <c r="C35" s="169"/>
      <c r="D35" s="179"/>
      <c r="E35" s="178"/>
      <c r="F35" s="178">
        <f>F10</f>
        <v>16802.5</v>
      </c>
    </row>
    <row r="36" spans="1:6" ht="14.4">
      <c r="A36" s="177"/>
      <c r="B36" s="162"/>
      <c r="C36" s="169"/>
      <c r="D36" s="166"/>
      <c r="E36" s="165"/>
      <c r="F36" s="176"/>
    </row>
    <row r="37" spans="1:6" ht="14.4">
      <c r="A37" s="172">
        <v>8</v>
      </c>
      <c r="B37" s="167" t="s">
        <v>774</v>
      </c>
      <c r="C37" s="169"/>
      <c r="D37" s="166"/>
      <c r="E37" s="165"/>
      <c r="F37" s="173" t="e">
        <f>SUM(F31:F36)</f>
        <v>#REF!</v>
      </c>
    </row>
    <row r="38" spans="1:6" ht="14.4">
      <c r="A38" s="170"/>
      <c r="B38" s="162"/>
      <c r="C38" s="169"/>
      <c r="D38" s="166"/>
      <c r="E38" s="165"/>
      <c r="F38" s="175"/>
    </row>
    <row r="39" spans="1:6" ht="14.4">
      <c r="A39" s="170">
        <v>9</v>
      </c>
      <c r="B39" s="162" t="s">
        <v>779</v>
      </c>
      <c r="C39" s="169"/>
      <c r="D39" s="166"/>
      <c r="E39" s="165"/>
      <c r="F39" s="165" t="e">
        <f>F37*3.25%</f>
        <v>#REF!</v>
      </c>
    </row>
    <row r="40" spans="1:6" ht="14.4">
      <c r="A40" s="170"/>
      <c r="B40" s="162"/>
      <c r="C40" s="169"/>
      <c r="D40" s="166"/>
      <c r="E40" s="165"/>
      <c r="F40" s="165"/>
    </row>
    <row r="41" spans="1:6" ht="14.4">
      <c r="A41" s="172">
        <v>10</v>
      </c>
      <c r="B41" s="167" t="s">
        <v>774</v>
      </c>
      <c r="C41" s="169"/>
      <c r="D41" s="166"/>
      <c r="E41" s="165"/>
      <c r="F41" s="173" t="e">
        <f>SUM(F37:F40)</f>
        <v>#REF!</v>
      </c>
    </row>
    <row r="42" spans="1:6" ht="14.4">
      <c r="A42" s="172"/>
      <c r="B42" s="162"/>
      <c r="C42" s="169"/>
      <c r="D42" s="166"/>
      <c r="E42" s="165"/>
      <c r="F42" s="171"/>
    </row>
    <row r="43" spans="1:6" ht="14.4">
      <c r="A43" s="170">
        <v>11</v>
      </c>
      <c r="B43" s="162" t="s">
        <v>778</v>
      </c>
      <c r="C43" s="169"/>
      <c r="D43" s="166"/>
      <c r="E43" s="165"/>
      <c r="F43" s="165" t="e">
        <f>SUM(F41/100*3.25)</f>
        <v>#REF!</v>
      </c>
    </row>
    <row r="44" spans="1:6" ht="14.4">
      <c r="A44" s="170"/>
      <c r="B44" s="162"/>
      <c r="C44" s="169"/>
      <c r="D44" s="166"/>
      <c r="E44" s="165"/>
      <c r="F44" s="174"/>
    </row>
    <row r="45" spans="1:6" ht="14.4">
      <c r="A45" s="170">
        <v>12</v>
      </c>
      <c r="B45" s="167" t="s">
        <v>774</v>
      </c>
      <c r="C45" s="169"/>
      <c r="D45" s="166"/>
      <c r="E45" s="165"/>
      <c r="F45" s="171" t="e">
        <f>SUM(F41:F43)</f>
        <v>#REF!</v>
      </c>
    </row>
    <row r="46" spans="1:6" ht="14.4">
      <c r="A46" s="170"/>
      <c r="B46" s="167"/>
      <c r="C46" s="169"/>
      <c r="D46" s="166"/>
      <c r="E46" s="165"/>
      <c r="F46" s="165"/>
    </row>
    <row r="47" spans="1:6" ht="26.4">
      <c r="A47" s="170">
        <v>13</v>
      </c>
      <c r="B47" s="162" t="s">
        <v>777</v>
      </c>
      <c r="C47" s="169"/>
      <c r="D47" s="166"/>
      <c r="E47" s="165"/>
      <c r="F47" s="165" t="e">
        <f>F45*15%</f>
        <v>#REF!</v>
      </c>
    </row>
    <row r="48" spans="1:6" ht="14.4">
      <c r="A48" s="170"/>
      <c r="B48" s="162"/>
      <c r="C48" s="169"/>
      <c r="D48" s="166"/>
      <c r="E48" s="165"/>
      <c r="F48" s="165"/>
    </row>
    <row r="49" spans="1:6" ht="14.4">
      <c r="A49" s="172">
        <v>14</v>
      </c>
      <c r="B49" s="167" t="s">
        <v>774</v>
      </c>
      <c r="C49" s="169"/>
      <c r="D49" s="166"/>
      <c r="E49" s="165"/>
      <c r="F49" s="173" t="e">
        <f>SUM(F45:F47)</f>
        <v>#REF!</v>
      </c>
    </row>
    <row r="50" spans="1:6" ht="14.4">
      <c r="A50" s="172"/>
      <c r="B50" s="162"/>
      <c r="C50" s="169"/>
      <c r="D50" s="166"/>
      <c r="E50" s="165"/>
      <c r="F50" s="171"/>
    </row>
    <row r="51" spans="1:6" ht="14.4">
      <c r="A51" s="170">
        <v>15</v>
      </c>
      <c r="B51" s="162" t="s">
        <v>776</v>
      </c>
      <c r="C51" s="169"/>
      <c r="D51" s="166"/>
      <c r="E51" s="165"/>
      <c r="F51" s="165" t="e">
        <f>F49*10%</f>
        <v>#REF!</v>
      </c>
    </row>
    <row r="52" spans="1:6" ht="14.4">
      <c r="A52" s="170"/>
      <c r="B52" s="162"/>
      <c r="C52" s="169"/>
      <c r="D52" s="166"/>
      <c r="E52" s="165"/>
      <c r="F52" s="165"/>
    </row>
    <row r="53" spans="1:6" ht="14.4">
      <c r="A53" s="170">
        <v>16</v>
      </c>
      <c r="B53" s="162" t="s">
        <v>775</v>
      </c>
      <c r="C53" s="169"/>
      <c r="D53" s="166"/>
      <c r="E53" s="165"/>
      <c r="F53" s="165" t="e">
        <f>F49*10%</f>
        <v>#REF!</v>
      </c>
    </row>
    <row r="54" spans="1:6" ht="14.4">
      <c r="A54" s="170"/>
      <c r="B54" s="162"/>
      <c r="C54" s="169"/>
      <c r="D54" s="166"/>
      <c r="E54" s="165"/>
      <c r="F54" s="174"/>
    </row>
    <row r="55" spans="1:6" ht="14.4">
      <c r="A55" s="172">
        <v>17</v>
      </c>
      <c r="B55" s="167" t="s">
        <v>774</v>
      </c>
      <c r="C55" s="169"/>
      <c r="D55" s="166"/>
      <c r="E55" s="165"/>
      <c r="F55" s="173" t="e">
        <f>SUM(F49:F54)</f>
        <v>#REF!</v>
      </c>
    </row>
    <row r="56" spans="1:6" ht="14.4">
      <c r="A56" s="172"/>
      <c r="B56" s="162"/>
      <c r="C56" s="169"/>
      <c r="D56" s="166"/>
      <c r="E56" s="165"/>
      <c r="F56" s="171"/>
    </row>
    <row r="57" spans="1:6" ht="14.4">
      <c r="A57" s="170">
        <v>18</v>
      </c>
      <c r="B57" s="162" t="s">
        <v>773</v>
      </c>
      <c r="C57" s="169"/>
      <c r="D57" s="166"/>
      <c r="E57" s="165"/>
      <c r="F57" s="165" t="e">
        <f>SUM(F55/100*0.95)</f>
        <v>#REF!</v>
      </c>
    </row>
    <row r="58" spans="1:6" ht="14.4">
      <c r="A58" s="170"/>
      <c r="B58" s="162"/>
      <c r="C58" s="169"/>
      <c r="D58" s="166"/>
      <c r="E58" s="165"/>
      <c r="F58" s="165"/>
    </row>
    <row r="59" spans="1:6" ht="13.8" thickBot="1">
      <c r="A59" s="168">
        <v>19</v>
      </c>
      <c r="B59" s="167" t="s">
        <v>772</v>
      </c>
      <c r="C59" s="166"/>
      <c r="D59" s="166"/>
      <c r="E59" s="165"/>
      <c r="F59" s="164" t="e">
        <f>SUM(F55:F57)</f>
        <v>#REF!</v>
      </c>
    </row>
    <row r="60" spans="1:6" ht="13.2">
      <c r="A60" s="163"/>
      <c r="B60" s="162"/>
      <c r="C60" s="161"/>
      <c r="D60" s="161"/>
      <c r="E60" s="160"/>
      <c r="F60" s="160"/>
    </row>
    <row r="61" spans="1:6" ht="13.2">
      <c r="A61" s="159"/>
      <c r="B61" s="158"/>
      <c r="C61" s="158"/>
      <c r="D61" s="157"/>
      <c r="E61" s="155"/>
      <c r="F61" s="154"/>
    </row>
    <row r="62" spans="1:6">
      <c r="A62" s="420" t="s">
        <v>771</v>
      </c>
      <c r="B62" s="420"/>
      <c r="C62" s="420"/>
      <c r="D62" s="420"/>
      <c r="E62" s="420"/>
      <c r="F62" s="420"/>
    </row>
    <row r="63" spans="1:6">
      <c r="A63" s="420"/>
      <c r="B63" s="420"/>
      <c r="C63" s="420"/>
      <c r="D63" s="420"/>
      <c r="E63" s="420"/>
      <c r="F63" s="420"/>
    </row>
    <row r="64" spans="1:6" ht="13.2">
      <c r="A64" s="156"/>
      <c r="B64" s="157"/>
      <c r="C64" s="157"/>
      <c r="D64" s="157"/>
      <c r="E64" s="155"/>
      <c r="F64" s="157"/>
    </row>
    <row r="65" spans="1:6" ht="1.65" customHeight="1">
      <c r="A65" s="156"/>
      <c r="B65" s="154"/>
      <c r="C65" s="154"/>
      <c r="D65" s="154"/>
      <c r="E65" s="155"/>
      <c r="F65" s="154"/>
    </row>
    <row r="66" spans="1:1" hidden="1">
      <c r="A66"/>
    </row>
    <row r="67" spans="1:1" hidden="1">
      <c r="A67"/>
    </row>
    <row r="68" spans="1:1" hidden="1">
      <c r="A68"/>
    </row>
    <row r="69" spans="1:1" hidden="1">
      <c r="A69"/>
    </row>
    <row r="70" spans="1:1" hidden="1">
      <c r="A70"/>
    </row>
    <row r="71" spans="1:1" hidden="1">
      <c r="A71"/>
    </row>
    <row r="72" spans="1:1" hidden="1">
      <c r="A72"/>
    </row>
    <row r="73" spans="1:1" hidden="1">
      <c r="A73"/>
    </row>
    <row r="74" spans="1:1" hidden="1">
      <c r="A74"/>
    </row>
    <row r="75" spans="1:1" hidden="1">
      <c r="A75"/>
    </row>
    <row r="76" spans="1:1" hidden="1">
      <c r="A76"/>
    </row>
    <row r="77" spans="1:1" hidden="1">
      <c r="A77"/>
    </row>
    <row r="78" spans="1:1" hidden="1">
      <c r="A78"/>
    </row>
    <row r="79" spans="1:1" hidden="1">
      <c r="A79"/>
    </row>
    <row r="80" spans="1:1" hidden="1">
      <c r="A80"/>
    </row>
    <row r="81" spans="1:1" hidden="1">
      <c r="A81"/>
    </row>
    <row r="82" spans="1:1" hidden="1">
      <c r="A82"/>
    </row>
    <row r="83" spans="1:1" hidden="1">
      <c r="A83"/>
    </row>
    <row r="84" spans="1:1" hidden="1">
      <c r="A84"/>
    </row>
    <row r="85" spans="1:1" hidden="1">
      <c r="A85"/>
    </row>
    <row r="86" spans="1:1" hidden="1">
      <c r="A86"/>
    </row>
    <row r="87" spans="1:1" hidden="1">
      <c r="A87"/>
    </row>
    <row r="88" spans="1:1" hidden="1">
      <c r="A88"/>
    </row>
    <row r="89" spans="1:1" hidden="1">
      <c r="A89"/>
    </row>
    <row r="90" spans="1:1" hidden="1">
      <c r="A90"/>
    </row>
    <row r="91" spans="1:1" hidden="1">
      <c r="A91"/>
    </row>
    <row r="92" spans="1:1" hidden="1">
      <c r="A92"/>
    </row>
    <row r="93" spans="1:1" hidden="1">
      <c r="A93"/>
    </row>
    <row r="94" spans="1:1" hidden="1">
      <c r="A94"/>
    </row>
    <row r="95" spans="1:1" hidden="1">
      <c r="A95"/>
    </row>
    <row r="96" spans="1:1" hidden="1">
      <c r="A96"/>
    </row>
    <row r="97" spans="1:1" hidden="1">
      <c r="A97"/>
    </row>
    <row r="98" spans="1:1" hidden="1">
      <c r="A98"/>
    </row>
    <row r="99" spans="1:1" hidden="1">
      <c r="A99"/>
    </row>
    <row r="100" spans="1:1" hidden="1">
      <c r="A100"/>
    </row>
    <row r="101" spans="1:1" hidden="1">
      <c r="A101"/>
    </row>
    <row r="102" spans="1:1" hidden="1">
      <c r="A102"/>
    </row>
    <row r="103" spans="1:1" hidden="1">
      <c r="A103"/>
    </row>
    <row r="104" spans="1:1" hidden="1">
      <c r="A104"/>
    </row>
    <row r="105" spans="1:1" hidden="1">
      <c r="A105"/>
    </row>
    <row r="106" spans="1:1" hidden="1">
      <c r="A106"/>
    </row>
    <row r="107"/>
    <row r="108"/>
    <row r="109"/>
    <row r="110"/>
    <row r="111"/>
    <row r="112"/>
    <row r="113"/>
    <row r="114"/>
    <row r="115"/>
    <row r="116"/>
    <row r="117"/>
    <row r="118"/>
    <row r="119"/>
    <row r="120"/>
    <row r="121"/>
    <row r="122"/>
    <row r="123"/>
    <row r="124"/>
    <row r="125"/>
    <row r="126"/>
    <row r="127"/>
    <row r="128"/>
    <row r="129"/>
    <row r="130"/>
    <row r="131"/>
    <row r="132"/>
  </sheetData>
  <mergeCells count="4">
    <mergeCell ref="A1:B1"/>
    <mergeCell ref="A62:F63"/>
    <mergeCell ref="B64:D64"/>
    <mergeCell ref="B65:D65"/>
  </mergeCells>
  <pageMargins left="0.70866141732283472" right="0.70866141732283472" top="0.94488188976377963" bottom="0.74803149606299213" header="0.31496062992125984" footer="0.31496062992125984"/>
  <pageSetup scale="88" fitToHeight="0" orientation="portrait"/>
  <headerFooter scaleWithDoc="1" alignWithMargins="1" differentFirst="0" differentOddEven="0">
    <oddHeader>&amp;R&amp;G</oddHeader>
  </headerFooter>
  <legacyDrawingHF r:id="rId2"/>
  <extLst/>
</worksheet>
</file>

<file path=docProps/app.xml><?xml version="1.0" encoding="utf-8"?>
<Properties xmlns="http://schemas.openxmlformats.org/officeDocument/2006/extended-properties">
  <Application>Essential XlsIO</Application>
  <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Sommerville, Richard</dc:creator>
  <cp:keywords/>
  <cp:lastModifiedBy>Robbie Sinclair</cp:lastModifiedBy>
  <dcterms:created xsi:type="dcterms:W3CDTF">2017-09-06T13:46:28Z</dcterms:created>
  <dcterms:modified xsi:type="dcterms:W3CDTF">2020-01-31T17:34:18Z</dcterms:modified>
  <dc:subject/>
  <cp:lastPrinted>2019-01-25T12:17:08Z</cp:lastPrinted>
  <dc:title>The Spinney - costs</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ocRiskLevel">
    <vt:lpstr/>
  </property>
  <property fmtid="{D5CDD505-2E9C-101B-9397-08002B2CF9AE}" pid="3" name="DocRiskLevelWizardText">
    <vt:lpstr>Atkins Baseline</vt:lpstr>
  </property>
  <property fmtid="{D5CDD505-2E9C-101B-9397-08002B2CF9AE}" pid="4" name="DocRiskLevelWizardMarker">
    <vt:lpstr/>
  </property>
</Properties>
</file>