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66925"/>
  <mc:AlternateContent xmlns:mc="http://schemas.openxmlformats.org/markup-compatibility/2006">
    <mc:Choice Requires="x15">
      <x15ac:absPath xmlns:x15ac="http://schemas.microsoft.com/office/spreadsheetml/2010/11/ac" url="P:\GBNGB\FandG\General\DCC\HOP Survey\Germon Manor (Issued)\Issued Document\Info for report\"/>
    </mc:Choice>
  </mc:AlternateContent>
  <xr:revisionPtr revIDLastSave="0" documentId="10_ncr:100000_{B1D5ECB1-FCCC-4E64-B5A9-9C1E8EC0E367}" xr6:coauthVersionLast="31" xr6:coauthVersionMax="31" xr10:uidLastSave="{00000000-0000-0000-0000-000000000000}"/>
  <bookViews>
    <workbookView xWindow="0" yWindow="0" windowWidth="13800" windowHeight="3852" tabRatio="754" activeTab="1" xr2:uid="{00000000-000D-0000-FFFF-FFFF00000000}"/>
  </bookViews>
  <sheets>
    <sheet name="Summary Table" sheetId="49" r:id="rId1"/>
    <sheet name="Fabric Survey" sheetId="16" r:id="rId2"/>
    <sheet name="Lookup - Fabric Int" sheetId="40" r:id="rId3"/>
    <sheet name="Lookup - Fabric Ext" sheetId="47" r:id="rId4"/>
    <sheet name="Element look up - M+E" sheetId="42" r:id="rId5"/>
    <sheet name="Master Sheet Summary" sheetId="52" r:id="rId6"/>
    <sheet name="Roofing" sheetId="50" r:id="rId7"/>
    <sheet name="Room refurbishment" sheetId="53" r:id="rId8"/>
    <sheet name="M&amp;E critical works" sheetId="54" r:id="rId9"/>
  </sheets>
  <externalReferences>
    <externalReference r:id="rId10"/>
    <externalReference r:id="rId11"/>
    <externalReference r:id="rId12"/>
    <externalReference r:id="rId13"/>
  </externalReferences>
  <definedNames>
    <definedName name="_xlnm._FilterDatabase" localSheetId="1" hidden="1">'Fabric Survey'!$A$13:$AE$1434</definedName>
    <definedName name="Action" localSheetId="8">'[1]Condition rota'!$N$2:$N$7</definedName>
    <definedName name="Action" localSheetId="5">'[1]Condition rota'!$N$2:$N$7</definedName>
    <definedName name="Action" localSheetId="6">'[1]Condition rota'!$N$2:$N$7</definedName>
    <definedName name="Action" localSheetId="7">'[1]Condition rota'!$N$2:$N$7</definedName>
    <definedName name="Action">'[2]Condition rota'!$N$2:$N$7</definedName>
    <definedName name="Block">'[3]Condition rota'!$E$2:$E$53</definedName>
    <definedName name="Condition" localSheetId="8">'[1]Condition rota'!$F$2:$F$5</definedName>
    <definedName name="Condition" localSheetId="5">'[1]Condition rota'!$F$2:$F$5</definedName>
    <definedName name="Condition" localSheetId="6">'[1]Condition rota'!$F$2:$F$5</definedName>
    <definedName name="Condition" localSheetId="7">'[1]Condition rota'!$F$2:$F$5</definedName>
    <definedName name="Condition">'[2]Condition rota'!$F$2:$F$5</definedName>
    <definedName name="Description" localSheetId="8">'[1]Condition rota'!$L$1:$L$600</definedName>
    <definedName name="Description" localSheetId="5">'[1]Condition rota'!$L$1:$L$600</definedName>
    <definedName name="Description" localSheetId="6">'[1]Condition rota'!$L$1:$L$600</definedName>
    <definedName name="Description" localSheetId="7">'[1]Condition rota'!$L$1:$L$600</definedName>
    <definedName name="Description">'[2]Condition rota'!$L$1:$L$600</definedName>
    <definedName name="ElementID" localSheetId="8">'[1]Condition rota'!$A$1:$A$70</definedName>
    <definedName name="ElementID" localSheetId="5">'[1]Condition rota'!$A$1:$A$70</definedName>
    <definedName name="ElementID" localSheetId="6">'[1]Condition rota'!$A$1:$A$70</definedName>
    <definedName name="ElementID" localSheetId="7">'[1]Condition rota'!$A$1:$A$70</definedName>
    <definedName name="ElementID">'[2]Condition rota'!$A$1:$A$70</definedName>
    <definedName name="Elevation" localSheetId="8">'[1]Condition rota'!$K:$K</definedName>
    <definedName name="Elevation" localSheetId="5">'[1]Condition rota'!$K:$K</definedName>
    <definedName name="Elevation" localSheetId="6">'[1]Condition rota'!$K:$K</definedName>
    <definedName name="Elevation" localSheetId="7">'[1]Condition rota'!$K:$K</definedName>
    <definedName name="Elevation">'[2]Condition rota'!$K:$K</definedName>
    <definedName name="FabricEffect" localSheetId="8">'[1]Condition rota'!$I$2:$I$4</definedName>
    <definedName name="FabricEffect" localSheetId="5">'[1]Condition rota'!$I$2:$I$4</definedName>
    <definedName name="FabricEffect" localSheetId="6">'[1]Condition rota'!$I$2:$I$4</definedName>
    <definedName name="FabricEffect" localSheetId="7">'[1]Condition rota'!$I$2:$I$4</definedName>
    <definedName name="FabricEffect">'[2]Condition rota'!$I$2:$I$4</definedName>
    <definedName name="PIP_SiteCode">" "</definedName>
    <definedName name="PIPSCODE">" "</definedName>
    <definedName name="_xlnm.Print_Area" localSheetId="1">'Fabric Survey'!$A$2:$AD$116</definedName>
    <definedName name="_xlnm.Print_Area" localSheetId="2">'Lookup - Fabric Int'!$A$1:$L$95</definedName>
    <definedName name="_xlnm.Print_Titles" localSheetId="1">'Fabric Survey'!$2:$16</definedName>
    <definedName name="Priority" localSheetId="8">'[1]Condition rota'!$G$2:$G$5</definedName>
    <definedName name="Priority" localSheetId="5">'[1]Condition rota'!$G$2:$G$5</definedName>
    <definedName name="Priority" localSheetId="6">'[1]Condition rota'!$G$2:$G$5</definedName>
    <definedName name="Priority" localSheetId="7">'[1]Condition rota'!$G$2:$G$5</definedName>
    <definedName name="Priority">'[2]Condition rota'!$G$2:$G$5</definedName>
    <definedName name="Risk" localSheetId="8">'[1]Condition rota'!$J$2:$J$4</definedName>
    <definedName name="Risk" localSheetId="5">'[1]Condition rota'!$J$2:$J$4</definedName>
    <definedName name="Risk" localSheetId="6">'[1]Condition rota'!$J$2:$J$4</definedName>
    <definedName name="Risk" localSheetId="7">'[1]Condition rota'!$J$2:$J$4</definedName>
    <definedName name="Risk">'[2]Condition rota'!$J$2:$J$4</definedName>
    <definedName name="Slicer_CONDITION_RANK">#N/A</definedName>
    <definedName name="Slicer_Internal___External">#N/A</definedName>
    <definedName name="Slicer_Internal___External1">#N/A</definedName>
    <definedName name="Surveyor" localSheetId="8">'[1]Condition rota'!$S$2:$S$13</definedName>
    <definedName name="Surveyor" localSheetId="5">'[1]Condition rota'!$S$2:$S$13</definedName>
    <definedName name="Surveyor" localSheetId="6">'[1]Condition rota'!$S$2:$S$13</definedName>
    <definedName name="Surveyor" localSheetId="7">'[1]Condition rota'!$S$2:$S$13</definedName>
    <definedName name="Surveyor">'[2]Condition rota'!$S$2:$S$13</definedName>
    <definedName name="Unit" localSheetId="8">'[1]Condition rota'!$Q$2:$Q$7</definedName>
    <definedName name="Unit" localSheetId="5">'[1]Condition rota'!$Q$2:$Q$7</definedName>
    <definedName name="Unit" localSheetId="6">'[1]Condition rota'!$Q$2:$Q$7</definedName>
    <definedName name="Unit" localSheetId="7">'[1]Condition rota'!$Q$2:$Q$7</definedName>
    <definedName name="Unit">'[2]Condition rota'!$Q$2:$Q$7</definedName>
    <definedName name="UserEffect" localSheetId="8">'[1]Condition rota'!$H$2:$H$4</definedName>
    <definedName name="UserEffect" localSheetId="5">'[1]Condition rota'!$H$2:$H$4</definedName>
    <definedName name="UserEffect" localSheetId="6">'[1]Condition rota'!$H$2:$H$4</definedName>
    <definedName name="UserEffect" localSheetId="7">'[1]Condition rota'!$H$2:$H$4</definedName>
    <definedName name="UserEffect">'[2]Condition rota'!$H$2:$H$4</definedName>
  </definedNames>
  <calcPr calcId="179017"/>
  <pivotCaches>
    <pivotCache cacheId="1" r:id="rId14"/>
  </pivotCaches>
  <extLst>
    <ext xmlns:x14="http://schemas.microsoft.com/office/spreadsheetml/2009/9/main" uri="{BBE1A952-AA13-448e-AADC-164F8A28A991}">
      <x14:slicerCaches>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0" i="52" l="1"/>
  <c r="F46" i="52"/>
  <c r="F42" i="52"/>
  <c r="F38" i="52"/>
  <c r="F34" i="52"/>
  <c r="F30" i="52"/>
  <c r="F26" i="52"/>
  <c r="F22" i="52"/>
  <c r="F18" i="52"/>
  <c r="F14" i="52"/>
  <c r="F10" i="52"/>
  <c r="F6" i="52"/>
  <c r="E6" i="52"/>
  <c r="F54" i="52" l="1"/>
  <c r="F56" i="52" s="1"/>
  <c r="F60" i="52" s="1"/>
  <c r="F62" i="52" s="1"/>
  <c r="F66" i="52" s="1"/>
  <c r="F70" i="52" s="1"/>
  <c r="F72" i="52" l="1"/>
  <c r="F74" i="52" s="1"/>
  <c r="F78" i="52" l="1"/>
  <c r="F76" i="52"/>
  <c r="F80" i="52" l="1"/>
  <c r="F82" i="52" s="1"/>
  <c r="F84" i="52" s="1"/>
  <c r="X115" i="16" l="1"/>
  <c r="AD93" i="16"/>
  <c r="AD100" i="16" l="1"/>
  <c r="AD86" i="16"/>
  <c r="AD28" i="16"/>
  <c r="AD19" i="16"/>
  <c r="AD114" i="16"/>
  <c r="AD113" i="16"/>
  <c r="AD112" i="16"/>
  <c r="AD111" i="16"/>
  <c r="AD110" i="16"/>
  <c r="AD109" i="16"/>
  <c r="AD108" i="16"/>
  <c r="AD107" i="16"/>
  <c r="AD106" i="16"/>
  <c r="AD105" i="16"/>
  <c r="AD104" i="16"/>
  <c r="AD103" i="16"/>
  <c r="AD102" i="16"/>
  <c r="AD101" i="16"/>
  <c r="AD99" i="16"/>
  <c r="AD98" i="16"/>
  <c r="AD97" i="16"/>
  <c r="AD96" i="16"/>
  <c r="AD95" i="16"/>
  <c r="AD94" i="16"/>
  <c r="AD92" i="16"/>
  <c r="AD91" i="16"/>
  <c r="AD90" i="16"/>
  <c r="AD89" i="16"/>
  <c r="AD88" i="16"/>
  <c r="AD87" i="16"/>
  <c r="P17" i="16" l="1"/>
  <c r="AA17" i="16" s="1"/>
  <c r="AD17" i="16" l="1"/>
  <c r="P26" i="16"/>
  <c r="AC26" i="16" s="1"/>
  <c r="AD26" i="16" s="1"/>
  <c r="P25" i="16"/>
  <c r="AC25" i="16" s="1"/>
  <c r="AC115" i="16" l="1"/>
  <c r="AD25" i="16"/>
  <c r="P90" i="16"/>
  <c r="P79" i="16"/>
  <c r="Y79" i="16" s="1"/>
  <c r="AD79" i="16" s="1"/>
  <c r="P72" i="16"/>
  <c r="Y72" i="16" s="1"/>
  <c r="AD72" i="16" s="1"/>
  <c r="P71" i="16"/>
  <c r="Y71" i="16" s="1"/>
  <c r="AD71" i="16" s="1"/>
  <c r="P65" i="16"/>
  <c r="Y65" i="16" s="1"/>
  <c r="AD65" i="16" s="1"/>
  <c r="P64" i="16"/>
  <c r="Y64" i="16" s="1"/>
  <c r="AD64" i="16" s="1"/>
  <c r="P56" i="16"/>
  <c r="Y56" i="16" s="1"/>
  <c r="AD56" i="16" s="1"/>
  <c r="P55" i="16"/>
  <c r="Y55" i="16" s="1"/>
  <c r="AD55" i="16" s="1"/>
  <c r="P47" i="16"/>
  <c r="Y47" i="16" s="1"/>
  <c r="AD47" i="16" s="1"/>
  <c r="P46" i="16"/>
  <c r="Y46" i="16" s="1"/>
  <c r="P40" i="16"/>
  <c r="AA40" i="16" s="1"/>
  <c r="AD40" i="16" s="1"/>
  <c r="P39" i="16"/>
  <c r="AA39" i="16" s="1"/>
  <c r="AD39" i="16" s="1"/>
  <c r="P33" i="16"/>
  <c r="AA33" i="16" s="1"/>
  <c r="AD33" i="16" s="1"/>
  <c r="P32" i="16"/>
  <c r="AA32" i="16" s="1"/>
  <c r="AD32" i="16" s="1"/>
  <c r="P24" i="16"/>
  <c r="AB24" i="16" s="1"/>
  <c r="P23" i="16"/>
  <c r="AA23" i="16" s="1"/>
  <c r="AD23" i="16" s="1"/>
  <c r="P82" i="16"/>
  <c r="AD82" i="16" s="1"/>
  <c r="P81" i="16"/>
  <c r="AB81" i="16" s="1"/>
  <c r="AD81" i="16" s="1"/>
  <c r="P83" i="16"/>
  <c r="AA83" i="16" s="1"/>
  <c r="AD83" i="16" s="1"/>
  <c r="P84" i="16"/>
  <c r="Y84" i="16" s="1"/>
  <c r="AD84" i="16" s="1"/>
  <c r="P85" i="16"/>
  <c r="AB85" i="16" s="1"/>
  <c r="P80" i="16"/>
  <c r="AA80" i="16" s="1"/>
  <c r="AD80" i="16" s="1"/>
  <c r="P78" i="16"/>
  <c r="Y78" i="16" s="1"/>
  <c r="AD78" i="16" s="1"/>
  <c r="P77" i="16"/>
  <c r="AA77" i="16" s="1"/>
  <c r="AD77" i="16" s="1"/>
  <c r="P76" i="16"/>
  <c r="Z76" i="16" s="1"/>
  <c r="AD76" i="16" s="1"/>
  <c r="P75" i="16"/>
  <c r="AA75" i="16" s="1"/>
  <c r="AD75" i="16" s="1"/>
  <c r="P74" i="16"/>
  <c r="AA74" i="16" s="1"/>
  <c r="AD74" i="16" s="1"/>
  <c r="AD24" i="16" l="1"/>
  <c r="AD85" i="16"/>
  <c r="AD46" i="16"/>
  <c r="P89" i="16"/>
  <c r="P88" i="16"/>
  <c r="P87" i="16"/>
  <c r="P73" i="16" l="1"/>
  <c r="AA73" i="16" s="1"/>
  <c r="AD73" i="16" s="1"/>
  <c r="P70" i="16"/>
  <c r="Y70" i="16" s="1"/>
  <c r="AD70" i="16" s="1"/>
  <c r="P69" i="16"/>
  <c r="AA69" i="16" s="1"/>
  <c r="AD69" i="16" s="1"/>
  <c r="P68" i="16"/>
  <c r="Z68" i="16" s="1"/>
  <c r="AD68" i="16" s="1"/>
  <c r="P67" i="16"/>
  <c r="AA67" i="16" s="1"/>
  <c r="AD67" i="16" s="1"/>
  <c r="P66" i="16"/>
  <c r="AA66" i="16" s="1"/>
  <c r="AD66" i="16" s="1"/>
  <c r="E27" i="54" l="1"/>
  <c r="F27" i="54" s="1"/>
  <c r="E23" i="54"/>
  <c r="F23" i="54" s="1"/>
  <c r="E19" i="54"/>
  <c r="F19" i="54" s="1"/>
  <c r="F16" i="54"/>
  <c r="F15" i="54"/>
  <c r="F14" i="54"/>
  <c r="F13" i="54"/>
  <c r="F12" i="54"/>
  <c r="F10" i="54" s="1"/>
  <c r="F35" i="54" s="1"/>
  <c r="E12" i="54"/>
  <c r="F16" i="53"/>
  <c r="F15" i="53"/>
  <c r="F14" i="53"/>
  <c r="F13" i="53"/>
  <c r="E12" i="53"/>
  <c r="F12" i="53" s="1"/>
  <c r="F38" i="53"/>
  <c r="F12" i="50"/>
  <c r="F26" i="50" s="1"/>
  <c r="F13" i="50"/>
  <c r="F14" i="50"/>
  <c r="F15" i="50"/>
  <c r="F16" i="50"/>
  <c r="P18" i="16" l="1"/>
  <c r="AA18" i="16" s="1"/>
  <c r="P19" i="16"/>
  <c r="P20" i="16"/>
  <c r="AA20" i="16" s="1"/>
  <c r="AD20" i="16" s="1"/>
  <c r="P21" i="16"/>
  <c r="AA21" i="16" s="1"/>
  <c r="AD21" i="16" s="1"/>
  <c r="P22" i="16"/>
  <c r="Y22" i="16" s="1"/>
  <c r="P27" i="16"/>
  <c r="P28" i="16"/>
  <c r="P29" i="16"/>
  <c r="Z29" i="16" s="1"/>
  <c r="P30" i="16"/>
  <c r="AA30" i="16" s="1"/>
  <c r="AD30" i="16" s="1"/>
  <c r="P31" i="16"/>
  <c r="Y31" i="16" s="1"/>
  <c r="AD31" i="16" s="1"/>
  <c r="P41" i="16"/>
  <c r="AA41" i="16" s="1"/>
  <c r="AD41" i="16" s="1"/>
  <c r="P42" i="16"/>
  <c r="AA42" i="16" s="1"/>
  <c r="AD42" i="16" s="1"/>
  <c r="P43" i="16"/>
  <c r="Z43" i="16" s="1"/>
  <c r="AD43" i="16" s="1"/>
  <c r="P44" i="16"/>
  <c r="AA44" i="16" s="1"/>
  <c r="AD44" i="16" s="1"/>
  <c r="P45" i="16"/>
  <c r="Y45" i="16" s="1"/>
  <c r="AD45" i="16" s="1"/>
  <c r="P48" i="16"/>
  <c r="Y48" i="16" s="1"/>
  <c r="P49" i="16"/>
  <c r="AA49" i="16" s="1"/>
  <c r="P50" i="16"/>
  <c r="AB50" i="16" s="1"/>
  <c r="P51" i="16"/>
  <c r="AB51" i="16" s="1"/>
  <c r="AD51" i="16" s="1"/>
  <c r="P52" i="16"/>
  <c r="Z52" i="16" s="1"/>
  <c r="P53" i="16"/>
  <c r="AA53" i="16" s="1"/>
  <c r="AD53" i="16" s="1"/>
  <c r="P54" i="16"/>
  <c r="Y54" i="16" s="1"/>
  <c r="AD54" i="16" s="1"/>
  <c r="P57" i="16"/>
  <c r="AB57" i="16" s="1"/>
  <c r="AD57" i="16" s="1"/>
  <c r="P58" i="16"/>
  <c r="AA58" i="16" s="1"/>
  <c r="AD58" i="16" s="1"/>
  <c r="P59" i="16"/>
  <c r="AA59" i="16" s="1"/>
  <c r="AD59" i="16" s="1"/>
  <c r="P60" i="16"/>
  <c r="AA60" i="16" s="1"/>
  <c r="AD60" i="16" s="1"/>
  <c r="P61" i="16"/>
  <c r="Z61" i="16" s="1"/>
  <c r="AD61" i="16" s="1"/>
  <c r="P62" i="16"/>
  <c r="AA62" i="16" s="1"/>
  <c r="AD62" i="16" s="1"/>
  <c r="P63" i="16"/>
  <c r="Y63" i="16" s="1"/>
  <c r="AD63" i="16" s="1"/>
  <c r="P34" i="16"/>
  <c r="AA34" i="16" s="1"/>
  <c r="AD34" i="16" s="1"/>
  <c r="P35" i="16"/>
  <c r="AA35" i="16" s="1"/>
  <c r="AD35" i="16" s="1"/>
  <c r="P36" i="16"/>
  <c r="Z36" i="16" s="1"/>
  <c r="AD36" i="16" s="1"/>
  <c r="P37" i="16"/>
  <c r="AA37" i="16" s="1"/>
  <c r="AD37" i="16" s="1"/>
  <c r="P38" i="16"/>
  <c r="Y38" i="16" s="1"/>
  <c r="AD38" i="16" s="1"/>
  <c r="Z115" i="16" l="1"/>
  <c r="Y115" i="16"/>
  <c r="AB115" i="16"/>
  <c r="AA115" i="16"/>
  <c r="AD50" i="16"/>
  <c r="AD27" i="16"/>
  <c r="AD22" i="16"/>
  <c r="AD1439" i="16" s="1"/>
  <c r="AD18" i="16"/>
  <c r="AD29" i="16"/>
  <c r="AD48" i="16"/>
  <c r="AD52" i="16"/>
  <c r="AD49" i="16"/>
  <c r="E18" i="50"/>
  <c r="F18" i="50" s="1"/>
  <c r="AD128" i="16" l="1"/>
  <c r="AD116" i="16"/>
  <c r="E26" i="53"/>
  <c r="F26" i="53" s="1"/>
  <c r="E22" i="53"/>
  <c r="F22" i="53" s="1"/>
  <c r="E18" i="53"/>
  <c r="F18" i="53" s="1"/>
  <c r="E30" i="53"/>
  <c r="F30" i="53" s="1"/>
  <c r="F31" i="54"/>
  <c r="F34" i="53" l="1"/>
  <c r="F36" i="53" s="1"/>
  <c r="F40" i="53" s="1"/>
  <c r="F42" i="53" s="1"/>
  <c r="F44" i="53" s="1"/>
  <c r="F46" i="53" s="1"/>
  <c r="F48" i="53" s="1"/>
  <c r="F33" i="54"/>
  <c r="F37" i="54"/>
  <c r="F39" i="54" s="1"/>
  <c r="F41" i="54" s="1"/>
  <c r="A92" i="40"/>
  <c r="A91" i="40"/>
  <c r="A90" i="40"/>
  <c r="A89" i="40"/>
  <c r="F43" i="54" l="1"/>
  <c r="F45" i="54" s="1"/>
  <c r="F47" i="54" s="1"/>
  <c r="F49" i="54" s="1"/>
  <c r="F50" i="53"/>
  <c r="F52" i="53" s="1"/>
  <c r="A88" i="40"/>
  <c r="F54" i="53" l="1"/>
  <c r="F56" i="53"/>
  <c r="F51" i="54"/>
  <c r="F53" i="54"/>
  <c r="A26" i="40"/>
  <c r="A86" i="40"/>
  <c r="A29" i="40"/>
  <c r="A10" i="40"/>
  <c r="F58" i="53" l="1"/>
  <c r="F60" i="53" s="1"/>
  <c r="F62" i="53" s="1"/>
  <c r="F55" i="54"/>
  <c r="F57" i="54" s="1"/>
  <c r="F59" i="54" s="1"/>
  <c r="A3" i="40"/>
  <c r="A4" i="40"/>
  <c r="A6" i="40"/>
  <c r="A7" i="40"/>
  <c r="A8" i="40"/>
  <c r="A11" i="40"/>
  <c r="A12" i="40"/>
  <c r="A13" i="40"/>
  <c r="A14" i="40"/>
  <c r="A15" i="40"/>
  <c r="A16" i="40"/>
  <c r="A17" i="40"/>
  <c r="A19" i="40"/>
  <c r="A20" i="40"/>
  <c r="A21" i="40"/>
  <c r="A22" i="40"/>
  <c r="A23" i="40"/>
  <c r="A24" i="40"/>
  <c r="A25" i="40"/>
  <c r="A27" i="40"/>
  <c r="A30" i="40"/>
  <c r="A31" i="40"/>
  <c r="A32" i="40"/>
  <c r="A33" i="40"/>
  <c r="A34" i="40"/>
  <c r="A35" i="40"/>
  <c r="A36" i="40"/>
  <c r="A37" i="40"/>
  <c r="A38" i="40"/>
  <c r="A40" i="40"/>
  <c r="A41" i="40"/>
  <c r="A42" i="40"/>
  <c r="A43" i="40"/>
  <c r="A44" i="40"/>
  <c r="A45" i="40"/>
  <c r="A46" i="40"/>
  <c r="A47" i="40"/>
  <c r="A48" i="40"/>
  <c r="A49" i="40"/>
  <c r="A50" i="40"/>
  <c r="A51" i="40"/>
  <c r="A52" i="40"/>
  <c r="A53" i="40"/>
  <c r="A55" i="40"/>
  <c r="A56" i="40"/>
  <c r="A57" i="40"/>
  <c r="A58" i="40"/>
  <c r="A62" i="40"/>
  <c r="A63" i="40"/>
  <c r="A64" i="40"/>
  <c r="A65" i="40"/>
  <c r="A66" i="40"/>
  <c r="A67" i="40"/>
  <c r="A68" i="40"/>
  <c r="A69" i="40"/>
  <c r="A70" i="40"/>
  <c r="A71" i="40"/>
  <c r="A72" i="40"/>
  <c r="A73" i="40"/>
  <c r="A74" i="40"/>
  <c r="A75" i="40"/>
  <c r="A76" i="40"/>
  <c r="A77" i="40"/>
  <c r="A78" i="40"/>
  <c r="A79" i="40"/>
  <c r="A80" i="40"/>
  <c r="A81" i="40"/>
  <c r="A82" i="40"/>
  <c r="A83" i="40"/>
  <c r="A84" i="40"/>
  <c r="A85" i="40"/>
  <c r="A87" i="40"/>
  <c r="A2" i="40"/>
  <c r="I30" i="40" l="1"/>
  <c r="I80" i="40" l="1"/>
  <c r="I79" i="40"/>
  <c r="I78" i="40"/>
  <c r="I63" i="40"/>
  <c r="I48" i="40"/>
  <c r="I47" i="40"/>
  <c r="I46" i="40"/>
  <c r="I45" i="40"/>
  <c r="I6" i="40"/>
  <c r="F22" i="50" l="1"/>
  <c r="F24" i="50" s="1"/>
  <c r="F28" i="50" s="1"/>
  <c r="F30" i="50" s="1"/>
  <c r="F32" i="50" s="1"/>
  <c r="F34" i="50" s="1"/>
  <c r="F36" i="50" s="1"/>
  <c r="F38" i="50" s="1"/>
  <c r="F40" i="50" s="1"/>
  <c r="F42" i="50" l="1"/>
  <c r="F44" i="50"/>
  <c r="F46" i="50" l="1"/>
  <c r="F48" i="50" s="1"/>
  <c r="F50" i="50" s="1"/>
</calcChain>
</file>

<file path=xl/sharedStrings.xml><?xml version="1.0" encoding="utf-8"?>
<sst xmlns="http://schemas.openxmlformats.org/spreadsheetml/2006/main" count="3157" uniqueCount="993">
  <si>
    <t>D</t>
  </si>
  <si>
    <t>B</t>
  </si>
  <si>
    <t>CONDITION SURVEY</t>
  </si>
  <si>
    <t>Typical Life from new (YEARS)</t>
  </si>
  <si>
    <t>Estimated Remaining Useful Design Life (YEARS)</t>
  </si>
  <si>
    <t>Current &amp; Impending Backlog Risk Assessment</t>
  </si>
  <si>
    <t>SCORE RANGE</t>
  </si>
  <si>
    <t>RISK RANKING</t>
  </si>
  <si>
    <t>Low</t>
  </si>
  <si>
    <t>Moderate</t>
  </si>
  <si>
    <t>High</t>
  </si>
  <si>
    <t>ROOM DESCRIPTION</t>
  </si>
  <si>
    <t>Element</t>
  </si>
  <si>
    <t>Element group</t>
  </si>
  <si>
    <t>Sub element group</t>
  </si>
  <si>
    <t>C</t>
  </si>
  <si>
    <t>Cost</t>
  </si>
  <si>
    <t>Total</t>
  </si>
  <si>
    <t>Unit rate</t>
  </si>
  <si>
    <t>m2</t>
  </si>
  <si>
    <t>Element Ref:</t>
  </si>
  <si>
    <t xml:space="preserve">ELEMENT </t>
  </si>
  <si>
    <t xml:space="preserve">EG Ref: </t>
  </si>
  <si>
    <t xml:space="preserve"> ELEMENT GROUP</t>
  </si>
  <si>
    <t xml:space="preserve">SE Ref: </t>
  </si>
  <si>
    <t>SUB ELEMENT GROUP</t>
  </si>
  <si>
    <t>INDICATIVE LIFE / YEARS</t>
  </si>
  <si>
    <t xml:space="preserve">REDUCED LIFE DUE TO USAGE </t>
  </si>
  <si>
    <t>STANDARD RATE</t>
  </si>
  <si>
    <t>RATE TYPE/ Item, M2, Nr</t>
  </si>
  <si>
    <t>Nr</t>
  </si>
  <si>
    <t>Item</t>
  </si>
  <si>
    <t>Other</t>
  </si>
  <si>
    <t>Standard Rate</t>
  </si>
  <si>
    <t>Internal Finishes</t>
  </si>
  <si>
    <t>Ceiling Finishes</t>
  </si>
  <si>
    <t>Wall Finishes</t>
  </si>
  <si>
    <t>Floor Finishes</t>
  </si>
  <si>
    <t>Door</t>
  </si>
  <si>
    <t>Doors</t>
  </si>
  <si>
    <t>Sanitary ware</t>
  </si>
  <si>
    <t>WC</t>
  </si>
  <si>
    <t xml:space="preserve">Sink </t>
  </si>
  <si>
    <t>Urinal</t>
  </si>
  <si>
    <t>Heavy Duty Emulsion Paint Finish</t>
  </si>
  <si>
    <t>Sheet Vinyl</t>
  </si>
  <si>
    <t>Carpet Tile</t>
  </si>
  <si>
    <t>Plasterboard &amp; Skim finish</t>
  </si>
  <si>
    <t>Carpet Sheet</t>
  </si>
  <si>
    <t>Concrete</t>
  </si>
  <si>
    <t>Floor Paint</t>
  </si>
  <si>
    <t>Vanity Unit</t>
  </si>
  <si>
    <t>Ironmongery</t>
  </si>
  <si>
    <t>Joinery</t>
  </si>
  <si>
    <t>Windows</t>
  </si>
  <si>
    <t>Blockwork</t>
  </si>
  <si>
    <t>Brickwork</t>
  </si>
  <si>
    <t>Glazed partitions</t>
  </si>
  <si>
    <t>Powder Coated Aluminium</t>
  </si>
  <si>
    <t>Brushed Aluminium</t>
  </si>
  <si>
    <t xml:space="preserve">Softwood Timber </t>
  </si>
  <si>
    <t>PVCu Double Glazed Unit</t>
  </si>
  <si>
    <t>Glazed Single Leaf</t>
  </si>
  <si>
    <t>Glazed Double Leaf</t>
  </si>
  <si>
    <t xml:space="preserve">Vitreous China </t>
  </si>
  <si>
    <t>Stainless Steel</t>
  </si>
  <si>
    <t xml:space="preserve">Cubicles </t>
  </si>
  <si>
    <t>IPS</t>
  </si>
  <si>
    <t>Ceramic Wall Tiles</t>
  </si>
  <si>
    <t>Quarry Tiles</t>
  </si>
  <si>
    <t xml:space="preserve">Hard Landscaping </t>
  </si>
  <si>
    <t>Soft Landscaping</t>
  </si>
  <si>
    <t>Roads</t>
  </si>
  <si>
    <t>Car Parks</t>
  </si>
  <si>
    <t xml:space="preserve">Bollards </t>
  </si>
  <si>
    <t>Benches</t>
  </si>
  <si>
    <t>External Landscaping</t>
  </si>
  <si>
    <t>Street Furniture</t>
  </si>
  <si>
    <t>Roads and Car Parks</t>
  </si>
  <si>
    <t>Foundations</t>
  </si>
  <si>
    <t>Sub Structure</t>
  </si>
  <si>
    <t>Building Superstructure</t>
  </si>
  <si>
    <t>Upper Floors</t>
  </si>
  <si>
    <t>Timber</t>
  </si>
  <si>
    <t>Aluminium Cladding</t>
  </si>
  <si>
    <t>Single Ply Membrane</t>
  </si>
  <si>
    <t>Roofs - Pitched</t>
  </si>
  <si>
    <t>Roofs - Flat</t>
  </si>
  <si>
    <t>Concrete Tiles</t>
  </si>
  <si>
    <t>Tarmacadam</t>
  </si>
  <si>
    <t>Block Paving</t>
  </si>
  <si>
    <t>Paving Slabs</t>
  </si>
  <si>
    <t>Shrubs &amp; Bushes</t>
  </si>
  <si>
    <t>Grass</t>
  </si>
  <si>
    <t>GRP</t>
  </si>
  <si>
    <t>Metal</t>
  </si>
  <si>
    <t>Cast In-situ Concrete</t>
  </si>
  <si>
    <t>Block &amp; Beam</t>
  </si>
  <si>
    <t>Glazed Doors</t>
  </si>
  <si>
    <t>Metal Lourve Door</t>
  </si>
  <si>
    <t>High Speed Fabric Door</t>
  </si>
  <si>
    <t>Frame</t>
  </si>
  <si>
    <t xml:space="preserve">Concrete </t>
  </si>
  <si>
    <t>lm</t>
  </si>
  <si>
    <t>FF&amp;E</t>
  </si>
  <si>
    <t>Hand Rails</t>
  </si>
  <si>
    <t>Kitchen Units</t>
  </si>
  <si>
    <t>High Pressure Laminated Chipboard</t>
  </si>
  <si>
    <t>Fencing</t>
  </si>
  <si>
    <t xml:space="preserve">Concrete post &amp; wire </t>
  </si>
  <si>
    <t xml:space="preserve">Timber post &amp; wire </t>
  </si>
  <si>
    <t xml:space="preserve">Timber boards </t>
  </si>
  <si>
    <t xml:space="preserve">Concrete posts </t>
  </si>
  <si>
    <t xml:space="preserve">Chain link </t>
  </si>
  <si>
    <t xml:space="preserve">Mild steel railings </t>
  </si>
  <si>
    <t xml:space="preserve">Wrought iron railings </t>
  </si>
  <si>
    <t xml:space="preserve">Galvanised/painted </t>
  </si>
  <si>
    <t>Stairs</t>
  </si>
  <si>
    <t>Steel</t>
  </si>
  <si>
    <t>A</t>
  </si>
  <si>
    <t>Roof Drainage</t>
  </si>
  <si>
    <t>Pressed Metal Gutters &amp; Downpipes</t>
  </si>
  <si>
    <t>Cast Iron Gutters &amp; Downpipes</t>
  </si>
  <si>
    <t>PVCu Gutters &amp; Downpipes</t>
  </si>
  <si>
    <t>Aluminium Gutters &amp; Downpipes</t>
  </si>
  <si>
    <t>Roof Lights</t>
  </si>
  <si>
    <t>Aluminium Framed Glazing</t>
  </si>
  <si>
    <t>Proprietary Unit</t>
  </si>
  <si>
    <t>Velux Window</t>
  </si>
  <si>
    <t xml:space="preserve">PVCu </t>
  </si>
  <si>
    <t>Balustrades &amp; Handrails</t>
  </si>
  <si>
    <t>Wall Structure</t>
  </si>
  <si>
    <t>Ceramic Tiles</t>
  </si>
  <si>
    <t>Render Plaster</t>
  </si>
  <si>
    <t>Proprietary Cladding</t>
  </si>
  <si>
    <t>Glazing Curtain Wall</t>
  </si>
  <si>
    <t>Plaster</t>
  </si>
  <si>
    <t>Emulsion paint finish to walls</t>
  </si>
  <si>
    <t>Paper towel dispensers</t>
  </si>
  <si>
    <t xml:space="preserve">Grab Rails - Vertical </t>
  </si>
  <si>
    <t>Metal Roller Shutter</t>
  </si>
  <si>
    <t>Decoration of inside window frame</t>
  </si>
  <si>
    <t>Grab Rails - Drop down</t>
  </si>
  <si>
    <t>Other 2</t>
  </si>
  <si>
    <t>x</t>
  </si>
  <si>
    <t>Disrepair Narrative / General Comments</t>
  </si>
  <si>
    <t>Remedial Works</t>
  </si>
  <si>
    <t>Eggshell paint finish to walls</t>
  </si>
  <si>
    <t>Cost Notes</t>
  </si>
  <si>
    <t>General Comments</t>
  </si>
  <si>
    <t>1 Man houre and materials from BCIS</t>
  </si>
  <si>
    <t>Labour set at £23.82/hrs</t>
  </si>
  <si>
    <t>Prepare, 1st coat to previously painted walls. BCIS</t>
  </si>
  <si>
    <t>Prepare, 1st coat + additional coat to previously painted walls. BCIS</t>
  </si>
  <si>
    <t>Hack off and replace with new tiles 200 x 200 including pointing and labour.</t>
  </si>
  <si>
    <t>Labour and mat's from BCIS</t>
  </si>
  <si>
    <t>Spons page 439</t>
  </si>
  <si>
    <t>Spons page 444 (3000mm x 1000mmm)</t>
  </si>
  <si>
    <t>Remove and replace with new + labour BCIS</t>
  </si>
  <si>
    <t>cost per item  and labour at £23.82/hrs</t>
  </si>
  <si>
    <t>Commercial washrooms</t>
  </si>
  <si>
    <t>TBC</t>
  </si>
  <si>
    <t>Timber / MDF architraves</t>
  </si>
  <si>
    <t>http://www.washroomcubicles.co.uk/healthcare-ips-panel-system/</t>
  </si>
  <si>
    <t>Exposed Concrete</t>
  </si>
  <si>
    <t>Decoration to Steel Beams</t>
  </si>
  <si>
    <t>Metal Check Deck</t>
  </si>
  <si>
    <t>Metal Access Stairs</t>
  </si>
  <si>
    <t>Varies</t>
  </si>
  <si>
    <t>Floor</t>
  </si>
  <si>
    <t>A = Good - Performing as intended and operating efficiently</t>
  </si>
  <si>
    <t>B = Satisfactory - performing as intended, exhibiting minor deterioration.</t>
  </si>
  <si>
    <t>C = Poor - exhibiting major defects and/or not operating as intended.</t>
  </si>
  <si>
    <t>D = Failed - life expired and/or serious risk imminent failure</t>
  </si>
  <si>
    <t>1 - 5</t>
  </si>
  <si>
    <t>6 - 10</t>
  </si>
  <si>
    <t>16 - 20</t>
  </si>
  <si>
    <t>Mechanical Services</t>
  </si>
  <si>
    <t>Heating Plant &amp; Auxiliaries</t>
  </si>
  <si>
    <t>Gas fired boiler &lt;100kw</t>
  </si>
  <si>
    <t>Gas fired boiler 100kw - 300kw</t>
  </si>
  <si>
    <t>Gas fired boiler 300kw - 500kw</t>
  </si>
  <si>
    <t xml:space="preserve">Gas fired boiler 500kw + </t>
  </si>
  <si>
    <t>Flue Systems (stainless steel 200 kw boiler)</t>
  </si>
  <si>
    <t xml:space="preserve">Fan Flues Systems. </t>
  </si>
  <si>
    <t>Commerical Circulating Pump (Single or dual type)</t>
  </si>
  <si>
    <t>Centrifugal pumps</t>
  </si>
  <si>
    <t>Heating pressurisation unit</t>
  </si>
  <si>
    <t>Combined heating / chilled water pressurisation unit</t>
  </si>
  <si>
    <t>Expansion vessel (unvented hot water)</t>
  </si>
  <si>
    <t xml:space="preserve">Gas fired warm air heaters. </t>
  </si>
  <si>
    <t>Dosing pots</t>
  </si>
  <si>
    <t>Sump and well pumps</t>
  </si>
  <si>
    <t>Air-to-air commercial Heat pumps</t>
  </si>
  <si>
    <t>Water-to-air commerical Heat pumps</t>
  </si>
  <si>
    <t>Water treatment equipment</t>
  </si>
  <si>
    <t xml:space="preserve">Heating Distribution </t>
  </si>
  <si>
    <t xml:space="preserve">Heating Distribution Pipework </t>
  </si>
  <si>
    <t xml:space="preserve">Heating Services thermal insulation </t>
  </si>
  <si>
    <t>Plant Manual Isolation Valves</t>
  </si>
  <si>
    <t xml:space="preserve">Radiators. </t>
  </si>
  <si>
    <t>Radiant Panels</t>
  </si>
  <si>
    <t>Fan Convectors</t>
  </si>
  <si>
    <t>Natural Convectors</t>
  </si>
  <si>
    <t>Underfloor heating steel pipes &amp; Manifolds</t>
  </si>
  <si>
    <t>LTHW Warm air heaters</t>
  </si>
  <si>
    <t>Electric Heaters.</t>
  </si>
  <si>
    <t>Expansion Bellow.</t>
  </si>
  <si>
    <t>Motorised Actuators</t>
  </si>
  <si>
    <t>Steam Pipework system</t>
  </si>
  <si>
    <t>Heating Controls</t>
  </si>
  <si>
    <t>Building Management Systems</t>
  </si>
  <si>
    <t>Control Panels</t>
  </si>
  <si>
    <t>Motorised Control Valves</t>
  </si>
  <si>
    <t>Fuel Services</t>
  </si>
  <si>
    <t xml:space="preserve">Gas distribution pipework </t>
  </si>
  <si>
    <t xml:space="preserve">Oil distribution pipework </t>
  </si>
  <si>
    <t>Fuel Booster Pumps</t>
  </si>
  <si>
    <t>Fuel shut-off valves</t>
  </si>
  <si>
    <t>Fuel storage tank.</t>
  </si>
  <si>
    <t>Medical Gases</t>
  </si>
  <si>
    <t>Fuel Meter &amp; Measurement</t>
  </si>
  <si>
    <t xml:space="preserve">Cold Water Plant &amp; Equipment </t>
  </si>
  <si>
    <t>Mains cold water booster</t>
  </si>
  <si>
    <t xml:space="preserve">Cold Water Storage Tanks </t>
  </si>
  <si>
    <t>Sprinkler</t>
  </si>
  <si>
    <t>Hot &amp; Cold Water Distribution Services</t>
  </si>
  <si>
    <t>Hot and Cold Water Pipework systems</t>
  </si>
  <si>
    <t xml:space="preserve">Hot &amp; Cold Water Services thermal insulation </t>
  </si>
  <si>
    <t>Hot water temperature mixing valve</t>
  </si>
  <si>
    <t>Shower mixer and head</t>
  </si>
  <si>
    <t>Water Meter &amp; Measurement</t>
  </si>
  <si>
    <t xml:space="preserve">Hot Water Plant &amp; Equipment </t>
  </si>
  <si>
    <t xml:space="preserve">Calorifiers (Copper/ Mild Steel) </t>
  </si>
  <si>
    <t xml:space="preserve">Circulating Pumps </t>
  </si>
  <si>
    <t xml:space="preserve">Electric hot water heaters </t>
  </si>
  <si>
    <t>Gas fired hot water heaters</t>
  </si>
  <si>
    <t xml:space="preserve">Heat Exchanger (Plate / Shell and tube) </t>
  </si>
  <si>
    <t xml:space="preserve">Water Boilers - (tea points) </t>
  </si>
  <si>
    <t>Mechanical Ventilation</t>
  </si>
  <si>
    <t>Packaged Air handling units</t>
  </si>
  <si>
    <t>Roof mounted units fans</t>
  </si>
  <si>
    <t>Axial fans (inline)</t>
  </si>
  <si>
    <t>Centrifugal fans</t>
  </si>
  <si>
    <t>Local extract fans</t>
  </si>
  <si>
    <t>Stair / lobby ventilation</t>
  </si>
  <si>
    <t>Galvanised Ductwork Systems</t>
  </si>
  <si>
    <t>Ductwork thermal insulation</t>
  </si>
  <si>
    <t>External louvres steel painted</t>
  </si>
  <si>
    <t xml:space="preserve">Fire Dampers  </t>
  </si>
  <si>
    <t xml:space="preserve">Grilles and diffusers </t>
  </si>
  <si>
    <t>Humidifier</t>
  </si>
  <si>
    <t xml:space="preserve">VAV terminal units </t>
  </si>
  <si>
    <t>Kitchen Extract canopies/ Hoods (average)</t>
  </si>
  <si>
    <t>Ductwork Heating/ cooiling coils</t>
  </si>
  <si>
    <t xml:space="preserve">Chilled Water Plant &amp; Equipment </t>
  </si>
  <si>
    <t>Absorption / Centrifugal Chiller 100kw - 300kw</t>
  </si>
  <si>
    <t>Absorption / Centrifugal Chiller 300kw - 500kw</t>
  </si>
  <si>
    <t>Absorption / Centrifugal Chiller 500kw +</t>
  </si>
  <si>
    <t>Circulating Commerical Pump (single or dual type)</t>
  </si>
  <si>
    <t>Refrigerant leak detector</t>
  </si>
  <si>
    <t>Trace heating</t>
  </si>
  <si>
    <t>Air cooled/ Evaporative condensers</t>
  </si>
  <si>
    <t>Chilled Water storage vessel</t>
  </si>
  <si>
    <t>Chilled Water pressurisation unit</t>
  </si>
  <si>
    <t>Chilled Water Pipework &amp; Valve</t>
  </si>
  <si>
    <t xml:space="preserve">Chilled Water Services thermal insulation </t>
  </si>
  <si>
    <t xml:space="preserve">Comfort Cooling </t>
  </si>
  <si>
    <t>Fan coil units (heating and cooling)</t>
  </si>
  <si>
    <t>Split systems</t>
  </si>
  <si>
    <t>Computer room air conditioning</t>
  </si>
  <si>
    <t>Air conditioning terminal units chilled beams</t>
  </si>
  <si>
    <t>Refrigerant pipework systems</t>
  </si>
  <si>
    <t>Condensate pipework system</t>
  </si>
  <si>
    <t>VRV units</t>
  </si>
  <si>
    <t>Miscellaneous Mechanical Equipment &amp; Plant</t>
  </si>
  <si>
    <t>Air compressor</t>
  </si>
  <si>
    <t>Compressed air reciever</t>
  </si>
  <si>
    <t>Pneumatic controls lampsom</t>
  </si>
  <si>
    <t xml:space="preserve">Other </t>
  </si>
  <si>
    <t>Electrical Services</t>
  </si>
  <si>
    <t>Mains Power Supplies</t>
  </si>
  <si>
    <t>HV switchgear (external)</t>
  </si>
  <si>
    <t>Transformers (dry type)</t>
  </si>
  <si>
    <t>LV switchgear (internal)</t>
  </si>
  <si>
    <t xml:space="preserve">Main supply switchgear </t>
  </si>
  <si>
    <t xml:space="preserve">SWA mains/sub distribution cables. </t>
  </si>
  <si>
    <t>Earth bonding (Primary)</t>
  </si>
  <si>
    <t>Electricity Meter &amp; Measurement</t>
  </si>
  <si>
    <t>Sub-Main Distribution</t>
  </si>
  <si>
    <t>Consumer units</t>
  </si>
  <si>
    <t xml:space="preserve">Distribution boards (critical) </t>
  </si>
  <si>
    <t>Distribution boards (Non critical)</t>
  </si>
  <si>
    <t>Feeder pillar</t>
  </si>
  <si>
    <t>Inverters</t>
  </si>
  <si>
    <t xml:space="preserve">Sub distribution wiring and containment systems </t>
  </si>
  <si>
    <t>Fixed appliance power supplies/ isolators (Spurs)</t>
  </si>
  <si>
    <t>Switched socket outlet (SSO)</t>
  </si>
  <si>
    <t>Lighting Systems</t>
  </si>
  <si>
    <t xml:space="preserve">Emergency lighting (inc key switch) </t>
  </si>
  <si>
    <t>Lighting and luminaires (external)</t>
  </si>
  <si>
    <t>Lighting and luminaires (internal)</t>
  </si>
  <si>
    <t>Lighting control and management systems</t>
  </si>
  <si>
    <t xml:space="preserve"> Protection Systems</t>
  </si>
  <si>
    <t>Access control</t>
  </si>
  <si>
    <t>Closed Circuit Television (CCTV)</t>
  </si>
  <si>
    <t xml:space="preserve">Nurse Call Alarm </t>
  </si>
  <si>
    <t xml:space="preserve">Distress Call Alarm </t>
  </si>
  <si>
    <t xml:space="preserve">Fire Alarm Installations (inc, call points, sounders and detection) </t>
  </si>
  <si>
    <t>Computer room fire extinguishing system</t>
  </si>
  <si>
    <t>Wet/ Dry Riser</t>
  </si>
  <si>
    <t>Smoke ventilation systems</t>
  </si>
  <si>
    <t>Intruder alarms and intercommunications</t>
  </si>
  <si>
    <t>Lightning protection</t>
  </si>
  <si>
    <t>Leak Detection</t>
  </si>
  <si>
    <t xml:space="preserve">Communication System </t>
  </si>
  <si>
    <t>Communication systems</t>
  </si>
  <si>
    <t>Public address systems</t>
  </si>
  <si>
    <t>Television and satelite systems</t>
  </si>
  <si>
    <t xml:space="preserve">Lifting Equipment </t>
  </si>
  <si>
    <t>Lift Plant &amp; Controls</t>
  </si>
  <si>
    <t>Lift Car refurbishment</t>
  </si>
  <si>
    <t>Stair Lifts</t>
  </si>
  <si>
    <t>Lifting Hoists</t>
  </si>
  <si>
    <t>Power Generation</t>
  </si>
  <si>
    <t>Combined heat and power (CHP) (gas fired)</t>
  </si>
  <si>
    <t>Standby genernator plus prime mover</t>
  </si>
  <si>
    <t>Uninterruptible power supply (UPS) systems</t>
  </si>
  <si>
    <t>Miscellaneous Electrical  Equipment &amp; Plant</t>
  </si>
  <si>
    <t>Hand dryer</t>
  </si>
  <si>
    <t>Incinerators</t>
  </si>
  <si>
    <t>Kitchen (cooking and support systems)</t>
  </si>
  <si>
    <t>Laundries (equipment and support systems)</t>
  </si>
  <si>
    <t>Photocoltaic panels</t>
  </si>
  <si>
    <t>Open door with obstacle detector</t>
  </si>
  <si>
    <t>Mechanical Roller Shutter Doors</t>
  </si>
  <si>
    <t>Theatre clocks</t>
  </si>
  <si>
    <t xml:space="preserve">Suspended Ceiling Tile - Metal </t>
  </si>
  <si>
    <t>Decorations</t>
  </si>
  <si>
    <t>Metal / timber stud with plasterboard</t>
  </si>
  <si>
    <t>Steel security door / cell door</t>
  </si>
  <si>
    <t>Timber skirting</t>
  </si>
  <si>
    <t xml:space="preserve">Stainless Steel </t>
  </si>
  <si>
    <t>Internal glazing</t>
  </si>
  <si>
    <t>Metal frame</t>
  </si>
  <si>
    <t>Joinery decorations (architraves, skirting)</t>
  </si>
  <si>
    <t xml:space="preserve">Mild Steel </t>
  </si>
  <si>
    <t>Slate tile</t>
  </si>
  <si>
    <t>Clay tiles</t>
  </si>
  <si>
    <t>Soffits / fascias</t>
  </si>
  <si>
    <t>Aluminium</t>
  </si>
  <si>
    <t>Suspended timber</t>
  </si>
  <si>
    <t>L/B brickwork</t>
  </si>
  <si>
    <t>Roof frame</t>
  </si>
  <si>
    <t>Internal / External</t>
  </si>
  <si>
    <t>Other 1</t>
  </si>
  <si>
    <t>Sheet Vinyl (slip resistant)</t>
  </si>
  <si>
    <t>Emulsion paint finish to Ceiling</t>
  </si>
  <si>
    <t>Door decorations (internal)</t>
  </si>
  <si>
    <t>Spons page 440</t>
  </si>
  <si>
    <r>
      <t xml:space="preserve">Hollow core door </t>
    </r>
    <r>
      <rPr>
        <b/>
        <sz val="11"/>
        <color theme="1"/>
        <rFont val="Calibri"/>
        <family val="2"/>
        <scheme val="minor"/>
      </rPr>
      <t>(Single)</t>
    </r>
  </si>
  <si>
    <t>External block / brick</t>
  </si>
  <si>
    <t>Timber doors</t>
  </si>
  <si>
    <t>Timber windows</t>
  </si>
  <si>
    <t>Metal doors</t>
  </si>
  <si>
    <t>Metal windows</t>
  </si>
  <si>
    <t>Emulsion to render</t>
  </si>
  <si>
    <t>Timber generally (soffits/fascias)</t>
  </si>
  <si>
    <t>cast iron RWGs</t>
  </si>
  <si>
    <t>External canopies / structures</t>
  </si>
  <si>
    <t>Canopies fixed to block</t>
  </si>
  <si>
    <t>Freestading canopy</t>
  </si>
  <si>
    <t>Bike Shelter</t>
  </si>
  <si>
    <t>Smoking Shelter</t>
  </si>
  <si>
    <t>Windows (inc grilles/louvres)</t>
  </si>
  <si>
    <t>Alum. Louvres</t>
  </si>
  <si>
    <t>Alum. Grilles</t>
  </si>
  <si>
    <t>Fencing &amp; Security</t>
  </si>
  <si>
    <t>Galanised security gates</t>
  </si>
  <si>
    <t xml:space="preserve">Mineral fibre suspended ceiling tiles 600 x 1200 </t>
  </si>
  <si>
    <t xml:space="preserve">Mineral fibre suspended ceiling tiles 600 x 600 </t>
  </si>
  <si>
    <r>
      <t>Solid veneer faced timber door (</t>
    </r>
    <r>
      <rPr>
        <b/>
        <sz val="11"/>
        <color theme="1"/>
        <rFont val="Calibri"/>
        <family val="2"/>
        <scheme val="minor"/>
      </rPr>
      <t>Single</t>
    </r>
    <r>
      <rPr>
        <sz val="11"/>
        <color theme="1"/>
        <rFont val="Calibri"/>
        <family val="2"/>
        <scheme val="minor"/>
      </rPr>
      <t>)</t>
    </r>
  </si>
  <si>
    <r>
      <t>Solid veneer faced timber door (</t>
    </r>
    <r>
      <rPr>
        <b/>
        <sz val="11"/>
        <color theme="1"/>
        <rFont val="Calibri"/>
        <family val="2"/>
        <scheme val="minor"/>
      </rPr>
      <t>Single</t>
    </r>
    <r>
      <rPr>
        <sz val="11"/>
        <color theme="1"/>
        <rFont val="Calibri"/>
        <family val="2"/>
        <scheme val="minor"/>
      </rPr>
      <t xml:space="preserve">) with </t>
    </r>
    <r>
      <rPr>
        <b/>
        <sz val="11"/>
        <color theme="1"/>
        <rFont val="Calibri"/>
        <family val="2"/>
        <scheme val="minor"/>
      </rPr>
      <t>vision panel</t>
    </r>
  </si>
  <si>
    <r>
      <t>Solid veneer faced timber door (</t>
    </r>
    <r>
      <rPr>
        <b/>
        <sz val="11"/>
        <color theme="1"/>
        <rFont val="Calibri"/>
        <family val="2"/>
        <scheme val="minor"/>
      </rPr>
      <t>Single+Half</t>
    </r>
    <r>
      <rPr>
        <sz val="11"/>
        <color theme="1"/>
        <rFont val="Calibri"/>
        <family val="2"/>
        <scheme val="minor"/>
      </rPr>
      <t>)</t>
    </r>
  </si>
  <si>
    <r>
      <t>Solid veneer faced timber door (</t>
    </r>
    <r>
      <rPr>
        <b/>
        <sz val="11"/>
        <color theme="1"/>
        <rFont val="Calibri"/>
        <family val="2"/>
        <scheme val="minor"/>
      </rPr>
      <t>Single+Half</t>
    </r>
    <r>
      <rPr>
        <sz val="11"/>
        <color theme="1"/>
        <rFont val="Calibri"/>
        <family val="2"/>
        <scheme val="minor"/>
      </rPr>
      <t xml:space="preserve">) with </t>
    </r>
    <r>
      <rPr>
        <b/>
        <sz val="11"/>
        <color theme="1"/>
        <rFont val="Calibri"/>
        <family val="2"/>
        <scheme val="minor"/>
      </rPr>
      <t>vision panel</t>
    </r>
  </si>
  <si>
    <r>
      <t>Solid veneer faced timber door (</t>
    </r>
    <r>
      <rPr>
        <b/>
        <sz val="11"/>
        <color theme="1"/>
        <rFont val="Calibri"/>
        <family val="2"/>
        <scheme val="minor"/>
      </rPr>
      <t>Double</t>
    </r>
    <r>
      <rPr>
        <sz val="11"/>
        <color theme="1"/>
        <rFont val="Calibri"/>
        <family val="2"/>
        <scheme val="minor"/>
      </rPr>
      <t>)</t>
    </r>
  </si>
  <si>
    <r>
      <t>Solid veneer faced timber door (</t>
    </r>
    <r>
      <rPr>
        <b/>
        <sz val="11"/>
        <color theme="1"/>
        <rFont val="Calibri"/>
        <family val="2"/>
        <scheme val="minor"/>
      </rPr>
      <t>Double</t>
    </r>
    <r>
      <rPr>
        <sz val="11"/>
        <color theme="1"/>
        <rFont val="Calibri"/>
        <family val="2"/>
        <scheme val="minor"/>
      </rPr>
      <t xml:space="preserve">) with </t>
    </r>
    <r>
      <rPr>
        <b/>
        <sz val="11"/>
        <color theme="1"/>
        <rFont val="Calibri"/>
        <family val="2"/>
        <scheme val="minor"/>
      </rPr>
      <t>vision panel</t>
    </r>
  </si>
  <si>
    <t>Aluminium door with factory applied powder coat finish</t>
  </si>
  <si>
    <t xml:space="preserve">Ironmongery (general item) </t>
  </si>
  <si>
    <t>Cleaners sink (Belfast etc)</t>
  </si>
  <si>
    <t>Toilet paper dispensers</t>
  </si>
  <si>
    <t>Soap dispensers</t>
  </si>
  <si>
    <t>Internal</t>
  </si>
  <si>
    <t>Room No. / Name</t>
  </si>
  <si>
    <t xml:space="preserve">Building </t>
  </si>
  <si>
    <t>Clearing of gutters</t>
  </si>
  <si>
    <t xml:space="preserve">Modular </t>
  </si>
  <si>
    <t>Built up Felt System</t>
  </si>
  <si>
    <t>Row Labels</t>
  </si>
  <si>
    <t>Grand Total</t>
  </si>
  <si>
    <t xml:space="preserve">Plaster </t>
  </si>
  <si>
    <t>Average of Estimated Remaining Useful Design Life (YEARS)</t>
  </si>
  <si>
    <t>Sum of Total</t>
  </si>
  <si>
    <t>Count of CONDITION RANK</t>
  </si>
  <si>
    <t>CODE</t>
  </si>
  <si>
    <t>Plaster on Brick/Block</t>
  </si>
  <si>
    <t xml:space="preserve">Photo ref: (Applied to "C" or "D" ratings i.e.. Cx or Dx) </t>
  </si>
  <si>
    <t>Sum of Year 1 - 2018/19</t>
  </si>
  <si>
    <t>Sum of Year 2 - 2019/20</t>
  </si>
  <si>
    <t>Sum of Year 3 - 2020/21</t>
  </si>
  <si>
    <t>Sum of Year 4 - 2021/22</t>
  </si>
  <si>
    <t>Sum of Year 5 - 2022/23</t>
  </si>
  <si>
    <t>Turn off all excluding C &amp; D grades</t>
  </si>
  <si>
    <t>MODERATE</t>
  </si>
  <si>
    <t>LOW</t>
  </si>
  <si>
    <t>Barrier Matting</t>
  </si>
  <si>
    <t>Door Lever</t>
  </si>
  <si>
    <t>Dumb waiter</t>
  </si>
  <si>
    <t>40103DS</t>
  </si>
  <si>
    <t>10309DS</t>
  </si>
  <si>
    <t>10308DS</t>
  </si>
  <si>
    <t>70109DS</t>
  </si>
  <si>
    <t>Laminate worktop on metal legs</t>
  </si>
  <si>
    <t>Vinyl tiles</t>
  </si>
  <si>
    <t>Lever handle</t>
  </si>
  <si>
    <t>Timber dado / picture rail</t>
  </si>
  <si>
    <t>70110DS</t>
  </si>
  <si>
    <t>Blinds</t>
  </si>
  <si>
    <t>40104DS</t>
  </si>
  <si>
    <t>40105DS</t>
  </si>
  <si>
    <t>Ply boxing</t>
  </si>
  <si>
    <t xml:space="preserve">m </t>
  </si>
  <si>
    <t>10108DS</t>
  </si>
  <si>
    <t>Exposed underside of stair</t>
  </si>
  <si>
    <t>70111DS</t>
  </si>
  <si>
    <t>Worktop &amp; units</t>
  </si>
  <si>
    <t>Metal handrail</t>
  </si>
  <si>
    <t>10310DS</t>
  </si>
  <si>
    <t>Raised access tiles</t>
  </si>
  <si>
    <t>10410DS</t>
  </si>
  <si>
    <t>Decoration of timber surfaces</t>
  </si>
  <si>
    <t>Showers</t>
  </si>
  <si>
    <t>70112DS</t>
  </si>
  <si>
    <t>70113DS</t>
  </si>
  <si>
    <t>Built in cupboards etc</t>
  </si>
  <si>
    <t>Roller racking</t>
  </si>
  <si>
    <t>70114DS</t>
  </si>
  <si>
    <t>70115DS</t>
  </si>
  <si>
    <t>70116DS</t>
  </si>
  <si>
    <t>Timber staircase</t>
  </si>
  <si>
    <t>20113DS</t>
  </si>
  <si>
    <t>Fire door furniture</t>
  </si>
  <si>
    <t>10208DS</t>
  </si>
  <si>
    <t>Pre-finished panels</t>
  </si>
  <si>
    <t>Door closer</t>
  </si>
  <si>
    <t>Timber deck</t>
  </si>
  <si>
    <t>Shelfing</t>
  </si>
  <si>
    <t>Laminated reception desk</t>
  </si>
  <si>
    <t>Reception glazing (aluminium framed)</t>
  </si>
  <si>
    <t>Pull handles</t>
  </si>
  <si>
    <t>Aluminium fully glazed door</t>
  </si>
  <si>
    <t>MDF / Ply panels above window</t>
  </si>
  <si>
    <t>Vinyl tile (blistered)</t>
  </si>
  <si>
    <t>Panelling to radiator</t>
  </si>
  <si>
    <t>Timber surround to rooflight</t>
  </si>
  <si>
    <t>Floor mounted fixed timber seating with metal frame</t>
  </si>
  <si>
    <t>Ceramic tiles</t>
  </si>
  <si>
    <t>Timber sub frame / sill / general surfaces</t>
  </si>
  <si>
    <t>Benching</t>
  </si>
  <si>
    <t>Fixed laminate Worktop / desking</t>
  </si>
  <si>
    <t>Kitchen units with laminate worktops</t>
  </si>
  <si>
    <t>Fixed base timber units</t>
  </si>
  <si>
    <t>Softwood timber (veneer)</t>
  </si>
  <si>
    <t>Floor mounted seat and counter</t>
  </si>
  <si>
    <t>Metal suspended ceiling tiles 600x1200</t>
  </si>
  <si>
    <t>Metal wall panels</t>
  </si>
  <si>
    <t>Timber cubicle door</t>
  </si>
  <si>
    <t>Metal shower</t>
  </si>
  <si>
    <t>Rooflight with metal frame</t>
  </si>
  <si>
    <t>Fixed wooden bed (vandalised wooden tops)</t>
  </si>
  <si>
    <t>Hollow Core door single (with vision panel)</t>
  </si>
  <si>
    <t>Metal joinery</t>
  </si>
  <si>
    <t>Dumbwaiter lift</t>
  </si>
  <si>
    <t>Exposed Soffit</t>
  </si>
  <si>
    <t>Timber boarding</t>
  </si>
  <si>
    <t>Timber boarding (raised floor)</t>
  </si>
  <si>
    <t>MDF Boards</t>
  </si>
  <si>
    <t>Bulkhead (tiles)</t>
  </si>
  <si>
    <t>Hessian wall panels</t>
  </si>
  <si>
    <t>Commercial Circulating Pump (Single or dual type)</t>
  </si>
  <si>
    <t>Standby generator plus prime mover</t>
  </si>
  <si>
    <t>Petrol &amp; Diesel Storage and Pumps</t>
  </si>
  <si>
    <t>Television and satellite systems</t>
  </si>
  <si>
    <t>SIGNIFICANT</t>
  </si>
  <si>
    <t>Metal handrail Total</t>
  </si>
  <si>
    <t>Brickwork Total</t>
  </si>
  <si>
    <t>Concrete Total</t>
  </si>
  <si>
    <t>Average of Likelihood Score (1-4)</t>
  </si>
  <si>
    <t>Average of Consequence Score (1-5)</t>
  </si>
  <si>
    <t>Decorations Total</t>
  </si>
  <si>
    <t>Mineral fibre suspended ceiling tiles 600 x 600  Total</t>
  </si>
  <si>
    <t>Suspended Ceiling Tile - Metal  Total</t>
  </si>
  <si>
    <t>Mineral fibre suspended ceiling tiles 600 x 1200  Total</t>
  </si>
  <si>
    <t>Bulkhead (tiles) Total</t>
  </si>
  <si>
    <t>Ceiling Finishes Total</t>
  </si>
  <si>
    <t>Computer room air conditioning Total</t>
  </si>
  <si>
    <t>Comfort Cooling  Total</t>
  </si>
  <si>
    <t>High Pressure Laminated Chipboard Total</t>
  </si>
  <si>
    <t>Cubicles  Total</t>
  </si>
  <si>
    <t>Emulsion paint finish to walls Total</t>
  </si>
  <si>
    <t>Emulsion paint finish to Ceiling Total</t>
  </si>
  <si>
    <t>Decoration of timber surfaces Total</t>
  </si>
  <si>
    <t>Joinery decorations (architraves, skirting) Total</t>
  </si>
  <si>
    <t>Timber surround to rooflight Total</t>
  </si>
  <si>
    <t>Door decorations (internal) Total</t>
  </si>
  <si>
    <t>Floor Paint Total</t>
  </si>
  <si>
    <t>Solid veneer faced timber door (Single) with vision panel</t>
  </si>
  <si>
    <t>Solid veneer faced timber door (Single) with vision panel Total</t>
  </si>
  <si>
    <t>Fire door furniture Total</t>
  </si>
  <si>
    <t>Door Total</t>
  </si>
  <si>
    <t>Blinds Total</t>
  </si>
  <si>
    <t>FF&amp;E Total</t>
  </si>
  <si>
    <t>Carpet Tile Total</t>
  </si>
  <si>
    <t>Barrier Matting Total</t>
  </si>
  <si>
    <t>Vinyl tiles Total</t>
  </si>
  <si>
    <t>Raised access tiles Total</t>
  </si>
  <si>
    <t>Sheet Vinyl (slip resistant) Total</t>
  </si>
  <si>
    <t>Carpet Sheet Total</t>
  </si>
  <si>
    <t>Vinyl tile (blistered) Total</t>
  </si>
  <si>
    <t>Sheet Vinyl Total</t>
  </si>
  <si>
    <t>Timber boarding (raised floor) Total</t>
  </si>
  <si>
    <t>Floor Finishes Total</t>
  </si>
  <si>
    <t>IPS Total</t>
  </si>
  <si>
    <t>Ironmongery (general item)  Total</t>
  </si>
  <si>
    <t>Door Lever Total</t>
  </si>
  <si>
    <t>Lever handle Total</t>
  </si>
  <si>
    <t>Door closer Total</t>
  </si>
  <si>
    <t>Pull handles Total</t>
  </si>
  <si>
    <t>Ironmongery Total</t>
  </si>
  <si>
    <t>Timber sub frame / sill / general surfaces Total</t>
  </si>
  <si>
    <t>Ply boxing Total</t>
  </si>
  <si>
    <t>Joinery Total</t>
  </si>
  <si>
    <t>Centrifugal fans Total</t>
  </si>
  <si>
    <t>Humidifier Total</t>
  </si>
  <si>
    <t>Mechanical Ventilation Total</t>
  </si>
  <si>
    <t>Vitreous China  Total</t>
  </si>
  <si>
    <t>Stainless Steel  Total</t>
  </si>
  <si>
    <t>Sink  Total</t>
  </si>
  <si>
    <t>Vanity Unit Total</t>
  </si>
  <si>
    <t>Plaster on Brick/Block Total</t>
  </si>
  <si>
    <t>Hessian wall panels Total</t>
  </si>
  <si>
    <t>Wall Finishes Total</t>
  </si>
  <si>
    <t>WC Total</t>
  </si>
  <si>
    <t>Fire Alarm Installations (inc, call points, sounders and detection)  Total</t>
  </si>
  <si>
    <t xml:space="preserve"> Protection Systems Total</t>
  </si>
  <si>
    <t>Exposed underside of stair Total</t>
  </si>
  <si>
    <t>Exposed Concrete Total</t>
  </si>
  <si>
    <t>Metal suspended ceiling tiles 600x1200 Total</t>
  </si>
  <si>
    <t>Plasterboard &amp; Skim finish Total</t>
  </si>
  <si>
    <t>Exposed Soffit Total</t>
  </si>
  <si>
    <t>Timber boarding Total</t>
  </si>
  <si>
    <t>MDF Boards Total</t>
  </si>
  <si>
    <t>Cold Water Storage Tanks  Total</t>
  </si>
  <si>
    <t>Cold Water Plant &amp; Equipment  Total</t>
  </si>
  <si>
    <t>Refrigerant pipework systems Total</t>
  </si>
  <si>
    <t>Condensate pipework system Total</t>
  </si>
  <si>
    <t>Television and satellite systems Total</t>
  </si>
  <si>
    <t>Communication systems Total</t>
  </si>
  <si>
    <t>Public address systems Total</t>
  </si>
  <si>
    <t>Communication System  Total</t>
  </si>
  <si>
    <t>Timber cubicle door Total</t>
  </si>
  <si>
    <t>Solid veneer faced timber door (Single)</t>
  </si>
  <si>
    <t>Solid veneer faced timber door (Single) Total</t>
  </si>
  <si>
    <t>Solid veneer faced timber door (Double) with vision panel</t>
  </si>
  <si>
    <t>Solid veneer faced timber door (Double) with vision panel Total</t>
  </si>
  <si>
    <t>Hollow core door (Single)</t>
  </si>
  <si>
    <t>Hollow core door (Single) Total</t>
  </si>
  <si>
    <t>Aluminium fully glazed door Total</t>
  </si>
  <si>
    <t>Glazed Double Leaf Total</t>
  </si>
  <si>
    <t>Solid veneer faced timber door (Single+Half) with vision panel</t>
  </si>
  <si>
    <t>Solid veneer faced timber door (Single+Half) with vision panel Total</t>
  </si>
  <si>
    <t>Steel security door / cell door Total</t>
  </si>
  <si>
    <t>Hollow Core door single (with vision panel) Total</t>
  </si>
  <si>
    <t>Dumb waiter Total</t>
  </si>
  <si>
    <t>Laminate worktop on metal legs Total</t>
  </si>
  <si>
    <t>Worktop &amp; units Total</t>
  </si>
  <si>
    <t>Benches Total</t>
  </si>
  <si>
    <t>Built in cupboards etc Total</t>
  </si>
  <si>
    <t>Timber staircase Total</t>
  </si>
  <si>
    <t>Shelfing Total</t>
  </si>
  <si>
    <t>Laminated reception desk Total</t>
  </si>
  <si>
    <t>Reception glazing (aluminium framed) Total</t>
  </si>
  <si>
    <t>Floor mounted fixed timber seating with metal frame Total</t>
  </si>
  <si>
    <t>Grab Rails - Vertical  Total</t>
  </si>
  <si>
    <t>Grab Rails - Drop down Total</t>
  </si>
  <si>
    <t>Hand Rails Total</t>
  </si>
  <si>
    <t>Kitchen Units Total</t>
  </si>
  <si>
    <t>Benching Total</t>
  </si>
  <si>
    <t>Fixed laminate Worktop / desking Total</t>
  </si>
  <si>
    <t>Kitchen units with laminate worktops Total</t>
  </si>
  <si>
    <t>Fixed base timber units Total</t>
  </si>
  <si>
    <t>Floor mounted seat and counter Total</t>
  </si>
  <si>
    <t>Fixed wooden bed (vandalised wooden tops) Total</t>
  </si>
  <si>
    <t>Dumbwaiter lift Total</t>
  </si>
  <si>
    <t>Quarry Tiles Total</t>
  </si>
  <si>
    <t>Ceramic tiles Total</t>
  </si>
  <si>
    <t>Gas distribution pipework  Total</t>
  </si>
  <si>
    <t>Fuel shut-off valves Total</t>
  </si>
  <si>
    <t>Fuel storage tank. Total</t>
  </si>
  <si>
    <t>Fuel Meter &amp; Measurement Total</t>
  </si>
  <si>
    <t>Fuel Services Total</t>
  </si>
  <si>
    <t>Control Panels Total</t>
  </si>
  <si>
    <t>Motorised Control Valves Total</t>
  </si>
  <si>
    <t>Heating Controls Total</t>
  </si>
  <si>
    <t>Heating Distribution Pipework  Total</t>
  </si>
  <si>
    <t>Heating Services thermal insulation  Total</t>
  </si>
  <si>
    <t>Plant Manual Isolation Valves Total</t>
  </si>
  <si>
    <t>Motorised Actuators Total</t>
  </si>
  <si>
    <t>Radiators.  Total</t>
  </si>
  <si>
    <t>Fan Convectors Total</t>
  </si>
  <si>
    <t>Natural Convectors Total</t>
  </si>
  <si>
    <t>LTHW Warm air heaters Total</t>
  </si>
  <si>
    <t>Electric Heaters. Total</t>
  </si>
  <si>
    <t>Heating Distribution  Total</t>
  </si>
  <si>
    <t>Gas fired boiler 100kw - 300kw Total</t>
  </si>
  <si>
    <t>Flue Systems (stainless steel 200 kw boiler) Total</t>
  </si>
  <si>
    <t>Commercial Circulating Pump (Single or dual type) Total</t>
  </si>
  <si>
    <t>Air-to-air commercial Heat pumps Total</t>
  </si>
  <si>
    <t>Heating Plant &amp; Auxiliaries Total</t>
  </si>
  <si>
    <t>Hot and Cold Water Pipework systems Total</t>
  </si>
  <si>
    <t>Hot &amp; Cold Water Services thermal insulation  Total</t>
  </si>
  <si>
    <t>Water Meter &amp; Measurement Total</t>
  </si>
  <si>
    <t>Shower mixer and head Total</t>
  </si>
  <si>
    <t>Hot &amp; Cold Water Distribution Services Total</t>
  </si>
  <si>
    <t>Circulating Pumps  Total</t>
  </si>
  <si>
    <t>Gas fired hot water heaters Total</t>
  </si>
  <si>
    <t>Water Boilers - (tea points)  Total</t>
  </si>
  <si>
    <t>Hot Water Plant &amp; Equipment  Total</t>
  </si>
  <si>
    <t>Softwood Timber  Total</t>
  </si>
  <si>
    <t>Metal frame Total</t>
  </si>
  <si>
    <t>Softwood timber (veneer) Total</t>
  </si>
  <si>
    <t>Rooflight with metal frame Total</t>
  </si>
  <si>
    <t xml:space="preserve">Softwood Timber (painted) </t>
  </si>
  <si>
    <t>Softwood Timber (painted)  Total</t>
  </si>
  <si>
    <t>Internal glazing Total</t>
  </si>
  <si>
    <t>Timber skirting Total</t>
  </si>
  <si>
    <t>Timber dado / picture rail Total</t>
  </si>
  <si>
    <t>Timber / MDF architraves Total</t>
  </si>
  <si>
    <t>Timber deck Total</t>
  </si>
  <si>
    <t>MDF / Ply panels above window Total</t>
  </si>
  <si>
    <t>Panelling to radiator Total</t>
  </si>
  <si>
    <t>Metal joinery Total</t>
  </si>
  <si>
    <t>Lift Plant &amp; Controls Total</t>
  </si>
  <si>
    <t>Lifting Equipment  Total</t>
  </si>
  <si>
    <t>Emergency lighting (inc key switch)  Total</t>
  </si>
  <si>
    <t>Lighting and luminaires (internal) Total</t>
  </si>
  <si>
    <t>Lighting and luminaires (external) Total</t>
  </si>
  <si>
    <t>Lighting Systems Total</t>
  </si>
  <si>
    <t>LV switchgear (internal) Total</t>
  </si>
  <si>
    <t>Main supply switchgear  Total</t>
  </si>
  <si>
    <t>SWA mains/sub distribution cables.  Total</t>
  </si>
  <si>
    <t>Earth bonding (Primary) Total</t>
  </si>
  <si>
    <t>Electricity Meter &amp; Measurement Total</t>
  </si>
  <si>
    <t>Mains Power Supplies Total</t>
  </si>
  <si>
    <t>Packaged Air handling units Total</t>
  </si>
  <si>
    <t>Galvanised Ductwork Systems Total</t>
  </si>
  <si>
    <t>Ductwork thermal insulation Total</t>
  </si>
  <si>
    <t>External louvres steel painted Total</t>
  </si>
  <si>
    <t>Kitchen Extract canopies/ Hoods (average) Total</t>
  </si>
  <si>
    <t>Local extract fans Total</t>
  </si>
  <si>
    <t>Fire Dampers   Total</t>
  </si>
  <si>
    <t>Grilles and diffusers  Total</t>
  </si>
  <si>
    <t>Kitchen (cooking and support systems) Total</t>
  </si>
  <si>
    <t>Miscellaneous Electrical  Equipment &amp; Plant Total</t>
  </si>
  <si>
    <t>Petrol &amp; Diesel Storage and Pumps Total</t>
  </si>
  <si>
    <t>Miscellaneous Mechanical Equipment &amp; Plant Total</t>
  </si>
  <si>
    <t>Showers Total</t>
  </si>
  <si>
    <t>Metal shower Total</t>
  </si>
  <si>
    <t>Other Total</t>
  </si>
  <si>
    <t>Standby generator plus prime mover Total</t>
  </si>
  <si>
    <t>Power Generation Total</t>
  </si>
  <si>
    <t>Cleaners sink (Belfast etc) Total</t>
  </si>
  <si>
    <t>Sub distribution wiring and containment systems  Total</t>
  </si>
  <si>
    <t>Fixed appliance power supplies/ isolators (Spurs) Total</t>
  </si>
  <si>
    <t>Distribution boards (critical)  Total</t>
  </si>
  <si>
    <t>Distribution boards (Non critical) Total</t>
  </si>
  <si>
    <t>Switched socket outlet (SSO) Total</t>
  </si>
  <si>
    <t>Sub-Main Distribution Total</t>
  </si>
  <si>
    <t>Urinal Total</t>
  </si>
  <si>
    <t>Ceramic Wall Tiles Total</t>
  </si>
  <si>
    <t>Metal / timber stud with plasterboard Total</t>
  </si>
  <si>
    <t>Pre-finished panels Total</t>
  </si>
  <si>
    <t>Glazed partitions Total</t>
  </si>
  <si>
    <t>Acoustic Wall Panels</t>
  </si>
  <si>
    <t>Acoustic Wall Panels Total</t>
  </si>
  <si>
    <t>Metal wall panels Total</t>
  </si>
  <si>
    <t>Blockwork Total</t>
  </si>
  <si>
    <t>#N/A</t>
  </si>
  <si>
    <t>(blank)</t>
  </si>
  <si>
    <t>#N/A Total</t>
  </si>
  <si>
    <t>Condition Ranking</t>
  </si>
  <si>
    <t>Priority</t>
  </si>
  <si>
    <t>Urgent</t>
  </si>
  <si>
    <t>within 2 years</t>
  </si>
  <si>
    <t>3 to 5 years</t>
  </si>
  <si>
    <t>5 to 10 years</t>
  </si>
  <si>
    <t>10 to 15 years</t>
  </si>
  <si>
    <t>15 to 25 years</t>
  </si>
  <si>
    <t>Type</t>
  </si>
  <si>
    <t>E</t>
  </si>
  <si>
    <t>F</t>
  </si>
  <si>
    <t>G</t>
  </si>
  <si>
    <t>H</t>
  </si>
  <si>
    <t>I</t>
  </si>
  <si>
    <t>L</t>
  </si>
  <si>
    <t>Q</t>
  </si>
  <si>
    <t>R</t>
  </si>
  <si>
    <t>S</t>
  </si>
  <si>
    <t>Environmental</t>
  </si>
  <si>
    <t>Fire Precaution</t>
  </si>
  <si>
    <t>Consequential risk</t>
  </si>
  <si>
    <t>Health and Safety</t>
  </si>
  <si>
    <t>Further Investigation</t>
  </si>
  <si>
    <t>Loss of Service</t>
  </si>
  <si>
    <t>Energy</t>
  </si>
  <si>
    <t>Recommendation</t>
  </si>
  <si>
    <t>Security</t>
  </si>
  <si>
    <t>Residential rooms</t>
  </si>
  <si>
    <t xml:space="preserve">Ceiling finishes </t>
  </si>
  <si>
    <t>Internal finishes</t>
  </si>
  <si>
    <t>Plastered ceilings to residential rooms are in good condition</t>
  </si>
  <si>
    <t>N/A</t>
  </si>
  <si>
    <t>Wall finishes</t>
  </si>
  <si>
    <t>Floor finishes</t>
  </si>
  <si>
    <t>Sheet vinyl</t>
  </si>
  <si>
    <t>Residential rooms have vinyl sheet flooring</t>
  </si>
  <si>
    <t xml:space="preserve">Sanitary ware </t>
  </si>
  <si>
    <t>Sink</t>
  </si>
  <si>
    <t>Timber fire doors to all residential rooms</t>
  </si>
  <si>
    <t>Each residential room has a Vitreous China WHB</t>
  </si>
  <si>
    <t>The vitreous WHB to each room ae in good condition. Due to their low usage they have been given a long estimated lifespan</t>
  </si>
  <si>
    <t>Due to the nature of the room the walls will need to be included as part of a cyclical maintenance plan.</t>
  </si>
  <si>
    <t>Each residential room has plastered walls decorated with emulsion</t>
  </si>
  <si>
    <t>Currently the ceilings are in an acceptable condition.</t>
  </si>
  <si>
    <t>Carpet sheet</t>
  </si>
  <si>
    <t>Lounges have carpet sheet floor covering</t>
  </si>
  <si>
    <t>Currently the carpet sheet floor covering to the lounges are in good condition, however due to the nature of the rooms their condition will deteriorate.</t>
  </si>
  <si>
    <t>Currently the vinyl sheet floor covering to the residential rooms are in good condition, however due to the nature of the rooms their condition will deteriorate.</t>
  </si>
  <si>
    <t>Circulation</t>
  </si>
  <si>
    <t>Plastered ceilings to circulation corridors are in good condition</t>
  </si>
  <si>
    <t>Each circulation room has plastered walls decorated with emulsion</t>
  </si>
  <si>
    <t>Timber fire doors to all circulation rooms</t>
  </si>
  <si>
    <t>Kitchens</t>
  </si>
  <si>
    <t>Stainless steel</t>
  </si>
  <si>
    <t>The stainless-steel sinks will need replacing in due course</t>
  </si>
  <si>
    <t>FF+E</t>
  </si>
  <si>
    <t>Worktops and units</t>
  </si>
  <si>
    <t>The worktop and units (base and wall) will need replacing in due course</t>
  </si>
  <si>
    <t>WC / Bath</t>
  </si>
  <si>
    <t>Timber doors to all WC / bathrooms</t>
  </si>
  <si>
    <t>Currently the vinyl sheet floor covering to the WC / bathrooms are in good condition, however due to the nature of the rooms their condition will deteriorate.</t>
  </si>
  <si>
    <t>WC / bathrooms have vinyl sheet flooring</t>
  </si>
  <si>
    <t>Plastered ceilings to WC / bathrooms corridors are in good condition</t>
  </si>
  <si>
    <t>Plastered walls to WC / bathrooms are in good condition</t>
  </si>
  <si>
    <t>Each WC / bathrooms have plastered walls decorated with emulsion</t>
  </si>
  <si>
    <t>Vitreous China</t>
  </si>
  <si>
    <t>Currently the vitreous china WHB is in good condition, however it need upgrading in due course.</t>
  </si>
  <si>
    <t>Each WC / bathrooms has vitreous china WHB</t>
  </si>
  <si>
    <t>Each WC / bathrooms has vitreous china WC</t>
  </si>
  <si>
    <t>Currently the vitreous china WC is in good condition, however it need upgrading in due course.</t>
  </si>
  <si>
    <t>Offices / ancillary rooms</t>
  </si>
  <si>
    <t>Lounge / Dining area</t>
  </si>
  <si>
    <t>Plastered walls to residential rooms are in good condition</t>
  </si>
  <si>
    <t>Complete decoration of room including ceilings, walls, joinery and internal face of doors</t>
  </si>
  <si>
    <t>Item quantity (m2)</t>
  </si>
  <si>
    <t>Each office / ancillary room, has plastered walls decorated with emulsion</t>
  </si>
  <si>
    <t>Timber fire doors to all offices / ancillary rooms</t>
  </si>
  <si>
    <t>Plastered ceilings to offices / ancillary rooms are in good condition</t>
  </si>
  <si>
    <t>Plastered walls to offices / ancillary rooms are in good condition</t>
  </si>
  <si>
    <t>External</t>
  </si>
  <si>
    <t>To  the nature of the room the walls will need to be included as part of a cyclical maintenance plan.</t>
  </si>
  <si>
    <t>Upon inspection, every room had a fire door which was in acceptable condition. The doors are likely to be effected by impact damage and so this could be considered when estimating its lifespan.</t>
  </si>
  <si>
    <t>Upon inspection, every room had a timber door which was in acceptable condition. The doors are likely to be effected by impact damage and so this could be considered when estimating its lifespan.</t>
  </si>
  <si>
    <t>Note: All costs to be read in conjunctions with the list of assumptions and clarifications as defined within the report, 
as well as the information detailed within the report wording.</t>
  </si>
  <si>
    <t>Total Construction Cost</t>
  </si>
  <si>
    <t>Scape Fee @ 0.95%</t>
  </si>
  <si>
    <t>Sub-total</t>
  </si>
  <si>
    <t>Client Contingency @10%</t>
  </si>
  <si>
    <t>Risk Allowance @ 10%</t>
  </si>
  <si>
    <t>Statutory and consultancy fees (includes Building Control, Building Surveyor, Building Services, surveys etc.) @ 15%</t>
  </si>
  <si>
    <t>Contractor Management Fee @ 3.25%</t>
  </si>
  <si>
    <t>Pre Construction costs:EMPA @ 3.25%</t>
  </si>
  <si>
    <t xml:space="preserve">Preliminaries Site Specific Costs </t>
  </si>
  <si>
    <t>.</t>
  </si>
  <si>
    <t>Preliminaries People and Equipment (Based on 15%)</t>
  </si>
  <si>
    <t>Note</t>
  </si>
  <si>
    <t>See full condition survey data and summary report for further cost break down.</t>
  </si>
  <si>
    <t>Replace existing light fitting with new LED and replace life expired fire alarm systems to A and B Block.</t>
  </si>
  <si>
    <t xml:space="preserve">Electrical Services </t>
  </si>
  <si>
    <t>Replacement of fan coiled units to A Block, undertake detailed review of heating controls to A Block and cleaning of mechanical extract in toilet areas in A Block and B Block.</t>
  </si>
  <si>
    <t xml:space="preserve">Mechanical Services </t>
  </si>
  <si>
    <t>Floors and Stairs</t>
  </si>
  <si>
    <t>Roofs</t>
  </si>
  <si>
    <t>Psum</t>
  </si>
  <si>
    <t>The contractor to allow for the removal and reinstatement of all external fixtures and fittings.</t>
  </si>
  <si>
    <t>The contractor to allow for the provision of skips for the removal of all waste materials.</t>
  </si>
  <si>
    <t>The contractor is to allow for cleaning ensuring all debris is removed from site, including making good of damaged surfaces.</t>
  </si>
  <si>
    <t>The contractor is to provide suitable and sufficient protection of property and people for the duration of the works.</t>
  </si>
  <si>
    <t>The contractor is to provide safe and sufficient scaffolding access with safety guardrails to enable full access to all areas of work.</t>
  </si>
  <si>
    <t>Preliminaries</t>
  </si>
  <si>
    <t>Total Cost</t>
  </si>
  <si>
    <t>Unit</t>
  </si>
  <si>
    <t>Quantity</t>
  </si>
  <si>
    <t>Description of Work</t>
  </si>
  <si>
    <t>DERBYSHIRE COUNTY COUNCIL</t>
  </si>
  <si>
    <t>Estimate Cost Plan -Ladycross House</t>
  </si>
  <si>
    <t>Ladycross House</t>
  </si>
  <si>
    <t>Sumarise required works</t>
  </si>
  <si>
    <t>Fixed furniture and fittings</t>
  </si>
  <si>
    <t>Internal Walls, Ceilings and Doors</t>
  </si>
  <si>
    <t xml:space="preserve">External Areas </t>
  </si>
  <si>
    <t>Fixed Furniture and Fittings</t>
  </si>
  <si>
    <t xml:space="preserve">Sanitary Services </t>
  </si>
  <si>
    <t>Redecorations</t>
  </si>
  <si>
    <t>Internal Walls &amp; Doors</t>
  </si>
  <si>
    <t xml:space="preserve">Floors and Stairs </t>
  </si>
  <si>
    <t xml:space="preserve">External walls, windows &amp; Doors </t>
  </si>
  <si>
    <t>Ceilings</t>
  </si>
  <si>
    <t>Preliminaries Site Specific Costs (scaffold etc,,,)</t>
  </si>
  <si>
    <t>Professional fees, surveys and stat fees (15%)</t>
  </si>
  <si>
    <t>Recovering the existing felt flat roof, including all insulation, flashings and rainwater goods.</t>
  </si>
  <si>
    <t>Roofing Project Works</t>
  </si>
  <si>
    <t>Room Refurbishment Project Works</t>
  </si>
  <si>
    <t>Include for all internal finishes that are life expired, unon-compliant or do not meet the suitability requirements</t>
  </si>
  <si>
    <t>Builders work in connection</t>
  </si>
  <si>
    <t>Take down ceilings, reinsate compartmentation etc…</t>
  </si>
  <si>
    <t>Mechanical and Electrial works package</t>
  </si>
  <si>
    <t>Plastered walls to circulation corridors are in good condition</t>
  </si>
  <si>
    <t>Circulation corridors have vinyl sheet  / carpet flooring</t>
  </si>
  <si>
    <t>Currently the vinyl sheet / carpet floor covering to the circulation rooms are in good condition, however due to the nature of the rooms their condition will deteriorate.</t>
  </si>
  <si>
    <t>Laundry</t>
  </si>
  <si>
    <t>Vinyl sheet</t>
  </si>
  <si>
    <t>Worktops / base units / wall units</t>
  </si>
  <si>
    <t>Each residential room has wallpapered walls, whilst in good condition will require re-papering or redecorating</t>
  </si>
  <si>
    <t>Plastered walls to lounges in good condition</t>
  </si>
  <si>
    <t>Serving / cooking kitchens have vinyl sheet flooring</t>
  </si>
  <si>
    <t>Currently the vinyl sheet floor covering to the serving kitchens / cooking kitchen are in good condition, however due to the nature of the rooms their condition will deteriorate.</t>
  </si>
  <si>
    <t>Upon inspection, every kitchen had a fire door which was in acceptable condition. The doors are likely to be effected by impact damage and so this could be considered when estimating its lifespan.</t>
  </si>
  <si>
    <t>Timber fire doors to all serving / cooking kitchens</t>
  </si>
  <si>
    <t>Each serving / cooking kitchen has plastered walls decorated with emulsion</t>
  </si>
  <si>
    <t>Each serving / cooking kitchen has a stainless-steel sink - which is in acceptable condition</t>
  </si>
  <si>
    <t>Each serving / cooking kitchen has worktop and units (base and wall)</t>
  </si>
  <si>
    <t>Plastered walls to serving / cooking kitchens are in good condition</t>
  </si>
  <si>
    <t>Plastered ceilings to serving / cooking kitchens are in good condition</t>
  </si>
  <si>
    <t>Offices / ancillary rooms have carpet sheet flooring</t>
  </si>
  <si>
    <t>Currently the carpet sheet floor covering is in good condition, however due to the nature of the rooms their condition will deteriorate.</t>
  </si>
  <si>
    <t>Plastered ceilings to Laundry are in good condition</t>
  </si>
  <si>
    <t>Plastered walls to Laundry are in good condition</t>
  </si>
  <si>
    <t>Vinyl sheet flooring to Laundry is in good condition</t>
  </si>
  <si>
    <t>Timber door to Laundry is in a good condition</t>
  </si>
  <si>
    <t xml:space="preserve">Building superstructure  </t>
  </si>
  <si>
    <t>Roofs - pitched</t>
  </si>
  <si>
    <t>Repoint mortar to verges</t>
  </si>
  <si>
    <t>Cracked and spalled mortar joints to verge tiles require re-pointing</t>
  </si>
  <si>
    <t>Roof - drainage</t>
  </si>
  <si>
    <t>PVCu gutters &amp; downpipes</t>
  </si>
  <si>
    <t>uPVC RWG are in acceptable condition with no signs of defect</t>
  </si>
  <si>
    <t>Wall structure</t>
  </si>
  <si>
    <t>Currently the ceilings are in an acceptable condition, but there may be a necessity to relater the surfaces in the coming years.</t>
  </si>
  <si>
    <t>Currently the walls are in an acceptable condition, but there may be a necessity to relater the surfaces in the coming years.</t>
  </si>
  <si>
    <t>Currently the vinyl sheet flooring to Laundry is in good condition, however due to the nature of the room its condition will deteriorate.</t>
  </si>
  <si>
    <t>Powder coated aluminium</t>
  </si>
  <si>
    <t>Aluminium double-glazed window units</t>
  </si>
  <si>
    <t>Aluminium double-glazed door units</t>
  </si>
  <si>
    <t>Roofs - flat</t>
  </si>
  <si>
    <t>Timber FD30</t>
  </si>
  <si>
    <t>Upon inspection, numerous circulation rooms had a fire door which was in acceptable condition. The doors are likely to be effected by impact damage and so this could be considered when estimating its lifespan.</t>
  </si>
  <si>
    <t>Sluices</t>
  </si>
  <si>
    <t>Mortar joints to verges</t>
  </si>
  <si>
    <t>Flat roof covering is in an acceptable condition with no signs of defect</t>
  </si>
  <si>
    <t>Exposed stonework without defects</t>
  </si>
  <si>
    <t>Mineral-felt roof covering</t>
  </si>
  <si>
    <t>Boiler Room</t>
  </si>
  <si>
    <t>Exposed plasterboard</t>
  </si>
  <si>
    <t xml:space="preserve">Due to the nature of the room -there is no finish to the ceiling </t>
  </si>
  <si>
    <t xml:space="preserve">Wall finishes </t>
  </si>
  <si>
    <t>Exposed blockwork</t>
  </si>
  <si>
    <t>Due to the nature of the room -there is no finish to the walls</t>
  </si>
  <si>
    <t>Timber louvre double door</t>
  </si>
  <si>
    <t>Timber louvre door to Boiler Room is in good condition, but showing signs of rot etc due to water ingress.</t>
  </si>
  <si>
    <t>Any defective doors should be replaced.</t>
  </si>
  <si>
    <t>The laundry has plastered walls decorated with emulsion</t>
  </si>
  <si>
    <t>The worktops / base units / wall units are in an acceptable condition</t>
  </si>
  <si>
    <t>The timber worktops are inacceptable condition</t>
  </si>
  <si>
    <t>40 years +</t>
  </si>
  <si>
    <t>30 years</t>
  </si>
  <si>
    <t>The flat roof is likely to need recovering in the 5 - 10 years as it will have reached the end of its lifespan</t>
  </si>
  <si>
    <t>The laundry has timber worktops, base and walls units</t>
  </si>
  <si>
    <t>The sluices have timber worktops</t>
  </si>
  <si>
    <t xml:space="preserve">Predicted replacement (£1s) 
</t>
  </si>
  <si>
    <t>Condition rank</t>
  </si>
  <si>
    <t>Overall total</t>
  </si>
  <si>
    <t xml:space="preserve">Internal </t>
  </si>
  <si>
    <t>Throughout</t>
  </si>
  <si>
    <t>Bedrooms</t>
  </si>
  <si>
    <t>Office &amp; communal areas</t>
  </si>
  <si>
    <t>Corridor</t>
  </si>
  <si>
    <t>Boiler house</t>
  </si>
  <si>
    <t>Kitchen</t>
  </si>
  <si>
    <t>Sub-mains switchgear</t>
  </si>
  <si>
    <t>Call Systems</t>
  </si>
  <si>
    <t>protection</t>
  </si>
  <si>
    <t>Heating Distribution</t>
  </si>
  <si>
    <t>Hot Water Plant &amp; Equipment</t>
  </si>
  <si>
    <t>Distribution Boards</t>
  </si>
  <si>
    <t>Induction Loop</t>
  </si>
  <si>
    <t>CCTV</t>
  </si>
  <si>
    <t>Dosing Pots</t>
  </si>
  <si>
    <t>Pressure relief discharges</t>
  </si>
  <si>
    <t>Heating Services Thermal Insulation</t>
  </si>
  <si>
    <t>Kitchen Extract Canopies and ventilation system.</t>
  </si>
  <si>
    <t>Local Extract Fans</t>
  </si>
  <si>
    <t>External Water Tap</t>
  </si>
  <si>
    <t>Flue</t>
  </si>
  <si>
    <t>Boiler Plant and ancillary plant</t>
  </si>
  <si>
    <t>Heating Distribution Pipework</t>
  </si>
  <si>
    <t>Radiators</t>
  </si>
  <si>
    <t>Hot and Cold Water Pipework</t>
  </si>
  <si>
    <t>Calorifiers</t>
  </si>
  <si>
    <t>Existing Kitchen distribution board Ref EE is obsolete</t>
  </si>
  <si>
    <t>Bedrooms should be provided with an emergency luminaire</t>
  </si>
  <si>
    <t>The existing fire alarm system is old and exhibiting faults</t>
  </si>
  <si>
    <t xml:space="preserve">No hearing loops </t>
  </si>
  <si>
    <t>The corridors should be provided with illuminated emergency exit signs and installed at all turns and exits from internal rooms.</t>
  </si>
  <si>
    <t>The existing corridor and amenity area luminaires should be replaced with new LED luminaires to improve energy efficiency.</t>
  </si>
  <si>
    <t xml:space="preserve">No CCTV </t>
  </si>
  <si>
    <t>Existing central battery units are coming to the end of useful life</t>
  </si>
  <si>
    <t>No dosing pots installed on heating systems.</t>
  </si>
  <si>
    <t>Many of the various pressure relief discharges do not discharge into tundishes but directly onto the floor. This is a health and safety hazard.</t>
  </si>
  <si>
    <t>Kitchen extract canopy is  currently installed within the kitchen but an adequate supply air system should be installed.</t>
  </si>
  <si>
    <t>3 No. Extract fans appeared to not be working</t>
  </si>
  <si>
    <t>External water tap does not have any backflow prevention installed.</t>
  </si>
  <si>
    <t>Existing flue appears to be letting in water and boiler flues hole need sealing.</t>
  </si>
  <si>
    <t>Laundry has limited and inadequate ventilation to suit heat gains and smells. Increased ventilation should be installed.</t>
  </si>
  <si>
    <t>The boilers are traditional atmospheric boilers and are approaching end of life.</t>
  </si>
  <si>
    <t>Existing distribution is coming to end of life.</t>
  </si>
  <si>
    <t>The existing radiators are nearing their end of life and looking tired and outdated.</t>
  </si>
  <si>
    <t>The calorifiers are coming to the end of their life. These should be replaced along with ancillary pumps and valves etc.</t>
  </si>
  <si>
    <t>The boiler controls and panel are at or approaching end of life.</t>
  </si>
  <si>
    <t>Replace all switchgear with modern MCCB/MCB boards with RCD protection.</t>
  </si>
  <si>
    <t>Install a recessed anti-panic emergency luminaire with a new ket test switch.</t>
  </si>
  <si>
    <t>Install new LED luminaires to allow for the residents to be able to read and for nursing staff/doctors to be able to carry out medical examinations in the bed rooms.</t>
  </si>
  <si>
    <t>Replace the fire alarm system with a new addressable system.</t>
  </si>
  <si>
    <t xml:space="preserve">Install hearing loops </t>
  </si>
  <si>
    <t>all corridor lighting controls should be reviewed and where possible automatic lighting controls should be installed in the corridors.</t>
  </si>
  <si>
    <t>Install new LED luminaires.</t>
  </si>
  <si>
    <t>Install CCTV to main entrance and around building</t>
  </si>
  <si>
    <t>Dosing pots to be installed on each heating system</t>
  </si>
  <si>
    <t>Install thermal insulation on all heating pipework within boiler houses. All valves to be provided with insulated jackets</t>
  </si>
  <si>
    <t>The kitchen is outdated and not to current standards and a kitchen supply ventilation system should be installed.</t>
  </si>
  <si>
    <t>Install adequate backflow prevention on water supply to tap to suit latest water regulations.</t>
  </si>
  <si>
    <t xml:space="preserve">Install additional ventilation in form of trickle vent fans in the laundry/sluice room with a PIR to bring the fans up to full speed when a person enters the room.   </t>
  </si>
  <si>
    <t>Replace existing heating distribution system with a new 2 pipe heating distribution system.</t>
  </si>
  <si>
    <t>Consideration should be given to replacing the existing radiators with new LST radiators and thermostatic mixing valves to ensure that the heating system can operate correctly and be controllable.</t>
  </si>
  <si>
    <t>Replace existing  hot and cold water distribution system with a new.</t>
  </si>
  <si>
    <t>The boiler controls and panel need to be reviewed and replaced with a more modern optimised system.</t>
  </si>
  <si>
    <t>Within 2 years</t>
  </si>
  <si>
    <t>The existing bedroom pendant luminaire should be provided with a dimmable LED lamp and the general lighting supplemented with additional LED recessed down lighters to provide good light levels</t>
  </si>
  <si>
    <t>The corridor lighting should be provided with a photocell lighting controls to make use of natural daylight.</t>
  </si>
  <si>
    <t>A review of the current exit signage should be carried out and where the signs do not comply with BS5266, new signs should be installed.</t>
  </si>
  <si>
    <t>replace central battery units are coming to the end of useful life</t>
  </si>
  <si>
    <t>All discharges to terminate within a tundish and  connected directly to a drain or if possible a gully.</t>
  </si>
  <si>
    <t>Heating pipework within boiler houses and calorifier rooms has insulation missing or damaged on the pipework.</t>
  </si>
  <si>
    <t>Check operation of fan and replace extract fan if necessary.</t>
  </si>
  <si>
    <t>Seal roof/hole around the boiler flue in main boiler house.</t>
  </si>
  <si>
    <t>The boilers need to be reviewed and replaced with more energy efficient condensing boilers along with new ancillary plant such as pumps and pressurisation unit.</t>
  </si>
  <si>
    <t>We would recommend to look at replacing the existing calorifiers with new more energy efficient models and also associated pumps and valves.</t>
  </si>
  <si>
    <t>Externals</t>
  </si>
  <si>
    <t>Provisional Uplift for Sectional Works @ 25%</t>
  </si>
  <si>
    <r>
      <t xml:space="preserve">Note: </t>
    </r>
    <r>
      <rPr>
        <b/>
        <i/>
        <sz val="10"/>
        <rFont val="Arial"/>
        <family val="2"/>
      </rPr>
      <t>All costs to be read in conjunctions with the list of assumptions and clarifications as defined within the report, as well as the information detailed within the report wording.</t>
    </r>
  </si>
  <si>
    <r>
      <t xml:space="preserve">Note: </t>
    </r>
    <r>
      <rPr>
        <b/>
        <i/>
        <sz val="10"/>
        <rFont val="Arial"/>
        <family val="2"/>
      </rPr>
      <t>Provisional uplift of 25% for sectional works included. Actual uplift would need to be established on a site by site basis based on the site layout, extent of works required and the practicalities of undertaking that works with minimal disrupion.</t>
    </r>
  </si>
  <si>
    <t>Germon Manor HOP - 25 Yr Master Cost Plan</t>
  </si>
  <si>
    <t>Priority 1 2018/20</t>
  </si>
  <si>
    <t>Priority 2 2019/21</t>
  </si>
  <si>
    <t>Priority 3 2020/24</t>
  </si>
  <si>
    <t>Priority 4 2023/29</t>
  </si>
  <si>
    <t>Priority 5 2028/34</t>
  </si>
  <si>
    <t>Priority 6 2033/43</t>
  </si>
  <si>
    <t>1-2</t>
  </si>
  <si>
    <t>3-5</t>
  </si>
  <si>
    <t>5-10</t>
  </si>
  <si>
    <t>10-15</t>
  </si>
  <si>
    <t>15-25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</si>
</sst>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
    <numFmt numFmtId="165" formatCode="&quot;£&quot;#,##0.00"/>
    <numFmt numFmtId="166" formatCode="General;General;;@"/>
    <numFmt numFmtId="167" formatCode="_-* #,##0_-;\-* #,##0_-;_-* &quot;-&quot;??_-;_-@_-"/>
  </numFmts>
  <fonts count="22" x14ac:knownFonts="1">
    <font>
      <sz val="11"/>
      <color theme="1"/>
      <name val="Calibri"/>
      <family val="2"/>
      <scheme val="minor"/>
    </font>
    <font>
      <sz val="10"/>
      <name val="Arial"/>
      <family val="2"/>
    </font>
    <font>
      <b/>
      <sz val="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Arial"/>
      <family val="2"/>
    </font>
    <font>
      <sz val="11"/>
      <color rgb="FF000000"/>
      <name val="Calibri"/>
      <family val="2"/>
      <charset val="204"/>
    </font>
    <font>
      <u/>
      <sz val="11"/>
      <color theme="10"/>
      <name val="Calibri"/>
      <family val="2"/>
      <scheme val="minor"/>
    </font>
    <font>
      <sz val="11"/>
      <name val="Calibri"/>
      <family val="2"/>
      <scheme val="minor"/>
    </font>
    <font>
      <b/>
      <sz val="12"/>
      <name val="Arial"/>
      <family val="2"/>
    </font>
    <font>
      <sz val="12"/>
      <color theme="1"/>
      <name val="Calibri"/>
      <family val="2"/>
      <scheme val="minor"/>
    </font>
    <font>
      <b/>
      <sz val="11"/>
      <name val="Calibri"/>
      <family val="2"/>
      <scheme val="minor"/>
    </font>
    <font>
      <sz val="12"/>
      <name val="Calibri"/>
      <family val="2"/>
      <scheme val="minor"/>
    </font>
    <font>
      <sz val="10"/>
      <color theme="1"/>
      <name val="Calibri"/>
      <family val="2"/>
      <scheme val="minor"/>
    </font>
    <font>
      <sz val="10"/>
      <name val="Arial"/>
      <family val="2"/>
    </font>
    <font>
      <sz val="10"/>
      <name val="MS Sans Serif"/>
      <family val="2"/>
    </font>
    <font>
      <b/>
      <sz val="10"/>
      <color theme="1"/>
      <name val="Arial"/>
      <family val="2"/>
    </font>
    <font>
      <sz val="10"/>
      <color rgb="FF004494"/>
      <name val="FandG Display Bank Gothic"/>
    </font>
    <font>
      <b/>
      <sz val="10"/>
      <color rgb="FF004494"/>
      <name val="FandG Display Bank Gothic"/>
    </font>
    <font>
      <sz val="11"/>
      <color theme="1"/>
      <name val="Arial"/>
      <family val="2"/>
    </font>
    <font>
      <b/>
      <i/>
      <sz val="10"/>
      <name val="Arial"/>
      <family val="2"/>
    </font>
  </fonts>
  <fills count="22">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00B0F0"/>
        <bgColor indexed="64"/>
      </patternFill>
    </fill>
    <fill>
      <patternFill patternType="solid">
        <fgColor rgb="FFFFFF99"/>
        <bgColor indexed="64"/>
      </patternFill>
    </fill>
    <fill>
      <patternFill patternType="solid">
        <fgColor theme="9" tint="0.39997558519241921"/>
        <bgColor indexed="64"/>
      </patternFill>
    </fill>
    <fill>
      <patternFill patternType="solid">
        <fgColor indexed="11"/>
        <bgColor indexed="64"/>
      </patternFill>
    </fill>
    <fill>
      <patternFill patternType="solid">
        <fgColor indexed="10"/>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0000"/>
        <bgColor indexed="64"/>
      </patternFill>
    </fill>
    <fill>
      <patternFill patternType="solid">
        <fgColor indexed="17"/>
        <bgColor indexed="64"/>
      </patternFill>
    </fill>
    <fill>
      <patternFill patternType="solid">
        <fgColor indexed="40"/>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6600"/>
        <bgColor indexed="64"/>
      </patternFill>
    </fill>
  </fills>
  <borders count="49">
    <border>
      <left/>
      <right/>
      <top/>
      <bottom/>
      <diagonal/>
    </border>
    <border>
      <left style="thin">
        <color auto="1"/>
      </left>
      <right style="thin">
        <color auto="1"/>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auto="1"/>
      </left>
      <right style="medium">
        <color auto="1"/>
      </right>
      <top/>
      <bottom/>
      <diagonal/>
    </border>
    <border>
      <left style="medium">
        <color auto="1"/>
      </left>
      <right/>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auto="1"/>
      </right>
      <top style="medium">
        <color auto="1"/>
      </top>
      <bottom/>
      <diagonal/>
    </border>
    <border>
      <left/>
      <right/>
      <top style="medium">
        <color auto="1"/>
      </top>
      <bottom/>
      <diagonal/>
    </border>
  </borders>
  <cellStyleXfs count="18">
    <xf numFmtId="0" fontId="0" fillId="0" borderId="0"/>
    <xf numFmtId="0" fontId="1" fillId="0" borderId="0"/>
    <xf numFmtId="0" fontId="1" fillId="0" borderId="0"/>
    <xf numFmtId="44" fontId="3" fillId="0" borderId="0" applyFont="0" applyFill="0" applyBorder="0" applyAlignment="0" applyProtection="0"/>
    <xf numFmtId="0" fontId="6" fillId="0" borderId="0"/>
    <xf numFmtId="0" fontId="1" fillId="0" borderId="0"/>
    <xf numFmtId="0" fontId="6" fillId="0" borderId="0"/>
    <xf numFmtId="0" fontId="1" fillId="0" borderId="0"/>
    <xf numFmtId="0" fontId="1" fillId="0" borderId="0"/>
    <xf numFmtId="44" fontId="3" fillId="0" borderId="0" applyFont="0" applyFill="0" applyBorder="0" applyAlignment="0" applyProtection="0"/>
    <xf numFmtId="0" fontId="1" fillId="0" borderId="0">
      <alignment wrapText="1"/>
    </xf>
    <xf numFmtId="0" fontId="7" fillId="0" borderId="0"/>
    <xf numFmtId="0" fontId="8" fillId="0" borderId="0" applyNumberForma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5" fillId="0" borderId="0"/>
    <xf numFmtId="0" fontId="1" fillId="0" borderId="0"/>
  </cellStyleXfs>
  <cellXfs count="542">
    <xf numFmtId="0" fontId="0" fillId="0" borderId="0" xfId="0"/>
    <xf numFmtId="0" fontId="0" fillId="0" borderId="0" xfId="0"/>
    <xf numFmtId="44" fontId="5" fillId="0" borderId="21" xfId="3" applyFont="1" applyFill="1" applyBorder="1" applyAlignment="1">
      <alignment horizontal="center" vertical="center" wrapText="1"/>
    </xf>
    <xf numFmtId="0" fontId="0" fillId="0" borderId="0" xfId="0" applyAlignment="1">
      <alignment wrapText="1"/>
    </xf>
    <xf numFmtId="165" fontId="0" fillId="0" borderId="0" xfId="0" applyNumberFormat="1" applyAlignment="1">
      <alignment wrapText="1"/>
    </xf>
    <xf numFmtId="0" fontId="0" fillId="0" borderId="0" xfId="0" applyAlignment="1">
      <alignment horizontal="center"/>
    </xf>
    <xf numFmtId="0" fontId="0" fillId="0" borderId="0" xfId="0" applyAlignment="1">
      <alignment horizontal="center"/>
    </xf>
    <xf numFmtId="165" fontId="0" fillId="0" borderId="0" xfId="0" applyNumberFormat="1" applyAlignment="1">
      <alignment horizontal="center"/>
    </xf>
    <xf numFmtId="165" fontId="5" fillId="0" borderId="3" xfId="3" applyNumberFormat="1" applyFont="1" applyFill="1" applyBorder="1" applyAlignment="1">
      <alignment horizontal="center" vertical="center" wrapText="1"/>
    </xf>
    <xf numFmtId="16" fontId="6" fillId="11" borderId="3" xfId="0" quotePrefix="1" applyNumberFormat="1" applyFont="1" applyFill="1" applyBorder="1"/>
    <xf numFmtId="0" fontId="6" fillId="11" borderId="3" xfId="0" applyFont="1" applyFill="1" applyBorder="1"/>
    <xf numFmtId="16" fontId="6" fillId="5" borderId="3" xfId="0" quotePrefix="1" applyNumberFormat="1" applyFont="1" applyFill="1" applyBorder="1"/>
    <xf numFmtId="0" fontId="6" fillId="5" borderId="3" xfId="0" applyFont="1" applyFill="1" applyBorder="1"/>
    <xf numFmtId="0" fontId="6" fillId="12" borderId="3" xfId="0" quotePrefix="1" applyFont="1" applyFill="1" applyBorder="1"/>
    <xf numFmtId="0" fontId="6" fillId="12" borderId="3" xfId="0" applyFont="1" applyFill="1" applyBorder="1"/>
    <xf numFmtId="0" fontId="8" fillId="0" borderId="0" xfId="12"/>
    <xf numFmtId="166" fontId="0" fillId="0" borderId="3" xfId="0" applyNumberFormat="1" applyBorder="1" applyAlignment="1">
      <alignment horizontal="center" vertical="center"/>
    </xf>
    <xf numFmtId="0" fontId="0" fillId="0" borderId="0" xfId="0"/>
    <xf numFmtId="0" fontId="0" fillId="0" borderId="0" xfId="0" applyAlignment="1">
      <alignment horizontal="center" vertical="center"/>
    </xf>
    <xf numFmtId="165" fontId="0" fillId="0" borderId="3" xfId="0" applyNumberFormat="1" applyBorder="1" applyAlignment="1">
      <alignment horizontal="center" vertical="center"/>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4" fillId="0" borderId="3" xfId="0" applyFont="1" applyFill="1" applyBorder="1" applyAlignment="1">
      <alignment horizontal="center" vertical="center"/>
    </xf>
    <xf numFmtId="0" fontId="0" fillId="0" borderId="11" xfId="0" applyFill="1" applyBorder="1" applyAlignment="1">
      <alignment horizontal="center" vertical="center"/>
    </xf>
    <xf numFmtId="0" fontId="4" fillId="0" borderId="14" xfId="0" applyFont="1" applyFill="1" applyBorder="1" applyAlignment="1">
      <alignment horizontal="center" vertical="center"/>
    </xf>
    <xf numFmtId="0" fontId="0" fillId="0" borderId="17" xfId="0" applyBorder="1"/>
    <xf numFmtId="0" fontId="0" fillId="0" borderId="19" xfId="0" applyBorder="1" applyAlignment="1">
      <alignment horizontal="center" vertical="center"/>
    </xf>
    <xf numFmtId="0" fontId="4" fillId="0" borderId="3" xfId="0" applyFont="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1" fontId="5" fillId="0" borderId="21" xfId="0" applyNumberFormat="1" applyFont="1" applyBorder="1" applyAlignment="1">
      <alignment horizontal="center" vertical="center" wrapText="1"/>
    </xf>
    <xf numFmtId="0" fontId="5" fillId="0" borderId="24"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0" borderId="25" xfId="0" applyBorder="1" applyAlignment="1">
      <alignment horizontal="center" vertical="center"/>
    </xf>
    <xf numFmtId="0" fontId="0" fillId="0" borderId="23" xfId="0" applyFill="1" applyBorder="1" applyAlignment="1">
      <alignment horizontal="center" vertical="center"/>
    </xf>
    <xf numFmtId="0" fontId="4" fillId="0" borderId="23" xfId="0" applyFont="1" applyFill="1" applyBorder="1" applyAlignment="1">
      <alignment horizontal="center" vertical="center"/>
    </xf>
    <xf numFmtId="0" fontId="0" fillId="0" borderId="26" xfId="0"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wrapText="1"/>
    </xf>
    <xf numFmtId="165" fontId="0" fillId="0" borderId="0" xfId="0" applyNumberFormat="1" applyAlignment="1">
      <alignment horizontal="center" vertical="center"/>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5" fillId="0" borderId="3" xfId="0" applyFont="1" applyBorder="1" applyAlignment="1">
      <alignment horizontal="center" vertical="center" wrapText="1"/>
    </xf>
    <xf numFmtId="1" fontId="5"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0" fillId="0" borderId="3" xfId="0" applyFill="1" applyBorder="1" applyAlignment="1">
      <alignment wrapText="1"/>
    </xf>
    <xf numFmtId="165" fontId="0" fillId="0" borderId="3" xfId="0" applyNumberFormat="1" applyFill="1" applyBorder="1" applyAlignment="1">
      <alignment horizontal="center" vertical="center"/>
    </xf>
    <xf numFmtId="165" fontId="0" fillId="0" borderId="3" xfId="0" applyNumberFormat="1" applyBorder="1" applyAlignment="1">
      <alignment horizontal="center"/>
    </xf>
    <xf numFmtId="0" fontId="0" fillId="0" borderId="8"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4" xfId="0" applyFill="1" applyBorder="1" applyAlignment="1">
      <alignment horizontal="center" vertical="center" wrapText="1"/>
    </xf>
    <xf numFmtId="164" fontId="1" fillId="6" borderId="3" xfId="1" applyNumberFormat="1" applyFont="1" applyFill="1" applyBorder="1" applyAlignment="1">
      <alignment horizontal="left" vertical="center"/>
    </xf>
    <xf numFmtId="0" fontId="0" fillId="5" borderId="3" xfId="0" applyFill="1" applyBorder="1" applyAlignment="1">
      <alignment horizontal="center"/>
    </xf>
    <xf numFmtId="0" fontId="0" fillId="0" borderId="0" xfId="0" applyFill="1"/>
    <xf numFmtId="0" fontId="10" fillId="17" borderId="3" xfId="1" applyFont="1" applyFill="1" applyBorder="1" applyAlignment="1">
      <alignment horizontal="center" vertical="center"/>
    </xf>
    <xf numFmtId="0" fontId="1" fillId="0" borderId="0" xfId="1" applyFont="1" applyBorder="1"/>
    <xf numFmtId="0" fontId="10" fillId="18" borderId="3" xfId="1" applyFont="1" applyFill="1" applyBorder="1" applyAlignment="1">
      <alignment horizontal="center" vertical="center"/>
    </xf>
    <xf numFmtId="0" fontId="10" fillId="19" borderId="3" xfId="1" applyFont="1" applyFill="1" applyBorder="1" applyAlignment="1">
      <alignment horizontal="center" vertical="center"/>
    </xf>
    <xf numFmtId="0" fontId="10" fillId="12" borderId="3" xfId="1" applyFont="1" applyFill="1" applyBorder="1" applyAlignment="1">
      <alignment horizontal="center" vertical="center"/>
    </xf>
    <xf numFmtId="0" fontId="1" fillId="6" borderId="3" xfId="1" applyFont="1" applyFill="1" applyBorder="1" applyAlignment="1">
      <alignment horizontal="center" vertical="center" wrapText="1"/>
    </xf>
    <xf numFmtId="0" fontId="0" fillId="0" borderId="0" xfId="0" applyFill="1" applyBorder="1"/>
    <xf numFmtId="165" fontId="2" fillId="8" borderId="3" xfId="2"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5" fillId="0" borderId="27" xfId="0" applyFont="1" applyFill="1" applyBorder="1" applyAlignment="1">
      <alignment horizontal="center" wrapText="1"/>
    </xf>
    <xf numFmtId="1" fontId="5" fillId="0" borderId="27" xfId="0" applyNumberFormat="1" applyFont="1" applyFill="1" applyBorder="1" applyAlignment="1">
      <alignment horizont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wrapText="1"/>
    </xf>
    <xf numFmtId="44" fontId="5" fillId="0" borderId="27" xfId="3" applyFont="1" applyFill="1" applyBorder="1" applyAlignment="1">
      <alignment horizontal="center" wrapText="1"/>
    </xf>
    <xf numFmtId="0" fontId="4" fillId="0" borderId="2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0" xfId="0" applyFill="1" applyBorder="1" applyAlignment="1"/>
    <xf numFmtId="0" fontId="5" fillId="0" borderId="0" xfId="0" applyFont="1" applyFill="1" applyBorder="1" applyAlignment="1">
      <alignment horizontal="center" vertical="center"/>
    </xf>
    <xf numFmtId="1" fontId="0" fillId="0" borderId="0" xfId="0" applyNumberFormat="1" applyFill="1" applyBorder="1" applyAlignment="1"/>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0" fillId="0" borderId="0" xfId="0" applyFill="1" applyBorder="1" applyAlignment="1">
      <alignment horizontal="center"/>
    </xf>
    <xf numFmtId="44" fontId="0" fillId="0" borderId="0" xfId="3" applyFont="1" applyFill="1"/>
    <xf numFmtId="1" fontId="0" fillId="0" borderId="0" xfId="0" applyNumberFormat="1" applyFill="1"/>
    <xf numFmtId="0" fontId="0" fillId="0" borderId="0" xfId="0" applyFill="1" applyAlignment="1">
      <alignment horizontal="center" vertical="center"/>
    </xf>
    <xf numFmtId="0" fontId="0" fillId="0" borderId="0" xfId="0" applyFill="1" applyAlignment="1">
      <alignment horizontal="center"/>
    </xf>
    <xf numFmtId="0" fontId="12" fillId="0" borderId="28" xfId="0" applyFont="1" applyFill="1" applyBorder="1" applyAlignment="1">
      <alignment horizontal="center" vertical="center"/>
    </xf>
    <xf numFmtId="0" fontId="13" fillId="0" borderId="30" xfId="0" applyFont="1" applyFill="1" applyBorder="1" applyAlignment="1">
      <alignment vertical="center" wrapText="1"/>
    </xf>
    <xf numFmtId="0" fontId="13" fillId="0" borderId="31" xfId="0" applyFont="1" applyFill="1" applyBorder="1" applyAlignment="1">
      <alignment horizontal="center" vertical="center" wrapText="1"/>
    </xf>
    <xf numFmtId="0" fontId="9" fillId="0" borderId="8" xfId="0" applyFont="1" applyFill="1" applyBorder="1" applyAlignment="1">
      <alignment horizontal="center"/>
    </xf>
    <xf numFmtId="44" fontId="9" fillId="0" borderId="8" xfId="3" applyFont="1" applyFill="1" applyBorder="1"/>
    <xf numFmtId="0" fontId="9" fillId="0" borderId="9" xfId="0" applyFont="1" applyFill="1" applyBorder="1"/>
    <xf numFmtId="0" fontId="12" fillId="0" borderId="32" xfId="0" applyFont="1" applyFill="1" applyBorder="1" applyAlignment="1">
      <alignment horizontal="center" vertical="center"/>
    </xf>
    <xf numFmtId="0" fontId="13" fillId="0" borderId="34" xfId="0" applyFont="1" applyFill="1" applyBorder="1" applyAlignment="1">
      <alignment vertical="center" wrapText="1"/>
    </xf>
    <xf numFmtId="0" fontId="13" fillId="0" borderId="6" xfId="0" applyFont="1" applyFill="1" applyBorder="1" applyAlignment="1">
      <alignment horizontal="center" vertical="center" wrapText="1"/>
    </xf>
    <xf numFmtId="0" fontId="9" fillId="0" borderId="3" xfId="0" applyFont="1" applyFill="1" applyBorder="1" applyAlignment="1">
      <alignment horizontal="center"/>
    </xf>
    <xf numFmtId="44" fontId="9" fillId="0" borderId="3" xfId="3" applyFont="1" applyFill="1" applyBorder="1"/>
    <xf numFmtId="0" fontId="9" fillId="0" borderId="11" xfId="0" applyFont="1" applyFill="1" applyBorder="1"/>
    <xf numFmtId="0" fontId="13" fillId="0" borderId="36" xfId="0" applyFont="1" applyFill="1" applyBorder="1" applyAlignment="1">
      <alignment vertical="center" wrapText="1"/>
    </xf>
    <xf numFmtId="0" fontId="13" fillId="0" borderId="37" xfId="0" applyFont="1" applyFill="1" applyBorder="1" applyAlignment="1">
      <alignment horizontal="center" vertical="center" wrapText="1"/>
    </xf>
    <xf numFmtId="0" fontId="9" fillId="0" borderId="14" xfId="0" applyFont="1" applyFill="1" applyBorder="1" applyAlignment="1">
      <alignment horizontal="center"/>
    </xf>
    <xf numFmtId="44" fontId="9" fillId="0" borderId="14" xfId="3" applyFont="1" applyFill="1" applyBorder="1"/>
    <xf numFmtId="0" fontId="9" fillId="0" borderId="15" xfId="0" applyFont="1" applyFill="1" applyBorder="1"/>
    <xf numFmtId="0" fontId="13" fillId="0" borderId="38" xfId="0" applyFont="1" applyFill="1" applyBorder="1" applyAlignment="1">
      <alignment vertical="center" wrapText="1"/>
    </xf>
    <xf numFmtId="0" fontId="13" fillId="0" borderId="39" xfId="0" applyFont="1" applyFill="1" applyBorder="1" applyAlignment="1">
      <alignment horizontal="center" vertical="center" wrapText="1"/>
    </xf>
    <xf numFmtId="0" fontId="9" fillId="0" borderId="5" xfId="0" applyFont="1" applyFill="1" applyBorder="1" applyAlignment="1">
      <alignment horizontal="center"/>
    </xf>
    <xf numFmtId="44" fontId="9" fillId="0" borderId="5" xfId="3" applyFont="1" applyFill="1" applyBorder="1"/>
    <xf numFmtId="0" fontId="9" fillId="0" borderId="19" xfId="0" applyFont="1" applyFill="1" applyBorder="1"/>
    <xf numFmtId="0" fontId="12" fillId="0" borderId="35" xfId="0" applyFont="1" applyFill="1" applyBorder="1" applyAlignment="1">
      <alignment horizontal="center"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13" fillId="0" borderId="13" xfId="0" applyFont="1" applyFill="1" applyBorder="1" applyAlignment="1">
      <alignment vertical="center" wrapText="1"/>
    </xf>
    <xf numFmtId="0" fontId="13" fillId="0" borderId="3"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41" xfId="0" applyFont="1" applyFill="1" applyBorder="1" applyAlignment="1">
      <alignment vertical="center" wrapText="1"/>
    </xf>
    <xf numFmtId="0" fontId="13" fillId="0" borderId="0" xfId="0" applyFont="1" applyFill="1" applyBorder="1" applyAlignment="1">
      <alignment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wrapText="1"/>
    </xf>
    <xf numFmtId="0" fontId="0" fillId="5" borderId="3" xfId="0" applyFill="1" applyBorder="1" applyAlignment="1">
      <alignment horizontal="center" vertical="center"/>
    </xf>
    <xf numFmtId="0" fontId="10" fillId="17" borderId="0" xfId="1" applyFont="1" applyFill="1" applyBorder="1" applyAlignment="1">
      <alignment horizontal="center" vertical="center"/>
    </xf>
    <xf numFmtId="0" fontId="10" fillId="18" borderId="0" xfId="1" applyFont="1" applyFill="1" applyBorder="1" applyAlignment="1">
      <alignment horizontal="center" vertical="center"/>
    </xf>
    <xf numFmtId="0" fontId="10" fillId="19" borderId="0" xfId="1" applyFont="1" applyFill="1" applyBorder="1" applyAlignment="1">
      <alignment horizontal="center" vertical="center"/>
    </xf>
    <xf numFmtId="0" fontId="10" fillId="12" borderId="0" xfId="1" applyFont="1" applyFill="1" applyBorder="1" applyAlignment="1">
      <alignment horizontal="center" vertical="center"/>
    </xf>
    <xf numFmtId="0" fontId="0" fillId="0" borderId="23" xfId="0" applyFill="1" applyBorder="1" applyAlignment="1">
      <alignment horizontal="center" vertical="center" wrapText="1"/>
    </xf>
    <xf numFmtId="0" fontId="1" fillId="6" borderId="3" xfId="1" applyFont="1" applyFill="1" applyBorder="1" applyAlignment="1">
      <alignment vertical="center" wrapText="1"/>
    </xf>
    <xf numFmtId="165" fontId="14" fillId="6" borderId="3" xfId="0" applyNumberFormat="1" applyFont="1" applyFill="1" applyBorder="1" applyAlignment="1">
      <alignment horizontal="right"/>
    </xf>
    <xf numFmtId="0" fontId="4" fillId="0" borderId="22" xfId="0" applyFont="1" applyBorder="1" applyAlignment="1">
      <alignment horizontal="center" vertical="center"/>
    </xf>
    <xf numFmtId="0" fontId="0" fillId="0" borderId="23" xfId="0"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5" xfId="0" applyFont="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4" fillId="0" borderId="8" xfId="0" applyFont="1" applyBorder="1" applyAlignment="1">
      <alignment horizontal="center" vertical="center"/>
    </xf>
    <xf numFmtId="0" fontId="0" fillId="0" borderId="8" xfId="0" applyBorder="1" applyAlignment="1">
      <alignment horizontal="center" vertical="center"/>
    </xf>
    <xf numFmtId="0" fontId="0" fillId="0" borderId="5" xfId="0" applyFill="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0" fillId="0" borderId="14" xfId="0" applyBorder="1" applyAlignment="1">
      <alignment horizontal="center" vertical="center"/>
    </xf>
    <xf numFmtId="0" fontId="4" fillId="0" borderId="14" xfId="0" applyFont="1"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1" xfId="0" applyFill="1" applyBorder="1" applyAlignment="1">
      <alignment horizontal="center" vertical="center"/>
    </xf>
    <xf numFmtId="0" fontId="4" fillId="0" borderId="23" xfId="0" applyFont="1" applyBorder="1" applyAlignment="1">
      <alignment horizontal="center" vertical="center"/>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Border="1" applyAlignment="1">
      <alignment horizontal="center" vertical="center"/>
    </xf>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5" xfId="0" applyBorder="1" applyAlignment="1">
      <alignment vertical="center"/>
    </xf>
    <xf numFmtId="0" fontId="0" fillId="0" borderId="3" xfId="0" applyBorder="1" applyAlignment="1">
      <alignment vertical="center"/>
    </xf>
    <xf numFmtId="0" fontId="0" fillId="0" borderId="5" xfId="0" applyFill="1" applyBorder="1" applyAlignment="1">
      <alignment vertical="center"/>
    </xf>
    <xf numFmtId="0" fontId="1" fillId="6" borderId="3" xfId="1" quotePrefix="1" applyFont="1" applyFill="1" applyBorder="1" applyAlignment="1">
      <alignment vertical="center" wrapText="1"/>
    </xf>
    <xf numFmtId="0" fontId="0" fillId="0" borderId="3" xfId="0" applyBorder="1" applyAlignment="1">
      <alignment horizontal="center" vertical="center"/>
    </xf>
    <xf numFmtId="0" fontId="0" fillId="0" borderId="0" xfId="0" pivotButton="1" applyAlignment="1">
      <alignment wrapText="1"/>
    </xf>
    <xf numFmtId="0" fontId="0" fillId="0" borderId="0" xfId="0" pivotButton="1"/>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4" fillId="0" borderId="0" xfId="0" applyFont="1"/>
    <xf numFmtId="0" fontId="4" fillId="0" borderId="3" xfId="0" applyFont="1"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4" fillId="0" borderId="5" xfId="0" applyFont="1" applyBorder="1" applyAlignment="1">
      <alignment horizontal="center" vertical="center"/>
    </xf>
    <xf numFmtId="165" fontId="1" fillId="6" borderId="3" xfId="1" applyNumberFormat="1" applyFont="1" applyFill="1" applyBorder="1" applyAlignment="1">
      <alignment horizontal="left" vertical="center"/>
    </xf>
    <xf numFmtId="0" fontId="0" fillId="0" borderId="3" xfId="0" applyBorder="1" applyAlignment="1">
      <alignment horizontal="center" vertical="center"/>
    </xf>
    <xf numFmtId="0" fontId="1" fillId="6" borderId="3" xfId="1" applyFont="1" applyFill="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xf>
    <xf numFmtId="164" fontId="1" fillId="6" borderId="3" xfId="1" applyNumberFormat="1" applyFont="1" applyFill="1" applyBorder="1" applyAlignment="1">
      <alignment horizontal="left" vertical="center" wrapText="1"/>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3" xfId="0" applyBorder="1" applyAlignment="1">
      <alignment horizontal="center" vertical="center"/>
    </xf>
    <xf numFmtId="0" fontId="0" fillId="8" borderId="3" xfId="0" applyFill="1" applyBorder="1" applyAlignment="1">
      <alignment horizontal="center" vertical="top"/>
    </xf>
    <xf numFmtId="0" fontId="0" fillId="6" borderId="3" xfId="0" applyFill="1" applyBorder="1" applyAlignment="1">
      <alignment horizontal="center" vertical="top"/>
    </xf>
    <xf numFmtId="0" fontId="0" fillId="0" borderId="3" xfId="0" applyFill="1" applyBorder="1" applyAlignment="1">
      <alignment horizontal="center" vertical="top"/>
    </xf>
    <xf numFmtId="0" fontId="0" fillId="0" borderId="3" xfId="0" applyBorder="1" applyAlignment="1">
      <alignment horizontal="center" vertical="center"/>
    </xf>
    <xf numFmtId="0" fontId="0" fillId="0" borderId="3" xfId="0" applyBorder="1"/>
    <xf numFmtId="165" fontId="0" fillId="0" borderId="3" xfId="0" applyNumberFormat="1" applyBorder="1" applyAlignment="1">
      <alignment wrapText="1"/>
    </xf>
    <xf numFmtId="164" fontId="1" fillId="6" borderId="3" xfId="1" applyNumberFormat="1" applyFont="1" applyFill="1" applyBorder="1" applyAlignment="1">
      <alignment horizontal="left"/>
    </xf>
    <xf numFmtId="0" fontId="1" fillId="6" borderId="3" xfId="1" applyNumberFormat="1" applyFont="1" applyFill="1" applyBorder="1" applyAlignment="1">
      <alignment horizontal="center" vertical="center"/>
    </xf>
    <xf numFmtId="165" fontId="0" fillId="6" borderId="3" xfId="0" applyNumberFormat="1" applyFill="1" applyBorder="1" applyAlignment="1">
      <alignment horizontal="left" wrapText="1"/>
    </xf>
    <xf numFmtId="0" fontId="1" fillId="6" borderId="3" xfId="1" quotePrefix="1" applyFont="1" applyFill="1" applyBorder="1" applyAlignment="1">
      <alignment horizontal="left" vertical="center" wrapText="1"/>
    </xf>
    <xf numFmtId="0" fontId="1" fillId="0" borderId="3" xfId="1" quotePrefix="1" applyFont="1" applyFill="1" applyBorder="1" applyAlignment="1">
      <alignment horizontal="left" vertical="center" wrapText="1"/>
    </xf>
    <xf numFmtId="49" fontId="1" fillId="6" borderId="3" xfId="1" applyNumberFormat="1" applyFont="1" applyFill="1" applyBorder="1" applyAlignment="1">
      <alignment horizontal="left" vertical="center"/>
    </xf>
    <xf numFmtId="49" fontId="0" fillId="6" borderId="3" xfId="0" applyNumberFormat="1" applyFill="1" applyBorder="1" applyAlignment="1">
      <alignment horizontal="left" vertical="top"/>
    </xf>
    <xf numFmtId="0" fontId="0" fillId="0" borderId="3" xfId="0" applyFill="1" applyBorder="1"/>
    <xf numFmtId="0" fontId="0" fillId="0" borderId="3" xfId="0" applyFill="1" applyBorder="1" applyAlignment="1">
      <alignment horizontal="center"/>
    </xf>
    <xf numFmtId="49" fontId="0" fillId="0" borderId="3" xfId="0" applyNumberFormat="1" applyFill="1" applyBorder="1" applyAlignment="1">
      <alignment horizontal="center" vertical="top"/>
    </xf>
    <xf numFmtId="0" fontId="0" fillId="0" borderId="3" xfId="0" applyBorder="1" applyAlignment="1">
      <alignment horizontal="center" vertical="center"/>
    </xf>
    <xf numFmtId="0" fontId="1" fillId="6" borderId="3" xfId="1" applyFont="1" applyFill="1" applyBorder="1" applyAlignment="1">
      <alignment horizontal="center" wrapText="1"/>
    </xf>
    <xf numFmtId="0" fontId="9" fillId="0" borderId="3" xfId="0" applyFont="1" applyFill="1" applyBorder="1" applyAlignment="1">
      <alignment horizontal="left"/>
    </xf>
    <xf numFmtId="49" fontId="1" fillId="0" borderId="3" xfId="1" applyNumberFormat="1" applyFont="1" applyFill="1" applyBorder="1" applyAlignment="1">
      <alignment horizontal="left" vertical="center"/>
    </xf>
    <xf numFmtId="0" fontId="0" fillId="7" borderId="0" xfId="0" applyFill="1"/>
    <xf numFmtId="0" fontId="0" fillId="0" borderId="0" xfId="0" applyAlignment="1">
      <alignment horizontal="left" indent="2"/>
    </xf>
    <xf numFmtId="0" fontId="0" fillId="7" borderId="0" xfId="0" applyFill="1" applyAlignment="1">
      <alignment horizontal="left" indent="1"/>
    </xf>
    <xf numFmtId="0" fontId="0" fillId="7" borderId="0" xfId="0" applyFill="1" applyAlignment="1">
      <alignment horizontal="left" indent="2"/>
    </xf>
    <xf numFmtId="0" fontId="0" fillId="0" borderId="0" xfId="0" applyFill="1" applyAlignment="1">
      <alignment horizontal="left"/>
    </xf>
    <xf numFmtId="0" fontId="0" fillId="0" borderId="0" xfId="0" applyNumberFormat="1" applyFill="1"/>
    <xf numFmtId="0" fontId="0" fillId="3" borderId="0" xfId="0" applyFill="1" applyAlignment="1">
      <alignment horizontal="left"/>
    </xf>
    <xf numFmtId="0" fontId="0" fillId="3" borderId="0" xfId="0" applyNumberFormat="1" applyFill="1"/>
    <xf numFmtId="0" fontId="0" fillId="3" borderId="0" xfId="0" applyFill="1"/>
    <xf numFmtId="0" fontId="0" fillId="0" borderId="0" xfId="0" applyFill="1" applyAlignment="1">
      <alignment horizontal="left" indent="2"/>
    </xf>
    <xf numFmtId="0" fontId="0" fillId="0" borderId="3" xfId="0" applyBorder="1" applyAlignment="1">
      <alignment horizontal="center"/>
    </xf>
    <xf numFmtId="0" fontId="0" fillId="0" borderId="3" xfId="0" applyBorder="1" applyAlignment="1">
      <alignment horizontal="left"/>
    </xf>
    <xf numFmtId="49" fontId="1" fillId="6" borderId="3" xfId="1" applyNumberFormat="1" applyFont="1" applyFill="1" applyBorder="1" applyAlignment="1">
      <alignment horizontal="left" vertical="top" wrapText="1"/>
    </xf>
    <xf numFmtId="0" fontId="1" fillId="6" borderId="3" xfId="1" applyFont="1" applyFill="1" applyBorder="1" applyAlignment="1">
      <alignment horizontal="left" vertical="top" wrapText="1"/>
    </xf>
    <xf numFmtId="0" fontId="6"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49" fontId="6" fillId="0" borderId="3" xfId="0" applyNumberFormat="1" applyFont="1" applyBorder="1" applyAlignment="1">
      <alignment horizontal="left" vertical="top"/>
    </xf>
    <xf numFmtId="0" fontId="6" fillId="0" borderId="3" xfId="0" applyFont="1" applyBorder="1" applyAlignment="1">
      <alignment horizontal="left" vertical="top"/>
    </xf>
    <xf numFmtId="0" fontId="6" fillId="0" borderId="3" xfId="0" applyFont="1" applyBorder="1" applyAlignment="1">
      <alignment horizontal="left"/>
    </xf>
    <xf numFmtId="165" fontId="6" fillId="0" borderId="3" xfId="0" applyNumberFormat="1" applyFont="1" applyFill="1" applyBorder="1" applyAlignment="1">
      <alignment horizontal="left" wrapText="1"/>
    </xf>
    <xf numFmtId="0" fontId="6" fillId="0" borderId="3" xfId="0" applyFont="1" applyFill="1" applyBorder="1" applyAlignment="1">
      <alignment horizontal="left"/>
    </xf>
    <xf numFmtId="165" fontId="1" fillId="0" borderId="3" xfId="0" applyNumberFormat="1" applyFont="1" applyFill="1" applyBorder="1" applyAlignment="1">
      <alignment horizontal="left" wrapText="1"/>
    </xf>
    <xf numFmtId="0" fontId="6" fillId="0" borderId="0" xfId="0" applyFont="1" applyFill="1" applyAlignment="1">
      <alignment horizontal="left"/>
    </xf>
    <xf numFmtId="0" fontId="6" fillId="0" borderId="3" xfId="0" applyFont="1" applyFill="1" applyBorder="1" applyAlignment="1">
      <alignment horizontal="left" wrapText="1"/>
    </xf>
    <xf numFmtId="165" fontId="6" fillId="0" borderId="3" xfId="0" applyNumberFormat="1" applyFont="1" applyFill="1" applyBorder="1" applyAlignment="1">
      <alignment horizontal="left" vertical="top" wrapText="1"/>
    </xf>
    <xf numFmtId="0" fontId="6" fillId="0" borderId="3" xfId="0" applyFont="1" applyBorder="1" applyAlignment="1">
      <alignment horizontal="left" wrapText="1"/>
    </xf>
    <xf numFmtId="0" fontId="0" fillId="3" borderId="0" xfId="0" applyFill="1" applyAlignment="1">
      <alignment horizontal="left" indent="1"/>
    </xf>
    <xf numFmtId="0" fontId="0" fillId="7" borderId="0" xfId="0" applyNumberFormat="1" applyFill="1"/>
    <xf numFmtId="0" fontId="0" fillId="7" borderId="0" xfId="0" applyFill="1" applyAlignment="1">
      <alignment horizontal="left"/>
    </xf>
    <xf numFmtId="0" fontId="0" fillId="8" borderId="3" xfId="0" applyFill="1" applyBorder="1" applyAlignment="1">
      <alignment horizontal="center"/>
    </xf>
    <xf numFmtId="0" fontId="0" fillId="0" borderId="3" xfId="0" applyBorder="1" applyAlignment="1">
      <alignment horizontal="center" vertical="center"/>
    </xf>
    <xf numFmtId="165" fontId="0" fillId="20" borderId="3" xfId="0" applyNumberFormat="1" applyFill="1" applyBorder="1" applyAlignment="1">
      <alignment horizontal="center" vertical="center" wrapText="1"/>
    </xf>
    <xf numFmtId="0" fontId="0" fillId="20" borderId="0" xfId="0" applyFill="1" applyAlignment="1">
      <alignment horizontal="center" vertical="center"/>
    </xf>
    <xf numFmtId="165" fontId="0" fillId="6" borderId="3" xfId="0" applyNumberFormat="1" applyFill="1" applyBorder="1" applyAlignment="1">
      <alignment horizontal="center" vertical="center" wrapText="1"/>
    </xf>
    <xf numFmtId="0" fontId="0" fillId="6" borderId="0" xfId="0" applyFill="1" applyAlignment="1">
      <alignment horizontal="center" vertical="center"/>
    </xf>
    <xf numFmtId="164" fontId="1" fillId="0" borderId="3" xfId="1"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6" fillId="0" borderId="0" xfId="16" applyNumberFormat="1" applyFont="1" applyFill="1" applyBorder="1" applyAlignment="1" applyProtection="1"/>
    <xf numFmtId="0" fontId="15" fillId="0" borderId="0" xfId="16" applyFont="1" applyBorder="1" applyAlignment="1">
      <alignment horizontal="right" vertical="center"/>
    </xf>
    <xf numFmtId="165" fontId="15" fillId="0" borderId="0" xfId="16" applyNumberFormat="1" applyFont="1" applyBorder="1" applyAlignment="1">
      <alignment vertical="center"/>
    </xf>
    <xf numFmtId="164" fontId="15" fillId="0" borderId="0" xfId="16" applyNumberFormat="1" applyFont="1" applyBorder="1" applyAlignment="1">
      <alignment horizontal="center" vertical="center"/>
    </xf>
    <xf numFmtId="0" fontId="15" fillId="0" borderId="0" xfId="16" applyFont="1" applyBorder="1" applyAlignment="1">
      <alignment horizontal="center" vertical="center"/>
    </xf>
    <xf numFmtId="0" fontId="15" fillId="0" borderId="0" xfId="16" applyFont="1" applyBorder="1" applyAlignment="1">
      <alignment vertical="center"/>
    </xf>
    <xf numFmtId="164" fontId="15" fillId="0" borderId="0" xfId="16" applyNumberFormat="1" applyFont="1" applyAlignment="1">
      <alignment horizontal="center" vertical="center"/>
    </xf>
    <xf numFmtId="165" fontId="15" fillId="0" borderId="42" xfId="16" applyNumberFormat="1" applyFont="1" applyBorder="1" applyAlignment="1">
      <alignment vertical="center"/>
    </xf>
    <xf numFmtId="0" fontId="15" fillId="0" borderId="42" xfId="16" applyFont="1" applyBorder="1" applyAlignment="1">
      <alignment horizontal="center" vertical="center"/>
    </xf>
    <xf numFmtId="0" fontId="1" fillId="0" borderId="43" xfId="16" applyFont="1" applyFill="1" applyBorder="1" applyAlignment="1">
      <alignment horizontal="left" vertical="center" wrapText="1"/>
    </xf>
    <xf numFmtId="2" fontId="17" fillId="0" borderId="42" xfId="16" applyNumberFormat="1" applyFont="1" applyBorder="1" applyAlignment="1">
      <alignment horizontal="center" vertical="center"/>
    </xf>
    <xf numFmtId="165" fontId="17" fillId="0" borderId="14" xfId="16" applyNumberFormat="1" applyFont="1" applyBorder="1" applyAlignment="1">
      <alignment vertical="center"/>
    </xf>
    <xf numFmtId="165" fontId="15" fillId="0" borderId="43" xfId="16" applyNumberFormat="1" applyFont="1" applyBorder="1" applyAlignment="1">
      <alignment vertical="center"/>
    </xf>
    <xf numFmtId="0" fontId="15" fillId="0" borderId="43" xfId="16" applyFont="1" applyBorder="1" applyAlignment="1">
      <alignment horizontal="center" vertical="center"/>
    </xf>
    <xf numFmtId="0" fontId="2" fillId="0" borderId="43" xfId="16" applyFont="1" applyFill="1" applyBorder="1" applyAlignment="1">
      <alignment horizontal="left" vertical="center" wrapText="1"/>
    </xf>
    <xf numFmtId="2" fontId="17" fillId="0" borderId="43" xfId="16" applyNumberFormat="1" applyFont="1" applyBorder="1" applyAlignment="1">
      <alignment horizontal="center" vertical="center"/>
    </xf>
    <xf numFmtId="167" fontId="0" fillId="0" borderId="43" xfId="17" applyNumberFormat="1" applyFont="1" applyFill="1" applyBorder="1" applyAlignment="1">
      <alignment horizontal="center" vertical="center"/>
    </xf>
    <xf numFmtId="2" fontId="15" fillId="0" borderId="43" xfId="16" applyNumberFormat="1" applyFont="1" applyBorder="1" applyAlignment="1">
      <alignment horizontal="center" vertical="center"/>
    </xf>
    <xf numFmtId="165" fontId="17" fillId="0" borderId="4" xfId="16" applyNumberFormat="1" applyFont="1" applyBorder="1" applyAlignment="1">
      <alignment vertical="center"/>
    </xf>
    <xf numFmtId="2" fontId="17" fillId="0" borderId="43" xfId="16" applyNumberFormat="1" applyFont="1" applyFill="1" applyBorder="1" applyAlignment="1">
      <alignment horizontal="center" vertical="center"/>
    </xf>
    <xf numFmtId="165" fontId="17" fillId="0" borderId="3" xfId="16" applyNumberFormat="1" applyFont="1" applyBorder="1" applyAlignment="1">
      <alignment vertical="center"/>
    </xf>
    <xf numFmtId="165" fontId="15" fillId="0" borderId="4" xfId="16" applyNumberFormat="1" applyFont="1" applyBorder="1" applyAlignment="1">
      <alignment vertical="center"/>
    </xf>
    <xf numFmtId="165" fontId="17" fillId="0" borderId="43" xfId="16" applyNumberFormat="1" applyFont="1" applyBorder="1" applyAlignment="1">
      <alignment vertical="center"/>
    </xf>
    <xf numFmtId="165" fontId="15" fillId="0" borderId="44" xfId="16" applyNumberFormat="1" applyFont="1" applyBorder="1" applyAlignment="1">
      <alignment vertical="center"/>
    </xf>
    <xf numFmtId="2" fontId="15" fillId="0" borderId="43" xfId="16" applyNumberFormat="1" applyFont="1" applyFill="1" applyBorder="1" applyAlignment="1">
      <alignment horizontal="center" vertical="center"/>
    </xf>
    <xf numFmtId="165" fontId="15" fillId="0" borderId="43" xfId="16" applyNumberFormat="1" applyFont="1" applyFill="1" applyBorder="1" applyAlignment="1">
      <alignment vertical="center"/>
    </xf>
    <xf numFmtId="0" fontId="15" fillId="0" borderId="43" xfId="16" applyFont="1" applyBorder="1" applyAlignment="1">
      <alignment horizontal="left" vertical="center"/>
    </xf>
    <xf numFmtId="43" fontId="15" fillId="0" borderId="43" xfId="16" applyNumberFormat="1" applyFont="1" applyBorder="1" applyAlignment="1">
      <alignment horizontal="left" vertical="center"/>
    </xf>
    <xf numFmtId="165" fontId="1" fillId="0" borderId="44" xfId="16" applyNumberFormat="1" applyFont="1" applyBorder="1" applyAlignment="1">
      <alignment vertical="center"/>
    </xf>
    <xf numFmtId="0" fontId="1" fillId="0" borderId="43" xfId="16" applyFont="1" applyBorder="1" applyAlignment="1">
      <alignment horizontal="left" vertical="center" wrapText="1"/>
    </xf>
    <xf numFmtId="165" fontId="2" fillId="0" borderId="3" xfId="16" applyNumberFormat="1" applyFont="1" applyBorder="1" applyAlignment="1">
      <alignment vertical="center"/>
    </xf>
    <xf numFmtId="165" fontId="1" fillId="0" borderId="43" xfId="16" applyNumberFormat="1" applyFont="1" applyFill="1" applyBorder="1" applyAlignment="1">
      <alignment vertical="center"/>
    </xf>
    <xf numFmtId="0" fontId="1" fillId="0" borderId="43" xfId="16" applyFont="1" applyFill="1" applyBorder="1" applyAlignment="1">
      <alignment horizontal="left" vertical="center"/>
    </xf>
    <xf numFmtId="167" fontId="1" fillId="0" borderId="43" xfId="17" applyNumberFormat="1" applyFont="1" applyFill="1" applyBorder="1" applyAlignment="1">
      <alignment horizontal="center" vertical="center"/>
    </xf>
    <xf numFmtId="0" fontId="15" fillId="0" borderId="43" xfId="16" applyFont="1" applyFill="1" applyBorder="1" applyAlignment="1">
      <alignment horizontal="justify" vertical="center" wrapText="1"/>
    </xf>
    <xf numFmtId="2" fontId="1" fillId="0" borderId="43" xfId="16" applyNumberFormat="1" applyFont="1" applyFill="1" applyBorder="1" applyAlignment="1">
      <alignment horizontal="center" vertical="center"/>
    </xf>
    <xf numFmtId="0" fontId="1" fillId="0" borderId="45" xfId="16" applyFont="1" applyFill="1" applyBorder="1" applyAlignment="1">
      <alignment horizontal="left" vertical="center" wrapText="1"/>
    </xf>
    <xf numFmtId="165" fontId="2" fillId="0" borderId="43" xfId="16" applyNumberFormat="1" applyFont="1" applyFill="1" applyBorder="1" applyAlignment="1">
      <alignment vertical="center"/>
    </xf>
    <xf numFmtId="165" fontId="2" fillId="0" borderId="43" xfId="16" applyNumberFormat="1" applyFont="1" applyFill="1" applyBorder="1" applyAlignment="1">
      <alignment horizontal="right" vertical="center"/>
    </xf>
    <xf numFmtId="167" fontId="2" fillId="0" borderId="43" xfId="17" applyNumberFormat="1" applyFont="1" applyFill="1" applyBorder="1" applyAlignment="1">
      <alignment horizontal="center" vertical="center"/>
    </xf>
    <xf numFmtId="0" fontId="1" fillId="0" borderId="45" xfId="16" applyFont="1" applyFill="1" applyBorder="1" applyAlignment="1">
      <alignment horizontal="justify" vertical="center" wrapText="1"/>
    </xf>
    <xf numFmtId="0" fontId="2" fillId="0" borderId="43" xfId="16" applyFont="1" applyFill="1" applyBorder="1" applyAlignment="1">
      <alignment horizontal="left" vertical="center"/>
    </xf>
    <xf numFmtId="0" fontId="2" fillId="0" borderId="45" xfId="16" applyFont="1" applyFill="1" applyBorder="1" applyAlignment="1">
      <alignment horizontal="justify" vertical="center" wrapText="1"/>
    </xf>
    <xf numFmtId="2" fontId="2" fillId="0" borderId="43" xfId="16" applyNumberFormat="1" applyFont="1" applyFill="1" applyBorder="1" applyAlignment="1">
      <alignment horizontal="center" vertical="center"/>
    </xf>
    <xf numFmtId="165" fontId="1" fillId="0" borderId="43" xfId="16" applyNumberFormat="1" applyFont="1" applyFill="1" applyBorder="1" applyAlignment="1">
      <alignment horizontal="right" vertical="center"/>
    </xf>
    <xf numFmtId="0" fontId="1" fillId="0" borderId="43" xfId="16" applyFont="1" applyFill="1" applyBorder="1" applyAlignment="1">
      <alignment horizontal="center" vertical="center"/>
    </xf>
    <xf numFmtId="0" fontId="2" fillId="0" borderId="43" xfId="16" applyFont="1" applyFill="1" applyBorder="1" applyAlignment="1">
      <alignment horizontal="right" vertical="center"/>
    </xf>
    <xf numFmtId="0" fontId="2" fillId="0" borderId="43" xfId="16" applyFont="1" applyFill="1" applyBorder="1" applyAlignment="1">
      <alignment horizontal="center" vertical="center"/>
    </xf>
    <xf numFmtId="0" fontId="2" fillId="0" borderId="45" xfId="16" applyFont="1" applyFill="1" applyBorder="1" applyAlignment="1">
      <alignment horizontal="left" vertical="center" wrapText="1"/>
    </xf>
    <xf numFmtId="0" fontId="1" fillId="0" borderId="43" xfId="16" applyFont="1" applyFill="1" applyBorder="1" applyAlignment="1">
      <alignment horizontal="right" vertical="center"/>
    </xf>
    <xf numFmtId="165" fontId="2" fillId="0" borderId="46" xfId="16" applyNumberFormat="1" applyFont="1" applyBorder="1" applyAlignment="1">
      <alignment horizontal="center" vertical="center"/>
    </xf>
    <xf numFmtId="0" fontId="2" fillId="0" borderId="46" xfId="16" applyFont="1" applyBorder="1" applyAlignment="1">
      <alignment horizontal="center" vertical="center"/>
    </xf>
    <xf numFmtId="2" fontId="2" fillId="0" borderId="46" xfId="16" applyNumberFormat="1" applyFont="1" applyBorder="1" applyAlignment="1">
      <alignment horizontal="center" vertical="center"/>
    </xf>
    <xf numFmtId="165" fontId="17" fillId="0" borderId="3" xfId="16" applyNumberFormat="1" applyFont="1" applyBorder="1" applyAlignment="1">
      <alignment horizontal="center" vertical="center"/>
    </xf>
    <xf numFmtId="0" fontId="17" fillId="0" borderId="3" xfId="16" applyFont="1" applyBorder="1" applyAlignment="1">
      <alignment horizontal="center" vertical="center"/>
    </xf>
    <xf numFmtId="2" fontId="17" fillId="0" borderId="3" xfId="16" applyNumberFormat="1" applyFont="1" applyBorder="1" applyAlignment="1">
      <alignment horizontal="center" vertical="center"/>
    </xf>
    <xf numFmtId="17" fontId="16" fillId="0" borderId="0" xfId="16" applyNumberFormat="1" applyFont="1" applyFill="1" applyBorder="1" applyAlignment="1" applyProtection="1"/>
    <xf numFmtId="0" fontId="1" fillId="5" borderId="45" xfId="16" applyFont="1" applyFill="1" applyBorder="1" applyAlignment="1">
      <alignment horizontal="justify" vertical="center" wrapText="1"/>
    </xf>
    <xf numFmtId="0" fontId="1" fillId="5" borderId="43" xfId="16" applyFont="1" applyFill="1" applyBorder="1" applyAlignment="1">
      <alignment horizontal="right" vertical="center"/>
    </xf>
    <xf numFmtId="0" fontId="1" fillId="5" borderId="43" xfId="16" applyFont="1" applyFill="1" applyBorder="1" applyAlignment="1">
      <alignment horizontal="center" vertical="center"/>
    </xf>
    <xf numFmtId="165" fontId="1" fillId="5" borderId="43" xfId="16" applyNumberFormat="1" applyFont="1" applyFill="1" applyBorder="1" applyAlignment="1">
      <alignment vertical="center"/>
    </xf>
    <xf numFmtId="167" fontId="1" fillId="5" borderId="43" xfId="17" applyNumberFormat="1" applyFont="1" applyFill="1" applyBorder="1" applyAlignment="1">
      <alignment horizontal="center" vertical="center"/>
    </xf>
    <xf numFmtId="0" fontId="1" fillId="5" borderId="43" xfId="16" applyFont="1" applyFill="1" applyBorder="1" applyAlignment="1">
      <alignment horizontal="left" vertical="center"/>
    </xf>
    <xf numFmtId="165" fontId="15" fillId="0" borderId="4" xfId="16" applyNumberFormat="1" applyFont="1" applyFill="1" applyBorder="1" applyAlignment="1">
      <alignment vertical="center"/>
    </xf>
    <xf numFmtId="167" fontId="2" fillId="0" borderId="43" xfId="17" applyNumberFormat="1" applyFont="1" applyFill="1" applyBorder="1" applyAlignment="1">
      <alignment horizontal="right" vertical="center"/>
    </xf>
    <xf numFmtId="167" fontId="1" fillId="0" borderId="43" xfId="17" applyNumberFormat="1" applyFont="1" applyFill="1" applyBorder="1" applyAlignment="1">
      <alignment horizontal="right" vertical="center"/>
    </xf>
    <xf numFmtId="0" fontId="1" fillId="6" borderId="45" xfId="16" applyFont="1" applyFill="1" applyBorder="1" applyAlignment="1">
      <alignment horizontal="justify" vertical="center" wrapText="1"/>
    </xf>
    <xf numFmtId="0" fontId="1" fillId="6" borderId="43" xfId="16" applyFont="1" applyFill="1" applyBorder="1" applyAlignment="1">
      <alignment horizontal="right" vertical="center"/>
    </xf>
    <xf numFmtId="0" fontId="1" fillId="6" borderId="43" xfId="16" applyFont="1" applyFill="1" applyBorder="1" applyAlignment="1">
      <alignment horizontal="center" vertical="center"/>
    </xf>
    <xf numFmtId="165" fontId="1" fillId="6" borderId="43" xfId="16" applyNumberFormat="1" applyFont="1" applyFill="1" applyBorder="1" applyAlignment="1">
      <alignment vertical="center"/>
    </xf>
    <xf numFmtId="167" fontId="1" fillId="6" borderId="43" xfId="17" applyNumberFormat="1" applyFont="1" applyFill="1" applyBorder="1" applyAlignment="1">
      <alignment horizontal="center" vertical="center"/>
    </xf>
    <xf numFmtId="0" fontId="1" fillId="6" borderId="43" xfId="16" applyFont="1" applyFill="1" applyBorder="1" applyAlignment="1">
      <alignment horizontal="left" vertical="center"/>
    </xf>
    <xf numFmtId="0" fontId="1" fillId="0" borderId="3" xfId="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164" fontId="1" fillId="0" borderId="3" xfId="1" applyNumberFormat="1" applyFont="1" applyFill="1" applyBorder="1" applyAlignment="1">
      <alignment horizontal="center" vertical="center"/>
    </xf>
    <xf numFmtId="1" fontId="1" fillId="0" borderId="3" xfId="1" applyNumberFormat="1" applyFont="1" applyFill="1" applyBorder="1" applyAlignment="1">
      <alignment horizontal="center" vertical="center"/>
    </xf>
    <xf numFmtId="165" fontId="1" fillId="0" borderId="3" xfId="1" applyNumberFormat="1" applyFont="1" applyFill="1" applyBorder="1" applyAlignment="1">
      <alignment horizontal="center" vertical="center"/>
    </xf>
    <xf numFmtId="165" fontId="14" fillId="0" borderId="3" xfId="0" applyNumberFormat="1" applyFont="1" applyFill="1" applyBorder="1" applyAlignment="1">
      <alignment horizontal="center" vertical="center"/>
    </xf>
    <xf numFmtId="166" fontId="0" fillId="0" borderId="3" xfId="0" applyNumberFormat="1" applyFill="1" applyBorder="1" applyAlignment="1">
      <alignment horizontal="center" vertical="center"/>
    </xf>
    <xf numFmtId="165" fontId="0" fillId="0" borderId="3" xfId="0" applyNumberForma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5" fontId="0" fillId="6" borderId="3" xfId="0" applyNumberFormat="1" applyFill="1" applyBorder="1" applyAlignment="1">
      <alignment horizontal="center"/>
    </xf>
    <xf numFmtId="0" fontId="0" fillId="6" borderId="3" xfId="0" applyFill="1" applyBorder="1" applyAlignment="1">
      <alignment wrapText="1"/>
    </xf>
    <xf numFmtId="0" fontId="0" fillId="6" borderId="0" xfId="0" applyFill="1"/>
    <xf numFmtId="0" fontId="0" fillId="0" borderId="1" xfId="0" applyBorder="1" applyAlignment="1">
      <alignment horizontal="center" vertical="center"/>
    </xf>
    <xf numFmtId="0" fontId="0" fillId="0" borderId="34" xfId="0" applyBorder="1" applyAlignment="1">
      <alignment wrapText="1"/>
    </xf>
    <xf numFmtId="165" fontId="0" fillId="0" borderId="1" xfId="0" applyNumberFormat="1" applyBorder="1" applyAlignment="1">
      <alignment horizontal="center"/>
    </xf>
    <xf numFmtId="0" fontId="0" fillId="0" borderId="5" xfId="0" applyFill="1" applyBorder="1" applyAlignment="1">
      <alignment horizontal="center"/>
    </xf>
    <xf numFmtId="0" fontId="1" fillId="6" borderId="1" xfId="1" applyFont="1" applyFill="1" applyBorder="1" applyAlignment="1">
      <alignment horizontal="center" vertical="center" wrapText="1"/>
    </xf>
    <xf numFmtId="164" fontId="1" fillId="6" borderId="1" xfId="1" applyNumberFormat="1" applyFont="1" applyFill="1" applyBorder="1" applyAlignment="1">
      <alignment horizontal="left" vertical="center"/>
    </xf>
    <xf numFmtId="0" fontId="0" fillId="0" borderId="1" xfId="0" applyFill="1" applyBorder="1"/>
    <xf numFmtId="165" fontId="1" fillId="6" borderId="1" xfId="1" applyNumberFormat="1" applyFont="1" applyFill="1" applyBorder="1" applyAlignment="1">
      <alignment horizontal="left" vertical="center"/>
    </xf>
    <xf numFmtId="0" fontId="0" fillId="0" borderId="1" xfId="0" applyFill="1" applyBorder="1" applyAlignment="1">
      <alignment horizontal="center"/>
    </xf>
    <xf numFmtId="165" fontId="14" fillId="6" borderId="1" xfId="0" applyNumberFormat="1" applyFont="1" applyFill="1" applyBorder="1" applyAlignment="1">
      <alignment horizontal="right"/>
    </xf>
    <xf numFmtId="165" fontId="6" fillId="0" borderId="1" xfId="0" applyNumberFormat="1" applyFont="1" applyFill="1" applyBorder="1" applyAlignment="1">
      <alignment horizontal="left" wrapText="1"/>
    </xf>
    <xf numFmtId="0" fontId="6" fillId="0" borderId="1" xfId="0" applyFont="1" applyFill="1" applyBorder="1" applyAlignment="1">
      <alignment horizontal="left"/>
    </xf>
    <xf numFmtId="166" fontId="0" fillId="0" borderId="1" xfId="0" applyNumberFormat="1" applyBorder="1" applyAlignment="1">
      <alignment horizontal="center" vertical="center"/>
    </xf>
    <xf numFmtId="0" fontId="1" fillId="6" borderId="0" xfId="1" applyFont="1" applyFill="1" applyBorder="1" applyAlignment="1">
      <alignment horizontal="center" vertical="center" wrapText="1"/>
    </xf>
    <xf numFmtId="164" fontId="1" fillId="6" borderId="0" xfId="1" applyNumberFormat="1" applyFont="1" applyFill="1" applyBorder="1" applyAlignment="1">
      <alignment horizontal="left" vertical="center"/>
    </xf>
    <xf numFmtId="165" fontId="1" fillId="6" borderId="0" xfId="1" applyNumberFormat="1" applyFont="1" applyFill="1" applyBorder="1" applyAlignment="1">
      <alignment horizontal="left" vertical="center"/>
    </xf>
    <xf numFmtId="49" fontId="1" fillId="6" borderId="0" xfId="1" applyNumberFormat="1" applyFont="1" applyFill="1" applyBorder="1" applyAlignment="1">
      <alignment horizontal="left" vertical="center"/>
    </xf>
    <xf numFmtId="165" fontId="14" fillId="6" borderId="0" xfId="0" applyNumberFormat="1" applyFont="1" applyFill="1" applyBorder="1" applyAlignment="1">
      <alignment horizontal="right"/>
    </xf>
    <xf numFmtId="165" fontId="6" fillId="0" borderId="0" xfId="0" applyNumberFormat="1" applyFont="1" applyFill="1" applyBorder="1" applyAlignment="1">
      <alignment horizontal="left" wrapText="1"/>
    </xf>
    <xf numFmtId="0" fontId="6" fillId="0" borderId="0" xfId="0" applyFont="1" applyFill="1" applyBorder="1" applyAlignment="1">
      <alignment horizontal="left"/>
    </xf>
    <xf numFmtId="166" fontId="0" fillId="0" borderId="0" xfId="0" applyNumberFormat="1" applyBorder="1" applyAlignment="1">
      <alignment horizontal="center" vertical="center"/>
    </xf>
    <xf numFmtId="0" fontId="0" fillId="0" borderId="0" xfId="0" applyBorder="1" applyAlignment="1">
      <alignment horizontal="center" vertical="center"/>
    </xf>
    <xf numFmtId="165" fontId="0" fillId="0" borderId="0" xfId="0" applyNumberFormat="1" applyBorder="1" applyAlignment="1">
      <alignment horizontal="center"/>
    </xf>
    <xf numFmtId="0" fontId="1" fillId="6" borderId="0" xfId="1" applyNumberFormat="1" applyFont="1" applyFill="1" applyBorder="1" applyAlignment="1">
      <alignment vertical="center" wrapText="1"/>
    </xf>
    <xf numFmtId="0" fontId="6" fillId="0" borderId="38" xfId="0" applyFont="1" applyFill="1" applyBorder="1" applyAlignment="1">
      <alignment horizontal="left"/>
    </xf>
    <xf numFmtId="0" fontId="0" fillId="0" borderId="38" xfId="0" applyBorder="1" applyAlignment="1">
      <alignment wrapText="1"/>
    </xf>
    <xf numFmtId="0" fontId="1" fillId="6" borderId="1" xfId="1" quotePrefix="1" applyFont="1" applyFill="1" applyBorder="1" applyAlignment="1">
      <alignment vertical="center" wrapText="1"/>
    </xf>
    <xf numFmtId="0" fontId="0" fillId="5" borderId="1" xfId="0" applyFill="1" applyBorder="1" applyAlignment="1">
      <alignment horizontal="center"/>
    </xf>
    <xf numFmtId="0" fontId="0" fillId="0" borderId="1" xfId="0" applyBorder="1" applyAlignment="1">
      <alignment wrapText="1"/>
    </xf>
    <xf numFmtId="0" fontId="0" fillId="0" borderId="0" xfId="0" applyBorder="1" applyAlignment="1">
      <alignment wrapText="1"/>
    </xf>
    <xf numFmtId="0" fontId="0" fillId="0" borderId="0" xfId="0" applyBorder="1"/>
    <xf numFmtId="0" fontId="0" fillId="5" borderId="0" xfId="0" applyFill="1" applyBorder="1" applyAlignment="1">
      <alignment horizontal="center"/>
    </xf>
    <xf numFmtId="0" fontId="1" fillId="6" borderId="0" xfId="1" applyFont="1" applyFill="1" applyBorder="1" applyAlignment="1">
      <alignment vertical="center" wrapText="1"/>
    </xf>
    <xf numFmtId="0" fontId="1" fillId="6" borderId="0" xfId="1" applyFont="1" applyFill="1" applyBorder="1" applyAlignment="1">
      <alignment horizontal="left" vertical="center" wrapText="1"/>
    </xf>
    <xf numFmtId="0" fontId="1" fillId="6" borderId="0" xfId="1" quotePrefix="1" applyFont="1" applyFill="1" applyBorder="1" applyAlignment="1">
      <alignment vertical="center" wrapText="1"/>
    </xf>
    <xf numFmtId="0" fontId="1" fillId="0" borderId="3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6" borderId="0" xfId="0" applyFill="1" applyBorder="1" applyAlignment="1">
      <alignment horizontal="center"/>
    </xf>
    <xf numFmtId="1" fontId="1" fillId="6" borderId="0" xfId="1" applyNumberFormat="1" applyFont="1" applyFill="1" applyBorder="1" applyAlignment="1">
      <alignment horizontal="center" vertical="center"/>
    </xf>
    <xf numFmtId="0" fontId="1" fillId="6" borderId="0" xfId="1" applyNumberFormat="1" applyFont="1"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xf>
    <xf numFmtId="164" fontId="1" fillId="0" borderId="3" xfId="1" applyNumberFormat="1" applyFont="1" applyFill="1" applyBorder="1" applyAlignment="1" applyProtection="1">
      <alignment horizontal="center" vertical="center" wrapText="1"/>
      <protection locked="0"/>
    </xf>
    <xf numFmtId="164" fontId="1" fillId="0" borderId="0" xfId="1" applyNumberFormat="1" applyFont="1" applyFill="1" applyBorder="1" applyAlignment="1">
      <alignment horizontal="left" vertical="center"/>
    </xf>
    <xf numFmtId="166" fontId="0" fillId="0" borderId="5" xfId="0" applyNumberFormat="1" applyFill="1" applyBorder="1" applyAlignment="1">
      <alignment horizontal="center" vertical="center"/>
    </xf>
    <xf numFmtId="0" fontId="0" fillId="0" borderId="39" xfId="0" applyFill="1" applyBorder="1" applyAlignment="1">
      <alignment horizontal="center" vertical="center"/>
    </xf>
    <xf numFmtId="166" fontId="0" fillId="0" borderId="0" xfId="0" applyNumberFormat="1" applyFill="1" applyBorder="1" applyAlignment="1">
      <alignment horizontal="center" vertical="center"/>
    </xf>
    <xf numFmtId="0" fontId="0" fillId="0" borderId="0" xfId="0" applyFill="1" applyBorder="1" applyAlignment="1">
      <alignment horizontal="center" vertical="center"/>
    </xf>
    <xf numFmtId="165" fontId="6" fillId="0" borderId="3" xfId="0" applyNumberFormat="1" applyFont="1" applyFill="1" applyBorder="1" applyAlignment="1">
      <alignment horizontal="center" vertical="center"/>
    </xf>
    <xf numFmtId="165" fontId="20" fillId="0" borderId="3" xfId="0" applyNumberFormat="1" applyFont="1" applyFill="1" applyBorder="1" applyAlignment="1">
      <alignment horizontal="center" vertical="center"/>
    </xf>
    <xf numFmtId="165" fontId="9" fillId="0" borderId="3" xfId="0" applyNumberFormat="1" applyFont="1" applyFill="1" applyBorder="1" applyAlignment="1">
      <alignment horizontal="center" vertical="center"/>
    </xf>
    <xf numFmtId="0" fontId="1" fillId="0" borderId="3" xfId="1" applyNumberFormat="1" applyFont="1" applyFill="1" applyBorder="1" applyAlignment="1">
      <alignment horizontal="center" vertical="center"/>
    </xf>
    <xf numFmtId="165" fontId="0" fillId="0" borderId="3" xfId="0" applyNumberFormat="1" applyFill="1" applyBorder="1" applyAlignment="1">
      <alignment horizontal="center"/>
    </xf>
    <xf numFmtId="165" fontId="1" fillId="0" borderId="3"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xf>
    <xf numFmtId="165" fontId="4" fillId="21" borderId="3" xfId="0" applyNumberFormat="1" applyFont="1" applyFill="1" applyBorder="1" applyAlignment="1">
      <alignment horizontal="center"/>
    </xf>
    <xf numFmtId="165" fontId="4" fillId="5" borderId="3" xfId="0" applyNumberFormat="1" applyFont="1" applyFill="1" applyBorder="1" applyAlignment="1">
      <alignment horizontal="center"/>
    </xf>
    <xf numFmtId="165" fontId="4" fillId="7" borderId="3" xfId="0" applyNumberFormat="1" applyFont="1" applyFill="1" applyBorder="1" applyAlignment="1">
      <alignment horizontal="center"/>
    </xf>
    <xf numFmtId="165" fontId="4" fillId="3" borderId="1" xfId="0" applyNumberFormat="1" applyFont="1" applyFill="1" applyBorder="1" applyAlignment="1">
      <alignment horizontal="center" vertical="center"/>
    </xf>
    <xf numFmtId="2" fontId="17" fillId="0" borderId="3" xfId="16" applyNumberFormat="1" applyFont="1" applyFill="1" applyBorder="1" applyAlignment="1">
      <alignment horizontal="center" vertical="center"/>
    </xf>
    <xf numFmtId="0" fontId="17" fillId="0" borderId="3" xfId="16" applyFont="1" applyFill="1" applyBorder="1" applyAlignment="1">
      <alignment horizontal="center" vertical="center"/>
    </xf>
    <xf numFmtId="165" fontId="17" fillId="0" borderId="3" xfId="16" applyNumberFormat="1" applyFont="1" applyFill="1" applyBorder="1" applyAlignment="1">
      <alignment horizontal="center" vertical="center"/>
    </xf>
    <xf numFmtId="2" fontId="2" fillId="0" borderId="46" xfId="16" applyNumberFormat="1" applyFont="1" applyFill="1" applyBorder="1" applyAlignment="1">
      <alignment horizontal="center" vertical="center"/>
    </xf>
    <xf numFmtId="0" fontId="2" fillId="0" borderId="46" xfId="16" applyFont="1" applyFill="1" applyBorder="1" applyAlignment="1">
      <alignment horizontal="center" vertical="center"/>
    </xf>
    <xf numFmtId="165" fontId="2" fillId="0" borderId="46" xfId="16" applyNumberFormat="1" applyFont="1" applyFill="1" applyBorder="1" applyAlignment="1">
      <alignment horizontal="right" vertical="center"/>
    </xf>
    <xf numFmtId="0" fontId="1" fillId="0" borderId="43" xfId="16" applyFont="1" applyFill="1" applyBorder="1" applyAlignment="1">
      <alignment horizontal="justify" vertical="center" wrapText="1"/>
    </xf>
    <xf numFmtId="165" fontId="2" fillId="0" borderId="3" xfId="16" applyNumberFormat="1" applyFont="1" applyFill="1" applyBorder="1" applyAlignment="1">
      <alignment horizontal="right" vertical="center"/>
    </xf>
    <xf numFmtId="165" fontId="1" fillId="0" borderId="44" xfId="16" applyNumberFormat="1" applyFont="1" applyFill="1" applyBorder="1" applyAlignment="1">
      <alignment horizontal="right" vertical="center"/>
    </xf>
    <xf numFmtId="43" fontId="1" fillId="0" borderId="43" xfId="16" applyNumberFormat="1" applyFont="1" applyFill="1" applyBorder="1" applyAlignment="1">
      <alignment horizontal="left" vertical="center"/>
    </xf>
    <xf numFmtId="165" fontId="16" fillId="0" borderId="0" xfId="16" applyNumberFormat="1" applyFont="1" applyFill="1" applyBorder="1" applyAlignment="1" applyProtection="1"/>
    <xf numFmtId="165" fontId="17" fillId="0" borderId="3" xfId="16" applyNumberFormat="1" applyFont="1" applyFill="1" applyBorder="1" applyAlignment="1">
      <alignment horizontal="right" vertical="center"/>
    </xf>
    <xf numFmtId="165" fontId="17" fillId="0" borderId="43" xfId="16" applyNumberFormat="1" applyFont="1" applyFill="1" applyBorder="1" applyAlignment="1">
      <alignment horizontal="right" vertical="center"/>
    </xf>
    <xf numFmtId="165" fontId="17" fillId="0" borderId="4" xfId="16" applyNumberFormat="1" applyFont="1" applyFill="1" applyBorder="1" applyAlignment="1">
      <alignment horizontal="right" vertical="center"/>
    </xf>
    <xf numFmtId="165" fontId="1" fillId="0" borderId="4" xfId="16" applyNumberFormat="1" applyFont="1" applyFill="1" applyBorder="1" applyAlignment="1">
      <alignment horizontal="right" vertical="center"/>
    </xf>
    <xf numFmtId="165" fontId="17" fillId="0" borderId="14" xfId="16" applyNumberFormat="1" applyFont="1" applyFill="1" applyBorder="1" applyAlignment="1">
      <alignment horizontal="right" vertical="center"/>
    </xf>
    <xf numFmtId="2" fontId="17" fillId="0" borderId="42" xfId="16" applyNumberFormat="1" applyFont="1" applyFill="1" applyBorder="1" applyAlignment="1">
      <alignment horizontal="center" vertical="center"/>
    </xf>
    <xf numFmtId="0" fontId="1" fillId="0" borderId="42" xfId="16" applyFont="1" applyFill="1" applyBorder="1" applyAlignment="1">
      <alignment horizontal="left" vertical="center" wrapText="1"/>
    </xf>
    <xf numFmtId="0" fontId="1" fillId="0" borderId="42" xfId="16" applyFont="1" applyFill="1" applyBorder="1" applyAlignment="1">
      <alignment horizontal="center" vertical="center"/>
    </xf>
    <xf numFmtId="165" fontId="1" fillId="0" borderId="42" xfId="16" applyNumberFormat="1" applyFont="1" applyFill="1" applyBorder="1" applyAlignment="1">
      <alignment vertical="center"/>
    </xf>
    <xf numFmtId="165" fontId="1" fillId="0" borderId="42" xfId="16" applyNumberFormat="1" applyFont="1" applyFill="1" applyBorder="1" applyAlignment="1">
      <alignment horizontal="right" vertical="center"/>
    </xf>
    <xf numFmtId="164" fontId="1" fillId="0" borderId="0" xfId="16" applyNumberFormat="1" applyFont="1" applyAlignment="1">
      <alignment horizontal="center" vertical="center"/>
    </xf>
    <xf numFmtId="0" fontId="1" fillId="0" borderId="0" xfId="16" applyFont="1" applyBorder="1" applyAlignment="1">
      <alignment vertical="center"/>
    </xf>
    <xf numFmtId="0" fontId="1" fillId="0" borderId="0" xfId="16" applyFont="1" applyBorder="1" applyAlignment="1">
      <alignment horizontal="center" vertical="center"/>
    </xf>
    <xf numFmtId="165" fontId="1" fillId="0" borderId="0" xfId="16" applyNumberFormat="1" applyFont="1" applyBorder="1" applyAlignment="1">
      <alignment vertical="center"/>
    </xf>
    <xf numFmtId="0" fontId="1" fillId="0" borderId="0" xfId="16" applyFont="1" applyBorder="1" applyAlignment="1">
      <alignment horizontal="right" vertical="center"/>
    </xf>
    <xf numFmtId="0" fontId="2" fillId="0" borderId="0" xfId="16" applyFont="1" applyBorder="1" applyAlignment="1">
      <alignment horizontal="left" vertical="top" wrapText="1"/>
    </xf>
    <xf numFmtId="0" fontId="16" fillId="3" borderId="0" xfId="16" applyNumberFormat="1" applyFont="1" applyFill="1" applyBorder="1" applyAlignment="1" applyProtection="1"/>
    <xf numFmtId="0" fontId="16" fillId="7" borderId="0" xfId="16" applyNumberFormat="1" applyFont="1" applyFill="1" applyBorder="1" applyAlignment="1" applyProtection="1"/>
    <xf numFmtId="0" fontId="6" fillId="2" borderId="3" xfId="0" applyFont="1" applyFill="1" applyBorder="1" applyAlignment="1">
      <alignment horizontal="center" textRotation="90" wrapText="1"/>
    </xf>
    <xf numFmtId="2" fontId="1" fillId="14" borderId="3" xfId="1" applyNumberFormat="1" applyFont="1" applyFill="1" applyBorder="1" applyAlignment="1">
      <alignment horizontal="center" vertical="center" textRotation="91" wrapText="1"/>
    </xf>
    <xf numFmtId="2" fontId="1" fillId="15" borderId="3" xfId="1" applyNumberFormat="1" applyFont="1" applyFill="1" applyBorder="1" applyAlignment="1">
      <alignment horizontal="center" vertical="center" textRotation="90" wrapText="1"/>
    </xf>
    <xf numFmtId="2" fontId="1" fillId="15" borderId="3" xfId="1" applyNumberFormat="1" applyFont="1" applyFill="1" applyBorder="1" applyAlignment="1">
      <alignment horizontal="center" vertical="center" wrapText="1"/>
    </xf>
    <xf numFmtId="0" fontId="6" fillId="8" borderId="3" xfId="0" applyFont="1" applyFill="1" applyBorder="1" applyAlignment="1">
      <alignment horizontal="center" vertical="center"/>
    </xf>
    <xf numFmtId="0" fontId="6" fillId="3" borderId="3" xfId="0" applyFont="1" applyFill="1" applyBorder="1" applyAlignment="1">
      <alignment horizontal="center" vertical="center"/>
    </xf>
    <xf numFmtId="0" fontId="1" fillId="10" borderId="3" xfId="1" applyFont="1" applyFill="1" applyBorder="1" applyAlignment="1">
      <alignment horizontal="center" vertical="center" wrapText="1"/>
    </xf>
    <xf numFmtId="0" fontId="1" fillId="9" borderId="3" xfId="2"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4" fillId="0" borderId="8" xfId="0"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4" fillId="0" borderId="14" xfId="0" applyFont="1" applyBorder="1" applyAlignment="1">
      <alignment horizontal="center" vertical="center"/>
    </xf>
    <xf numFmtId="0" fontId="0" fillId="0" borderId="14" xfId="0" applyBorder="1" applyAlignment="1">
      <alignment horizontal="center" vertical="center"/>
    </xf>
    <xf numFmtId="0" fontId="0" fillId="0" borderId="8"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1" xfId="0" applyFill="1" applyBorder="1" applyAlignment="1">
      <alignment horizontal="center" vertical="center"/>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center" vertical="center" wrapText="1"/>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23" xfId="0"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0" fillId="0" borderId="21" xfId="0" applyFill="1" applyBorder="1" applyAlignment="1">
      <alignment horizontal="center" vertical="center"/>
    </xf>
    <xf numFmtId="1" fontId="4" fillId="0" borderId="28" xfId="0" applyNumberFormat="1" applyFont="1" applyFill="1" applyBorder="1" applyAlignment="1">
      <alignment horizontal="center" vertical="center"/>
    </xf>
    <xf numFmtId="1" fontId="4" fillId="0" borderId="32" xfId="0" applyNumberFormat="1" applyFont="1" applyFill="1" applyBorder="1" applyAlignment="1">
      <alignment horizontal="center" vertical="center"/>
    </xf>
    <xf numFmtId="1" fontId="4" fillId="0" borderId="35"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32" xfId="0" applyFill="1" applyBorder="1" applyAlignment="1">
      <alignment horizontal="center" vertical="center"/>
    </xf>
    <xf numFmtId="0" fontId="0" fillId="0" borderId="35" xfId="0" applyFill="1" applyBorder="1" applyAlignment="1">
      <alignment horizontal="center" vertical="center"/>
    </xf>
    <xf numFmtId="0" fontId="0" fillId="0" borderId="33" xfId="0" applyFill="1" applyBorder="1" applyAlignment="1">
      <alignment horizontal="center" vertical="center" wrapText="1"/>
    </xf>
    <xf numFmtId="0" fontId="0" fillId="0" borderId="16" xfId="0" applyFill="1" applyBorder="1" applyAlignment="1">
      <alignment horizontal="center" vertical="center" wrapText="1"/>
    </xf>
    <xf numFmtId="1" fontId="4" fillId="0" borderId="29" xfId="0" applyNumberFormat="1" applyFont="1" applyFill="1" applyBorder="1" applyAlignment="1">
      <alignment horizontal="center" vertical="center"/>
    </xf>
    <xf numFmtId="1" fontId="4" fillId="0" borderId="33"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0" fontId="0" fillId="0" borderId="33" xfId="0" applyFill="1" applyBorder="1" applyAlignment="1">
      <alignment horizontal="center" vertical="center"/>
    </xf>
    <xf numFmtId="0" fontId="0" fillId="0" borderId="16" xfId="0" applyFill="1" applyBorder="1" applyAlignment="1">
      <alignment horizontal="center" vertical="center"/>
    </xf>
    <xf numFmtId="0" fontId="15" fillId="0" borderId="0" xfId="16" applyFont="1" applyBorder="1" applyAlignment="1">
      <alignment horizontal="center" vertical="center"/>
    </xf>
    <xf numFmtId="0" fontId="15" fillId="0" borderId="0" xfId="16" applyFont="1" applyBorder="1" applyAlignment="1">
      <alignment horizontal="right" vertical="center"/>
    </xf>
    <xf numFmtId="0" fontId="2" fillId="0" borderId="0" xfId="16" applyFont="1" applyBorder="1" applyAlignment="1">
      <alignment horizontal="left" vertical="top" wrapText="1"/>
    </xf>
    <xf numFmtId="164" fontId="2" fillId="0" borderId="0" xfId="16" applyNumberFormat="1" applyFont="1" applyBorder="1" applyAlignment="1">
      <alignment horizontal="left" vertical="top" wrapText="1"/>
    </xf>
    <xf numFmtId="0" fontId="19" fillId="0" borderId="0" xfId="16" applyFont="1" applyAlignment="1">
      <alignment horizontal="left" vertical="center"/>
    </xf>
    <xf numFmtId="0" fontId="18" fillId="0" borderId="0" xfId="16" applyFont="1" applyAlignment="1">
      <alignment horizontal="left" vertical="center"/>
    </xf>
    <xf numFmtId="0" fontId="2" fillId="0" borderId="0" xfId="16" applyFont="1" applyBorder="1" applyAlignment="1">
      <alignment horizontal="center" wrapText="1"/>
    </xf>
    <xf numFmtId="0" fontId="4" fillId="0" borderId="0" xfId="0" applyFont="1" applyAlignment="1">
      <alignment horizontal="center"/>
    </xf>
    <xf numFmtId="165" fontId="4" fillId="0" borderId="0" xfId="0" applyNumberFormat="1" applyFont="1" applyAlignment="1">
      <alignment wrapText="1"/>
    </xf>
    <xf numFmtId="0" fontId="0" fillId="0" borderId="0" xfId="0" applyAlignment="1">
      <alignment horizontal="center" wrapText="1"/>
    </xf>
    <xf numFmtId="0" fontId="4" fillId="0" borderId="0" xfId="0" applyFont="1" applyAlignment="1">
      <alignment horizontal="center" wrapText="1"/>
    </xf>
    <xf numFmtId="0" fontId="6" fillId="8" borderId="3" xfId="0" applyFont="1" applyFill="1" applyBorder="1" applyAlignment="1">
      <alignment horizontal="center" vertical="center" wrapText="1"/>
    </xf>
    <xf numFmtId="0" fontId="0" fillId="20" borderId="3" xfId="0" applyFill="1" applyBorder="1" applyAlignment="1">
      <alignment horizontal="center" vertical="center" wrapText="1"/>
    </xf>
    <xf numFmtId="0" fontId="0" fillId="6" borderId="3" xfId="0" applyFill="1" applyBorder="1" applyAlignment="1">
      <alignment horizontal="center" vertical="center" wrapText="1"/>
    </xf>
    <xf numFmtId="0" fontId="0" fillId="6" borderId="0" xfId="0" applyFill="1" applyBorder="1" applyAlignment="1">
      <alignment horizontal="center" wrapText="1"/>
    </xf>
    <xf numFmtId="0" fontId="0" fillId="5" borderId="0" xfId="0" applyFill="1" applyBorder="1" applyAlignment="1">
      <alignment horizontal="center" wrapText="1"/>
    </xf>
    <xf numFmtId="0" fontId="0" fillId="5" borderId="1" xfId="0" applyFill="1" applyBorder="1" applyAlignment="1">
      <alignment horizontal="center" wrapText="1"/>
    </xf>
    <xf numFmtId="0" fontId="0" fillId="5" borderId="3" xfId="0" applyFill="1" applyBorder="1" applyAlignment="1">
      <alignment horizontal="center" wrapText="1"/>
    </xf>
    <xf numFmtId="0" fontId="0" fillId="8" borderId="3" xfId="0" applyFill="1" applyBorder="1" applyAlignment="1">
      <alignment horizontal="center" wrapText="1"/>
    </xf>
    <xf numFmtId="0" fontId="0" fillId="8" borderId="3" xfId="0" applyFill="1" applyBorder="1" applyAlignment="1">
      <alignment horizontal="center" vertical="top" wrapText="1"/>
    </xf>
    <xf numFmtId="0" fontId="2" fillId="2" borderId="20"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21" xfId="1" applyFont="1" applyFill="1" applyBorder="1" applyAlignment="1">
      <alignment horizontal="center" vertical="center"/>
    </xf>
    <xf numFmtId="0" fontId="0" fillId="8" borderId="21" xfId="0" applyFill="1" applyBorder="1" applyAlignment="1">
      <alignment horizontal="center"/>
    </xf>
    <xf numFmtId="0" fontId="0" fillId="8" borderId="24" xfId="0" applyFill="1" applyBorder="1" applyAlignment="1">
      <alignment horizontal="center"/>
    </xf>
    <xf numFmtId="0" fontId="2" fillId="7" borderId="29" xfId="2" applyFont="1" applyFill="1" applyBorder="1" applyAlignment="1">
      <alignment horizontal="center" vertical="center"/>
    </xf>
    <xf numFmtId="0" fontId="2" fillId="7" borderId="48" xfId="2" applyFont="1" applyFill="1" applyBorder="1" applyAlignment="1">
      <alignment horizontal="center" vertical="center"/>
    </xf>
    <xf numFmtId="165" fontId="2" fillId="8" borderId="48" xfId="2" applyNumberFormat="1" applyFont="1" applyFill="1" applyBorder="1" applyAlignment="1">
      <alignment horizontal="center" vertical="center"/>
    </xf>
    <xf numFmtId="165" fontId="1" fillId="15" borderId="3" xfId="1"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 fillId="4" borderId="3" xfId="0" applyFont="1" applyFill="1" applyBorder="1" applyAlignment="1">
      <alignment wrapText="1"/>
    </xf>
    <xf numFmtId="165" fontId="1" fillId="4" borderId="3" xfId="2" applyNumberFormat="1" applyFont="1" applyFill="1" applyBorder="1" applyAlignment="1">
      <alignment horizontal="center" wrapText="1"/>
    </xf>
    <xf numFmtId="165" fontId="0" fillId="13" borderId="3" xfId="0" applyNumberFormat="1" applyFont="1" applyFill="1" applyBorder="1" applyAlignment="1">
      <alignment horizontal="center" vertical="center"/>
    </xf>
    <xf numFmtId="49" fontId="2" fillId="16" borderId="3" xfId="1" applyNumberFormat="1" applyFont="1" applyFill="1" applyBorder="1" applyAlignment="1">
      <alignment horizontal="center" vertical="center" wrapText="1"/>
    </xf>
    <xf numFmtId="49" fontId="2" fillId="5" borderId="3" xfId="1" applyNumberFormat="1" applyFont="1" applyFill="1" applyBorder="1" applyAlignment="1">
      <alignment horizontal="center" vertical="center" wrapText="1"/>
    </xf>
    <xf numFmtId="49" fontId="2" fillId="7" borderId="3" xfId="1" applyNumberFormat="1" applyFont="1" applyFill="1" applyBorder="1" applyAlignment="1">
      <alignment horizontal="center" vertical="center" wrapText="1"/>
    </xf>
    <xf numFmtId="0" fontId="2" fillId="16" borderId="3"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2" fillId="7" borderId="3" xfId="1" applyFont="1" applyFill="1" applyBorder="1" applyAlignment="1">
      <alignment horizontal="center" vertical="center" wrapText="1"/>
    </xf>
    <xf numFmtId="0" fontId="2" fillId="16" borderId="3" xfId="1" applyFont="1" applyFill="1" applyBorder="1" applyAlignment="1">
      <alignment vertical="center"/>
    </xf>
    <xf numFmtId="0" fontId="2" fillId="5" borderId="3" xfId="1" applyFont="1" applyFill="1" applyBorder="1" applyAlignment="1">
      <alignment vertical="center" wrapText="1"/>
    </xf>
    <xf numFmtId="0" fontId="2" fillId="7" borderId="3" xfId="1" applyFont="1" applyFill="1" applyBorder="1" applyAlignment="1">
      <alignment vertical="center"/>
    </xf>
    <xf numFmtId="165" fontId="0" fillId="13" borderId="3" xfId="0" applyNumberFormat="1" applyFont="1" applyFill="1" applyBorder="1" applyAlignment="1">
      <alignment vertical="center"/>
    </xf>
  </cellXfs>
  <cellStyles count="18">
    <cellStyle name="Comma 2" xfId="17" xr:uid="{6BE0FEED-0930-4AC8-9608-F3B2F5593FEF}"/>
    <cellStyle name="Currency" xfId="3" builtinId="4"/>
    <cellStyle name="Currency 2" xfId="9" xr:uid="{00000000-0005-0000-0000-000001000000}"/>
    <cellStyle name="Currency 2 2" xfId="14" xr:uid="{00000000-0005-0000-0000-000002000000}"/>
    <cellStyle name="Currency 3" xfId="13" xr:uid="{00000000-0005-0000-0000-000003000000}"/>
    <cellStyle name="Hyperlink" xfId="12" builtinId="8"/>
    <cellStyle name="Normal" xfId="0" builtinId="0"/>
    <cellStyle name="Normal 19" xfId="1" xr:uid="{00000000-0005-0000-0000-000006000000}"/>
    <cellStyle name="Normal 19 2" xfId="7" xr:uid="{00000000-0005-0000-0000-000007000000}"/>
    <cellStyle name="Normal 2" xfId="2" xr:uid="{00000000-0005-0000-0000-000008000000}"/>
    <cellStyle name="Normal 2 2" xfId="10" xr:uid="{00000000-0005-0000-0000-000009000000}"/>
    <cellStyle name="Normal 2 2 2" xfId="15" xr:uid="{00000000-0005-0000-0000-00000A000000}"/>
    <cellStyle name="Normal 3" xfId="8" xr:uid="{00000000-0005-0000-0000-00000B000000}"/>
    <cellStyle name="Normal 4" xfId="16" xr:uid="{216A9CB5-058D-4EBC-ABD4-7AA26E6AAB1D}"/>
    <cellStyle name="Normal 4 2" xfId="4" xr:uid="{00000000-0005-0000-0000-00000C000000}"/>
    <cellStyle name="Normal 4 2 2" xfId="6" xr:uid="{00000000-0005-0000-0000-00000D000000}"/>
    <cellStyle name="Normal 6" xfId="11" xr:uid="{00000000-0005-0000-0000-00000E000000}"/>
    <cellStyle name="Normal 7" xfId="5" xr:uid="{00000000-0005-0000-0000-00000F000000}"/>
  </cellStyles>
  <dxfs count="3266">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theme="5"/>
        </patternFill>
      </fill>
    </dxf>
    <dxf>
      <fill>
        <patternFill>
          <bgColor rgb="FFFFC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theme="5"/>
        </patternFill>
      </fill>
    </dxf>
    <dxf>
      <fill>
        <patternFill>
          <bgColor rgb="FFFFC000"/>
        </patternFill>
      </fill>
    </dxf>
    <dxf>
      <fill>
        <patternFill>
          <bgColor theme="5"/>
        </patternFill>
      </fill>
    </dxf>
    <dxf>
      <fill>
        <patternFill>
          <bgColor theme="5"/>
        </patternFill>
      </fill>
    </dxf>
    <dxf>
      <fill>
        <patternFill>
          <bgColor rgb="FFFFC000"/>
        </patternFill>
      </fill>
    </dxf>
    <dxf>
      <fill>
        <patternFill>
          <bgColor theme="5"/>
        </patternFill>
      </fill>
    </dxf>
    <dxf>
      <fill>
        <patternFill>
          <bgColor rgb="FFFFC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FFC000"/>
        </patternFill>
      </fill>
    </dxf>
    <dxf>
      <fill>
        <patternFill>
          <bgColor rgb="FFFFC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indexed="5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indexed="50"/>
        </patternFill>
      </fill>
    </dxf>
    <dxf>
      <fill>
        <patternFill>
          <bgColor indexed="50"/>
        </patternFill>
      </fill>
    </dxf>
    <dxf>
      <fill>
        <patternFill>
          <bgColor indexed="50"/>
        </patternFill>
      </fill>
    </dxf>
    <dxf>
      <fill>
        <patternFill>
          <bgColor indexed="50"/>
        </patternFill>
      </fill>
    </dxf>
    <dxf>
      <fill>
        <patternFill>
          <bgColor rgb="FF00B050"/>
        </patternFill>
      </fill>
    </dxf>
    <dxf>
      <fill>
        <patternFill>
          <bgColor rgb="FF00B0F0"/>
        </patternFill>
      </fill>
    </dxf>
    <dxf>
      <fill>
        <patternFill>
          <bgColor rgb="FFFF6600"/>
        </patternFill>
      </fill>
    </dxf>
    <dxf>
      <fill>
        <patternFill>
          <bgColor rgb="FFFFFF00"/>
        </patternFill>
      </fill>
    </dxf>
    <dxf>
      <fill>
        <patternFill>
          <bgColor rgb="FFFF0000"/>
        </patternFill>
      </fill>
    </dxf>
    <dxf>
      <fill>
        <patternFill>
          <bgColor rgb="FF00FF00"/>
        </patternFill>
      </fill>
    </dxf>
    <dxf>
      <fill>
        <patternFill>
          <bgColor rgb="FFFFFF00"/>
        </patternFill>
      </fill>
    </dxf>
    <dxf>
      <fill>
        <patternFill>
          <bgColor rgb="FFFF66FF"/>
        </patternFill>
      </fill>
    </dxf>
    <dxf>
      <fill>
        <patternFill>
          <bgColor rgb="FFFF0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none">
          <bgColor auto="1"/>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92D050"/>
        </patternFill>
      </fill>
    </dxf>
    <dxf>
      <fill>
        <patternFill patternType="solid">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alignment wrapText="1"/>
    </dxf>
    <dxf>
      <alignment wrapText="1"/>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bgColor rgb="FF92D050"/>
        </patternFill>
      </fill>
    </dxf>
    <dxf>
      <fill>
        <patternFill patternType="solid">
          <bgColor rgb="FF92D05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bgColor rgb="FFFFC000"/>
        </patternFill>
      </fill>
    </dxf>
    <dxf>
      <fill>
        <patternFill patternType="solid">
          <bgColor rgb="FFFFC000"/>
        </patternFill>
      </fill>
    </dxf>
    <dxf>
      <alignment wrapText="1"/>
    </dxf>
    <dxf>
      <alignment wrapText="1"/>
    </dxf>
  </dxfs>
  <tableStyles count="0" defaultTableStyle="TableStyleMedium2" defaultPivotStyle="PivotStyleLight16"/>
  <colors>
    <mruColors>
      <color rgb="FFFF6600"/>
      <color rgb="FFFF66FF"/>
      <color rgb="FFFF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microsoft.com/office/2007/relationships/slicerCache" Target="slicerCaches/slicerCache3.xml"/><Relationship Id="rId2" Type="http://schemas.openxmlformats.org/officeDocument/2006/relationships/worksheet" Target="worksheets/sheet2.xml"/><Relationship Id="rId16" Type="http://schemas.microsoft.com/office/2007/relationships/slicerCache" Target="slicerCaches/slicerCache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microsoft.com/office/2007/relationships/slicerCache" Target="slicerCaches/slicerCache1.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28575</xdr:colOff>
      <xdr:row>2</xdr:row>
      <xdr:rowOff>19050</xdr:rowOff>
    </xdr:from>
    <xdr:to>
      <xdr:col>12</xdr:col>
      <xdr:colOff>28575</xdr:colOff>
      <xdr:row>16</xdr:row>
      <xdr:rowOff>55789</xdr:rowOff>
    </xdr:to>
    <mc:AlternateContent xmlns:mc="http://schemas.openxmlformats.org/markup-compatibility/2006" xmlns:a14="http://schemas.microsoft.com/office/drawing/2010/main">
      <mc:Choice Requires="a14">
        <xdr:graphicFrame macro="">
          <xdr:nvGraphicFramePr>
            <xdr:cNvPr id="2" name="Internal / External">
              <a:extLst>
                <a:ext uri="{FF2B5EF4-FFF2-40B4-BE49-F238E27FC236}">
                  <a16:creationId xmlns:a16="http://schemas.microsoft.com/office/drawing/2014/main" id="{5F28CF04-9D7F-4957-897A-F8AD12A51A45}"/>
                </a:ext>
              </a:extLst>
            </xdr:cNvPr>
            <xdr:cNvGraphicFramePr/>
          </xdr:nvGraphicFramePr>
          <xdr:xfrm>
            <a:off x="0" y="0"/>
            <a:ext cx="0" cy="0"/>
          </xdr:xfrm>
          <a:graphic>
            <a:graphicData uri="http://schemas.microsoft.com/office/drawing/2010/slicer">
              <sle:slicer xmlns:sle="http://schemas.microsoft.com/office/drawing/2010/slicer" name="Internal / External"/>
            </a:graphicData>
          </a:graphic>
        </xdr:graphicFrame>
      </mc:Choice>
      <mc:Fallback xmlns="">
        <xdr:sp macro="" textlink="">
          <xdr:nvSpPr>
            <xdr:cNvPr id="0" name=""/>
            <xdr:cNvSpPr>
              <a:spLocks noTextEdit="1"/>
            </xdr:cNvSpPr>
          </xdr:nvSpPr>
          <xdr:spPr>
            <a:xfrm>
              <a:off x="7524750" y="400050"/>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190500</xdr:colOff>
      <xdr:row>2</xdr:row>
      <xdr:rowOff>22860</xdr:rowOff>
    </xdr:from>
    <xdr:to>
      <xdr:col>18</xdr:col>
      <xdr:colOff>388620</xdr:colOff>
      <xdr:row>16</xdr:row>
      <xdr:rowOff>101509</xdr:rowOff>
    </xdr:to>
    <mc:AlternateContent xmlns:mc="http://schemas.openxmlformats.org/markup-compatibility/2006" xmlns:a14="http://schemas.microsoft.com/office/drawing/2010/main">
      <mc:Choice Requires="a14">
        <xdr:graphicFrame macro="">
          <xdr:nvGraphicFramePr>
            <xdr:cNvPr id="3" name="CONDITION RANK">
              <a:extLst>
                <a:ext uri="{FF2B5EF4-FFF2-40B4-BE49-F238E27FC236}">
                  <a16:creationId xmlns:a16="http://schemas.microsoft.com/office/drawing/2014/main" id="{1BAD4D11-3540-409B-BBAB-DB83432F8ED5}"/>
                </a:ext>
              </a:extLst>
            </xdr:cNvPr>
            <xdr:cNvGraphicFramePr/>
          </xdr:nvGraphicFramePr>
          <xdr:xfrm>
            <a:off x="0" y="0"/>
            <a:ext cx="0" cy="0"/>
          </xdr:xfrm>
          <a:graphic>
            <a:graphicData uri="http://schemas.microsoft.com/office/drawing/2010/slicer">
              <sle:slicer xmlns:sle="http://schemas.microsoft.com/office/drawing/2010/slicer" name="CONDITION RANK"/>
            </a:graphicData>
          </a:graphic>
        </xdr:graphicFrame>
      </mc:Choice>
      <mc:Fallback xmlns="">
        <xdr:sp macro="" textlink="">
          <xdr:nvSpPr>
            <xdr:cNvPr id="0" name=""/>
            <xdr:cNvSpPr>
              <a:spLocks noTextEdit="1"/>
            </xdr:cNvSpPr>
          </xdr:nvSpPr>
          <xdr:spPr>
            <a:xfrm>
              <a:off x="27372129" y="392974"/>
              <a:ext cx="1830977" cy="2484392"/>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199208</xdr:colOff>
      <xdr:row>14</xdr:row>
      <xdr:rowOff>16328</xdr:rowOff>
    </xdr:from>
    <xdr:to>
      <xdr:col>18</xdr:col>
      <xdr:colOff>395151</xdr:colOff>
      <xdr:row>27</xdr:row>
      <xdr:rowOff>77560</xdr:rowOff>
    </xdr:to>
    <mc:AlternateContent xmlns:mc="http://schemas.openxmlformats.org/markup-compatibility/2006" xmlns:a14="http://schemas.microsoft.com/office/drawing/2010/main">
      <mc:Choice Requires="a14">
        <xdr:graphicFrame macro="">
          <xdr:nvGraphicFramePr>
            <xdr:cNvPr id="4" name="Internal / External 1">
              <a:extLst>
                <a:ext uri="{FF2B5EF4-FFF2-40B4-BE49-F238E27FC236}">
                  <a16:creationId xmlns:a16="http://schemas.microsoft.com/office/drawing/2014/main" id="{36572CF5-C782-4707-880C-BEA54F2EC87C}"/>
                </a:ext>
              </a:extLst>
            </xdr:cNvPr>
            <xdr:cNvGraphicFramePr/>
          </xdr:nvGraphicFramePr>
          <xdr:xfrm>
            <a:off x="0" y="0"/>
            <a:ext cx="0" cy="0"/>
          </xdr:xfrm>
          <a:graphic>
            <a:graphicData uri="http://schemas.microsoft.com/office/drawing/2010/slicer">
              <sle:slicer xmlns:sle="http://schemas.microsoft.com/office/drawing/2010/slicer" name="Internal / External 1"/>
            </a:graphicData>
          </a:graphic>
        </xdr:graphicFrame>
      </mc:Choice>
      <mc:Fallback xmlns="">
        <xdr:sp macro="" textlink="">
          <xdr:nvSpPr>
            <xdr:cNvPr id="0" name=""/>
            <xdr:cNvSpPr>
              <a:spLocks noTextEdit="1"/>
            </xdr:cNvSpPr>
          </xdr:nvSpPr>
          <xdr:spPr>
            <a:xfrm>
              <a:off x="27380837" y="2607128"/>
              <a:ext cx="1828800" cy="24669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R3308\OneDrive%20Corp\OneDrive%20-%20Atkins%20Ltd\Desktop\Alvaston%20Junior%20Survey%20data%20combined%20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BNGB/FandG/General/Derby%20City%20Projects/Derby%20City%20Projects/DCC%20Stock%20Condition%20Surveys%202016-17/Education%2016-17/Education%202017/Alvaston%20Infant%20and%20Nursery/Final%20data/Alvaston%20Infant%20and%20Nursery%20data%20GMA%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BNGB/FandG/General/Derby%20City%20Projects/Derby%20City%20Projects/DCC%20Stock%20Condition%20Surveys%202016-17/Education/Pear%20Tree%20Infant%20School/M+E/Condition%20Survey%20%20-%20Dale%20Commun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BBMA/F%20and%20G%20-%20Midlands/Global1/516%20Jobs/516%204211%20Northamptonshire%20Police/E%20SPECIFIC%20SITE%20FILES%20(develop%20as%20required)/E4%20Report/Weston%20Favell/M+E%20Condition%20Survey%20-%20Weston%20Fave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entry sheet"/>
      <sheetName val="Data Check"/>
      <sheetName val="Condition rota"/>
      <sheetName val="Sheet1"/>
      <sheetName val="Master Sheet"/>
      <sheetName val="Edit 1 - Full Project"/>
      <sheetName val="Edit 2 - M&amp;E"/>
      <sheetName val="Edit 3 - Windows and Roof"/>
    </sheetNames>
    <sheetDataSet>
      <sheetData sheetId="0">
        <row r="2">
          <cell r="Y2">
            <v>0</v>
          </cell>
        </row>
      </sheetData>
      <sheetData sheetId="1" refreshError="1"/>
      <sheetData sheetId="2">
        <row r="1">
          <cell r="A1" t="str">
            <v>ElementID</v>
          </cell>
          <cell r="K1" t="str">
            <v>Elevation</v>
          </cell>
          <cell r="L1" t="str">
            <v>Description</v>
          </cell>
        </row>
        <row r="2">
          <cell r="A2">
            <v>0</v>
          </cell>
          <cell r="F2" t="str">
            <v>A</v>
          </cell>
          <cell r="G2">
            <v>1</v>
          </cell>
          <cell r="H2">
            <v>1</v>
          </cell>
          <cell r="I2">
            <v>1</v>
          </cell>
          <cell r="J2">
            <v>1</v>
          </cell>
          <cell r="K2" t="str">
            <v>E001</v>
          </cell>
          <cell r="L2" t="str">
            <v xml:space="preserve"> 1No wash hand basin</v>
          </cell>
          <cell r="N2" t="str">
            <v>Repair</v>
          </cell>
          <cell r="Q2" t="str">
            <v>m3</v>
          </cell>
          <cell r="S2" t="str">
            <v>John Lightfoot</v>
          </cell>
        </row>
        <row r="3">
          <cell r="A3">
            <v>1</v>
          </cell>
          <cell r="F3" t="str">
            <v>B</v>
          </cell>
          <cell r="G3">
            <v>2</v>
          </cell>
          <cell r="H3">
            <v>2</v>
          </cell>
          <cell r="I3">
            <v>2</v>
          </cell>
          <cell r="J3">
            <v>2</v>
          </cell>
          <cell r="K3" t="str">
            <v>E002</v>
          </cell>
          <cell r="L3" t="str">
            <v xml:space="preserve"> 2No wash hand basin</v>
          </cell>
          <cell r="N3" t="str">
            <v>Replace</v>
          </cell>
          <cell r="Q3" t="str">
            <v>m2</v>
          </cell>
          <cell r="S3" t="str">
            <v>Karen Andrew</v>
          </cell>
        </row>
        <row r="4">
          <cell r="A4">
            <v>2</v>
          </cell>
          <cell r="F4" t="str">
            <v>C</v>
          </cell>
          <cell r="G4">
            <v>3</v>
          </cell>
          <cell r="H4">
            <v>3</v>
          </cell>
          <cell r="I4">
            <v>3</v>
          </cell>
          <cell r="J4">
            <v>3</v>
          </cell>
          <cell r="K4" t="str">
            <v>E003</v>
          </cell>
          <cell r="L4" t="str">
            <v xml:space="preserve"> 3No wash hand basin</v>
          </cell>
          <cell r="N4" t="str">
            <v>Redecorate</v>
          </cell>
          <cell r="Q4" t="str">
            <v>m</v>
          </cell>
          <cell r="S4" t="str">
            <v>CJR Midlands</v>
          </cell>
        </row>
        <row r="5">
          <cell r="A5">
            <v>3</v>
          </cell>
          <cell r="F5" t="str">
            <v>D</v>
          </cell>
          <cell r="G5">
            <v>4</v>
          </cell>
          <cell r="K5" t="str">
            <v>E004</v>
          </cell>
          <cell r="L5" t="str">
            <v xml:space="preserve"> 4No wash hand basin</v>
          </cell>
          <cell r="N5" t="str">
            <v>Clean</v>
          </cell>
          <cell r="Q5" t="str">
            <v>Each</v>
          </cell>
          <cell r="S5" t="str">
            <v>Richard Samuel-Perry</v>
          </cell>
        </row>
        <row r="6">
          <cell r="A6">
            <v>4</v>
          </cell>
          <cell r="K6" t="str">
            <v>E005</v>
          </cell>
          <cell r="L6" t="str">
            <v xml:space="preserve"> 5No wash hand basin</v>
          </cell>
          <cell r="N6" t="str">
            <v>Demolish</v>
          </cell>
          <cell r="Q6" t="str">
            <v>nr</v>
          </cell>
          <cell r="S6" t="str">
            <v>Faithful and Gould</v>
          </cell>
        </row>
        <row r="7">
          <cell r="A7">
            <v>5</v>
          </cell>
          <cell r="K7" t="str">
            <v>E006</v>
          </cell>
          <cell r="L7" t="str">
            <v xml:space="preserve"> 6No wash hand basin</v>
          </cell>
          <cell r="N7" t="str">
            <v>No Action</v>
          </cell>
          <cell r="Q7" t="str">
            <v>hr</v>
          </cell>
          <cell r="S7" t="str">
            <v>Andrew Pritchard</v>
          </cell>
        </row>
        <row r="8">
          <cell r="A8">
            <v>6</v>
          </cell>
          <cell r="K8" t="str">
            <v>E007</v>
          </cell>
          <cell r="L8" t="str">
            <v>1No belfast sink and 2No stainless steel sinks</v>
          </cell>
          <cell r="S8" t="str">
            <v>Jon Collinson</v>
          </cell>
        </row>
        <row r="9">
          <cell r="A9">
            <v>7</v>
          </cell>
          <cell r="K9" t="str">
            <v>E008</v>
          </cell>
          <cell r="L9" t="str">
            <v>1No WC</v>
          </cell>
          <cell r="S9" t="str">
            <v>Steve Goodhead</v>
          </cell>
        </row>
        <row r="10">
          <cell r="A10">
            <v>8</v>
          </cell>
          <cell r="K10" t="str">
            <v>E009</v>
          </cell>
          <cell r="L10" t="str">
            <v>1No WC and 1No wash hand basin</v>
          </cell>
          <cell r="S10" t="str">
            <v>Gordon Rhodes</v>
          </cell>
        </row>
        <row r="11">
          <cell r="A11">
            <v>9</v>
          </cell>
          <cell r="K11" t="str">
            <v>E010</v>
          </cell>
          <cell r="L11" t="str">
            <v>1No WC, 1No bowl urinal and 1No wash hand basin</v>
          </cell>
          <cell r="S11" t="str">
            <v>Ian Derbyshire</v>
          </cell>
        </row>
        <row r="12">
          <cell r="A12">
            <v>10</v>
          </cell>
          <cell r="K12" t="str">
            <v>E011</v>
          </cell>
          <cell r="L12" t="str">
            <v>1No WC, 2No bowl urinal and 2No wash hand basin</v>
          </cell>
          <cell r="S12" t="str">
            <v>David Highfield</v>
          </cell>
        </row>
        <row r="13">
          <cell r="A13">
            <v>11</v>
          </cell>
          <cell r="K13" t="str">
            <v>E012</v>
          </cell>
          <cell r="L13" t="str">
            <v>1No WC, 3No wash hand basins, 1No stainless steel trough urinal</v>
          </cell>
          <cell r="S13" t="str">
            <v>Colin Bridges</v>
          </cell>
        </row>
        <row r="14">
          <cell r="A14">
            <v>12</v>
          </cell>
          <cell r="K14" t="str">
            <v>E013</v>
          </cell>
          <cell r="L14" t="str">
            <v>20/40 double glazed plastisol coated metal doors</v>
          </cell>
        </row>
        <row r="15">
          <cell r="A15">
            <v>13</v>
          </cell>
          <cell r="K15" t="str">
            <v>E014</v>
          </cell>
          <cell r="L15" t="str">
            <v>20/40 double glazed precoated aluminium doors</v>
          </cell>
        </row>
        <row r="16">
          <cell r="A16">
            <v>14</v>
          </cell>
          <cell r="K16" t="str">
            <v>E015</v>
          </cell>
          <cell r="L16" t="str">
            <v>20/40 double glazed softwood doors</v>
          </cell>
        </row>
        <row r="17">
          <cell r="A17">
            <v>15</v>
          </cell>
          <cell r="K17" t="str">
            <v>E016</v>
          </cell>
          <cell r="L17" t="str">
            <v>20/40 flush plastisol coated metal doors</v>
          </cell>
        </row>
        <row r="18">
          <cell r="A18">
            <v>16</v>
          </cell>
          <cell r="K18" t="str">
            <v>E017</v>
          </cell>
          <cell r="L18" t="str">
            <v>20/40 flush precoated aluminium doors</v>
          </cell>
        </row>
        <row r="19">
          <cell r="A19">
            <v>17</v>
          </cell>
          <cell r="K19" t="str">
            <v>E018</v>
          </cell>
          <cell r="L19" t="str">
            <v>20/40 single glazed plastisol coated metal doors</v>
          </cell>
        </row>
        <row r="20">
          <cell r="A20">
            <v>18</v>
          </cell>
          <cell r="K20" t="str">
            <v>E019</v>
          </cell>
          <cell r="L20" t="str">
            <v>20/40 single glazed precoated aluminium doors</v>
          </cell>
        </row>
        <row r="21">
          <cell r="A21">
            <v>19</v>
          </cell>
          <cell r="K21" t="str">
            <v>E020</v>
          </cell>
          <cell r="L21" t="str">
            <v>20/40 single glazed softwood doors</v>
          </cell>
        </row>
        <row r="22">
          <cell r="A22">
            <v>20</v>
          </cell>
          <cell r="K22" t="str">
            <v>E021</v>
          </cell>
          <cell r="L22" t="str">
            <v>20/40 Softwood doors</v>
          </cell>
        </row>
        <row r="23">
          <cell r="A23">
            <v>21</v>
          </cell>
          <cell r="K23" t="str">
            <v>E022</v>
          </cell>
          <cell r="L23" t="str">
            <v>225mm Solid brick boundary wall</v>
          </cell>
        </row>
        <row r="24">
          <cell r="A24">
            <v>22</v>
          </cell>
          <cell r="K24" t="str">
            <v>E023</v>
          </cell>
          <cell r="L24" t="str">
            <v>2No WC</v>
          </cell>
        </row>
        <row r="25">
          <cell r="A25">
            <v>23</v>
          </cell>
          <cell r="K25" t="str">
            <v>E024</v>
          </cell>
          <cell r="L25" t="str">
            <v>2No WC and 2No wash hand basin</v>
          </cell>
        </row>
        <row r="26">
          <cell r="A26">
            <v>24</v>
          </cell>
          <cell r="K26" t="str">
            <v>E025</v>
          </cell>
          <cell r="L26" t="str">
            <v>2No WC, 2No bowl, Stainless steel urinal</v>
          </cell>
        </row>
        <row r="27">
          <cell r="A27">
            <v>25</v>
          </cell>
          <cell r="K27" t="str">
            <v>E026</v>
          </cell>
          <cell r="L27" t="str">
            <v>3No WC</v>
          </cell>
        </row>
        <row r="28">
          <cell r="A28">
            <v>26</v>
          </cell>
          <cell r="K28" t="str">
            <v>E027</v>
          </cell>
          <cell r="L28" t="str">
            <v>3No WC and 3No wash hand basin</v>
          </cell>
        </row>
        <row r="29">
          <cell r="A29">
            <v>27</v>
          </cell>
          <cell r="K29" t="str">
            <v>E028</v>
          </cell>
          <cell r="L29" t="str">
            <v>4No WC</v>
          </cell>
        </row>
        <row r="30">
          <cell r="A30">
            <v>28</v>
          </cell>
          <cell r="K30" t="str">
            <v>E029</v>
          </cell>
          <cell r="L30" t="str">
            <v>4No WC and 4No wash hand basin</v>
          </cell>
        </row>
        <row r="31">
          <cell r="A31">
            <v>29</v>
          </cell>
          <cell r="K31" t="str">
            <v>E030</v>
          </cell>
          <cell r="L31" t="str">
            <v>4No WC, 7No wash hand basins and a stainless steel trough urinal</v>
          </cell>
        </row>
        <row r="32">
          <cell r="A32">
            <v>30</v>
          </cell>
          <cell r="K32" t="str">
            <v>E031</v>
          </cell>
          <cell r="L32" t="str">
            <v>5No WC</v>
          </cell>
        </row>
        <row r="33">
          <cell r="A33">
            <v>31</v>
          </cell>
          <cell r="K33" t="str">
            <v>E032</v>
          </cell>
          <cell r="L33" t="str">
            <v>5No WC and 5No wash hand basin</v>
          </cell>
        </row>
        <row r="34">
          <cell r="A34">
            <v>32</v>
          </cell>
          <cell r="K34" t="str">
            <v>E033</v>
          </cell>
          <cell r="L34" t="str">
            <v>6No WC</v>
          </cell>
        </row>
        <row r="35">
          <cell r="A35">
            <v>33</v>
          </cell>
          <cell r="K35" t="str">
            <v>E034</v>
          </cell>
          <cell r="L35" t="str">
            <v>6No WC and 6No wash hand basin</v>
          </cell>
        </row>
        <row r="36">
          <cell r="A36">
            <v>34</v>
          </cell>
          <cell r="K36" t="str">
            <v>E035</v>
          </cell>
          <cell r="L36" t="str">
            <v>Aggregate finished GRP panels</v>
          </cell>
        </row>
        <row r="37">
          <cell r="A37">
            <v>35</v>
          </cell>
          <cell r="K37" t="str">
            <v>E036</v>
          </cell>
          <cell r="L37" t="str">
            <v>All weather turf</v>
          </cell>
        </row>
        <row r="38">
          <cell r="A38">
            <v>36</v>
          </cell>
          <cell r="K38" t="str">
            <v>E037</v>
          </cell>
          <cell r="L38" t="str">
            <v>Aluminium louvered grills</v>
          </cell>
        </row>
        <row r="39">
          <cell r="A39">
            <v>37</v>
          </cell>
          <cell r="K39" t="str">
            <v>E038</v>
          </cell>
          <cell r="L39" t="str">
            <v>Aluminium roller shutter door</v>
          </cell>
        </row>
        <row r="40">
          <cell r="A40">
            <v>38</v>
          </cell>
          <cell r="K40" t="str">
            <v>E039</v>
          </cell>
          <cell r="L40" t="str">
            <v>Anti slip paint finish</v>
          </cell>
        </row>
        <row r="41">
          <cell r="A41">
            <v>39</v>
          </cell>
          <cell r="K41" t="str">
            <v>E040</v>
          </cell>
          <cell r="L41" t="str">
            <v>Art sink</v>
          </cell>
        </row>
        <row r="42">
          <cell r="A42">
            <v>40</v>
          </cell>
          <cell r="K42" t="str">
            <v>E041</v>
          </cell>
          <cell r="L42" t="str">
            <v>Artex</v>
          </cell>
        </row>
        <row r="43">
          <cell r="A43">
            <v>41</v>
          </cell>
          <cell r="K43" t="str">
            <v>E042</v>
          </cell>
          <cell r="L43" t="str">
            <v>Artex finished plasterboard</v>
          </cell>
        </row>
        <row r="44">
          <cell r="A44">
            <v>42</v>
          </cell>
          <cell r="K44" t="str">
            <v>E043</v>
          </cell>
          <cell r="L44" t="str">
            <v>Asbestos board</v>
          </cell>
        </row>
        <row r="45">
          <cell r="A45">
            <v>43</v>
          </cell>
          <cell r="K45" t="str">
            <v>E044</v>
          </cell>
          <cell r="L45" t="str">
            <v>Asbestos Cement Big six sheeting</v>
          </cell>
        </row>
        <row r="46">
          <cell r="A46">
            <v>44</v>
          </cell>
          <cell r="K46" t="str">
            <v>E045</v>
          </cell>
          <cell r="L46" t="str">
            <v>Asbestos Cement profile sheeting</v>
          </cell>
        </row>
        <row r="47">
          <cell r="A47">
            <v>45</v>
          </cell>
          <cell r="K47" t="str">
            <v>E046</v>
          </cell>
          <cell r="L47" t="str">
            <v>Asbestos cement tiles</v>
          </cell>
        </row>
        <row r="48">
          <cell r="A48">
            <v>46</v>
          </cell>
          <cell r="K48" t="str">
            <v>E047</v>
          </cell>
          <cell r="L48" t="str">
            <v>Asbestos gutters</v>
          </cell>
        </row>
        <row r="49">
          <cell r="A49">
            <v>47</v>
          </cell>
          <cell r="K49" t="str">
            <v>E048</v>
          </cell>
          <cell r="L49" t="str">
            <v>Asbestos gutters and downpipes</v>
          </cell>
        </row>
        <row r="50">
          <cell r="A50">
            <v>48</v>
          </cell>
          <cell r="K50" t="str">
            <v>E049</v>
          </cell>
          <cell r="L50" t="str">
            <v>Asbestos tile suspended ceiling</v>
          </cell>
        </row>
        <row r="51">
          <cell r="A51">
            <v>49</v>
          </cell>
          <cell r="K51" t="str">
            <v>E050</v>
          </cell>
          <cell r="L51" t="str">
            <v>Asphalt</v>
          </cell>
        </row>
        <row r="52">
          <cell r="A52">
            <v>50</v>
          </cell>
          <cell r="K52" t="str">
            <v>E051</v>
          </cell>
          <cell r="L52" t="str">
            <v>Base units</v>
          </cell>
        </row>
        <row r="53">
          <cell r="A53">
            <v>51</v>
          </cell>
          <cell r="K53" t="str">
            <v>E052</v>
          </cell>
          <cell r="L53" t="str">
            <v>Belfast sink</v>
          </cell>
        </row>
        <row r="54">
          <cell r="A54">
            <v>52</v>
          </cell>
          <cell r="K54" t="str">
            <v>E053</v>
          </cell>
          <cell r="L54" t="str">
            <v>Benching</v>
          </cell>
        </row>
        <row r="55">
          <cell r="A55">
            <v>53</v>
          </cell>
          <cell r="K55" t="str">
            <v>E054</v>
          </cell>
          <cell r="L55" t="str">
            <v>Benching and whiteboard</v>
          </cell>
        </row>
        <row r="56">
          <cell r="A56">
            <v>54</v>
          </cell>
          <cell r="K56" t="str">
            <v>E055</v>
          </cell>
          <cell r="L56" t="str">
            <v>Benching, cupboards and shelves</v>
          </cell>
        </row>
        <row r="57">
          <cell r="A57">
            <v>55</v>
          </cell>
          <cell r="K57" t="str">
            <v>E056</v>
          </cell>
          <cell r="L57" t="str">
            <v>Benching, cupboards and whiteboard</v>
          </cell>
        </row>
        <row r="58">
          <cell r="A58">
            <v>56</v>
          </cell>
          <cell r="K58" t="str">
            <v>E057</v>
          </cell>
          <cell r="L58" t="str">
            <v>Benching, cupboards, whiteboard and coat hooks</v>
          </cell>
        </row>
        <row r="59">
          <cell r="A59">
            <v>57</v>
          </cell>
          <cell r="K59" t="str">
            <v>E058</v>
          </cell>
          <cell r="L59" t="str">
            <v>Benching, whiteboard and shelves</v>
          </cell>
        </row>
        <row r="60">
          <cell r="A60">
            <v>58</v>
          </cell>
          <cell r="K60" t="str">
            <v>E059</v>
          </cell>
          <cell r="L60" t="str">
            <v>Bitumen damp proof course</v>
          </cell>
        </row>
        <row r="61">
          <cell r="A61">
            <v>59</v>
          </cell>
          <cell r="K61" t="str">
            <v>E060</v>
          </cell>
          <cell r="L61" t="str">
            <v>Bitumen damp proof course with air bricks</v>
          </cell>
        </row>
        <row r="62">
          <cell r="A62">
            <v>60</v>
          </cell>
          <cell r="K62" t="str">
            <v>E061</v>
          </cell>
          <cell r="L62" t="str">
            <v>Blackboard</v>
          </cell>
        </row>
        <row r="63">
          <cell r="A63">
            <v>61</v>
          </cell>
          <cell r="K63" t="str">
            <v>E062</v>
          </cell>
          <cell r="L63" t="str">
            <v>Block and stud walls</v>
          </cell>
        </row>
        <row r="64">
          <cell r="A64">
            <v>62</v>
          </cell>
          <cell r="K64" t="str">
            <v>E063</v>
          </cell>
          <cell r="L64" t="str">
            <v xml:space="preserve">Block solid walls </v>
          </cell>
        </row>
        <row r="65">
          <cell r="A65">
            <v>63</v>
          </cell>
          <cell r="K65" t="str">
            <v>E064</v>
          </cell>
          <cell r="L65" t="str">
            <v>Blockwork cubicles</v>
          </cell>
        </row>
        <row r="66">
          <cell r="A66">
            <v>64</v>
          </cell>
          <cell r="K66" t="str">
            <v>E065</v>
          </cell>
          <cell r="L66" t="str">
            <v>Blue brick damp proof course</v>
          </cell>
        </row>
        <row r="67">
          <cell r="A67">
            <v>65</v>
          </cell>
          <cell r="K67" t="str">
            <v>E066</v>
          </cell>
          <cell r="L67" t="str">
            <v>Blue brick damp proof course, air bricks</v>
          </cell>
        </row>
        <row r="68">
          <cell r="A68">
            <v>66</v>
          </cell>
          <cell r="K68" t="str">
            <v>E067</v>
          </cell>
          <cell r="L68" t="str">
            <v>Brick and block solid walls</v>
          </cell>
        </row>
        <row r="69">
          <cell r="A69">
            <v>67</v>
          </cell>
          <cell r="K69" t="str">
            <v>E068</v>
          </cell>
          <cell r="L69" t="str">
            <v>Brick chimney with concrete flaunching</v>
          </cell>
        </row>
        <row r="70">
          <cell r="A70">
            <v>68</v>
          </cell>
          <cell r="K70" t="str">
            <v>E069</v>
          </cell>
          <cell r="L70" t="str">
            <v>Brick paving</v>
          </cell>
        </row>
        <row r="71">
          <cell r="K71" t="str">
            <v>E070</v>
          </cell>
          <cell r="L71" t="str">
            <v>Brick solid and stud walls</v>
          </cell>
        </row>
        <row r="72">
          <cell r="K72" t="str">
            <v>E071</v>
          </cell>
          <cell r="L72" t="str">
            <v>Brick solid walls</v>
          </cell>
        </row>
        <row r="73">
          <cell r="K73" t="str">
            <v>E072</v>
          </cell>
          <cell r="L73" t="str">
            <v>Carpet and Granwood finishes</v>
          </cell>
        </row>
        <row r="74">
          <cell r="K74" t="str">
            <v>E073</v>
          </cell>
          <cell r="L74" t="str">
            <v>Carpet and parquet finishes</v>
          </cell>
        </row>
        <row r="75">
          <cell r="K75" t="str">
            <v>E074</v>
          </cell>
          <cell r="L75" t="str">
            <v>Carpet and vinyl sheet finishes</v>
          </cell>
        </row>
        <row r="76">
          <cell r="K76" t="str">
            <v>E075</v>
          </cell>
          <cell r="L76" t="str">
            <v>Carpet finish</v>
          </cell>
        </row>
        <row r="77">
          <cell r="K77" t="str">
            <v>E076</v>
          </cell>
          <cell r="L77" t="str">
            <v>Carpet off parquet finishes</v>
          </cell>
        </row>
        <row r="78">
          <cell r="K78" t="str">
            <v>E077</v>
          </cell>
          <cell r="L78" t="str">
            <v>Carpet tile and Granwood finishes</v>
          </cell>
        </row>
        <row r="79">
          <cell r="K79" t="str">
            <v>E078</v>
          </cell>
          <cell r="L79" t="str">
            <v>Carpet tile and parquet finishes</v>
          </cell>
        </row>
        <row r="80">
          <cell r="K80" t="str">
            <v>E079</v>
          </cell>
          <cell r="L80" t="str">
            <v>Carpet tile and vinyl sheet finishes</v>
          </cell>
        </row>
        <row r="81">
          <cell r="K81" t="str">
            <v>E080</v>
          </cell>
          <cell r="L81" t="str">
            <v>Carpet tile and vinyl tile finishes</v>
          </cell>
        </row>
        <row r="82">
          <cell r="K82" t="str">
            <v>E081</v>
          </cell>
          <cell r="L82" t="str">
            <v>Carpet tile finish</v>
          </cell>
        </row>
        <row r="83">
          <cell r="K83" t="str">
            <v>E082</v>
          </cell>
          <cell r="L83" t="str">
            <v>Carpet tile off Granwood finish</v>
          </cell>
        </row>
        <row r="84">
          <cell r="K84" t="str">
            <v>E083</v>
          </cell>
          <cell r="L84" t="str">
            <v>Carpet tile off parquet finish</v>
          </cell>
        </row>
        <row r="85">
          <cell r="K85" t="str">
            <v>E084</v>
          </cell>
          <cell r="L85" t="str">
            <v>Casement fasteners</v>
          </cell>
        </row>
        <row r="86">
          <cell r="K86" t="str">
            <v>E085</v>
          </cell>
          <cell r="L86" t="str">
            <v>Casement fasteners and overhead closer</v>
          </cell>
        </row>
        <row r="87">
          <cell r="K87" t="str">
            <v>E086</v>
          </cell>
          <cell r="L87" t="str">
            <v>Casement fasteners and panic bolts</v>
          </cell>
        </row>
        <row r="88">
          <cell r="K88" t="str">
            <v>E087</v>
          </cell>
          <cell r="L88" t="str">
            <v>Casement fasteners, levers and lock</v>
          </cell>
        </row>
        <row r="89">
          <cell r="K89" t="str">
            <v>E088</v>
          </cell>
          <cell r="L89" t="str">
            <v>Casement fasteners, overhead closers and levers</v>
          </cell>
        </row>
        <row r="90">
          <cell r="K90" t="str">
            <v>E089</v>
          </cell>
          <cell r="L90" t="str">
            <v>Casement fasteners, overhead closers and panic bolt</v>
          </cell>
        </row>
        <row r="91">
          <cell r="K91" t="str">
            <v>E090</v>
          </cell>
          <cell r="L91" t="str">
            <v>Casements</v>
          </cell>
        </row>
        <row r="92">
          <cell r="K92" t="str">
            <v>E091</v>
          </cell>
          <cell r="L92" t="str">
            <v>Cast iron downpipes</v>
          </cell>
        </row>
        <row r="93">
          <cell r="K93" t="str">
            <v>E092</v>
          </cell>
          <cell r="L93" t="str">
            <v>Cast iron gutters</v>
          </cell>
        </row>
        <row r="94">
          <cell r="K94" t="str">
            <v>E093</v>
          </cell>
          <cell r="L94" t="str">
            <v>Cast iron gutters and downpipes</v>
          </cell>
        </row>
        <row r="95">
          <cell r="K95" t="str">
            <v>E094</v>
          </cell>
          <cell r="L95" t="str">
            <v>Cast iron palisade railings and gates</v>
          </cell>
        </row>
        <row r="96">
          <cell r="K96" t="str">
            <v>E095</v>
          </cell>
          <cell r="L96" t="str">
            <v>Cast iron Soil and Vent pipe</v>
          </cell>
        </row>
        <row r="97">
          <cell r="K97" t="str">
            <v>E096</v>
          </cell>
          <cell r="L97" t="str">
            <v>cast iron spiral staircase</v>
          </cell>
        </row>
        <row r="98">
          <cell r="K98" t="str">
            <v>E097</v>
          </cell>
          <cell r="L98" t="str">
            <v>Cement fibre board</v>
          </cell>
        </row>
        <row r="99">
          <cell r="K99" t="str">
            <v>E098</v>
          </cell>
          <cell r="L99" t="str">
            <v>Ceramic science sinks</v>
          </cell>
        </row>
        <row r="100">
          <cell r="K100" t="str">
            <v>E099</v>
          </cell>
          <cell r="L100" t="str">
            <v>CLASP steel frame</v>
          </cell>
        </row>
        <row r="101">
          <cell r="K101" t="str">
            <v>E100</v>
          </cell>
          <cell r="L101" t="str">
            <v>Cleaners sink</v>
          </cell>
        </row>
        <row r="102">
          <cell r="K102" t="str">
            <v>E101</v>
          </cell>
          <cell r="L102" t="str">
            <v>Coat hooks</v>
          </cell>
        </row>
        <row r="103">
          <cell r="K103" t="str">
            <v>E102</v>
          </cell>
          <cell r="L103" t="str">
            <v>Coat hooks and cupboards</v>
          </cell>
        </row>
        <row r="104">
          <cell r="K104" t="str">
            <v>E103</v>
          </cell>
          <cell r="L104" t="str">
            <v>Coat hooks and shelves</v>
          </cell>
        </row>
        <row r="105">
          <cell r="K105" t="str">
            <v>E104</v>
          </cell>
          <cell r="L105" t="str">
            <v>Compacted sand</v>
          </cell>
        </row>
        <row r="106">
          <cell r="K106" t="str">
            <v>E105</v>
          </cell>
          <cell r="L106" t="str">
            <v>Concrete frame and infill panels</v>
          </cell>
        </row>
        <row r="107">
          <cell r="K107" t="str">
            <v>E106</v>
          </cell>
          <cell r="L107" t="str">
            <v>Concrete interlocking tile</v>
          </cell>
        </row>
        <row r="108">
          <cell r="K108" t="str">
            <v>E107</v>
          </cell>
          <cell r="L108" t="str">
            <v>Concrete pad foundation, precast concrete plinth and edge protection</v>
          </cell>
        </row>
        <row r="109">
          <cell r="K109" t="str">
            <v>E108</v>
          </cell>
          <cell r="L109" t="str">
            <v>Concrete plank</v>
          </cell>
        </row>
        <row r="110">
          <cell r="K110" t="str">
            <v>E109</v>
          </cell>
          <cell r="L110" t="str">
            <v>Concrete raft foundation</v>
          </cell>
        </row>
        <row r="111">
          <cell r="K111" t="str">
            <v>E110</v>
          </cell>
          <cell r="L111" t="str">
            <v>Concrete raft foundation, bitumen damp proof course</v>
          </cell>
        </row>
        <row r="112">
          <cell r="K112" t="str">
            <v>E111</v>
          </cell>
          <cell r="L112" t="str">
            <v>Concrete raft foundation, precast concrete plinth and edge protection</v>
          </cell>
        </row>
        <row r="113">
          <cell r="K113" t="str">
            <v>E112</v>
          </cell>
          <cell r="L113" t="str">
            <v>Copper</v>
          </cell>
        </row>
        <row r="114">
          <cell r="K114" t="str">
            <v>E113</v>
          </cell>
          <cell r="L114" t="str">
            <v>Copper gutters</v>
          </cell>
        </row>
        <row r="115">
          <cell r="K115" t="str">
            <v>E114</v>
          </cell>
          <cell r="L115" t="str">
            <v>Copper gutters and downpipes</v>
          </cell>
        </row>
        <row r="116">
          <cell r="K116" t="str">
            <v>E115</v>
          </cell>
          <cell r="L116" t="str">
            <v>Cubicles</v>
          </cell>
        </row>
        <row r="117">
          <cell r="K117" t="str">
            <v>E116</v>
          </cell>
          <cell r="L117" t="str">
            <v>Cubicles and shelves</v>
          </cell>
        </row>
        <row r="118">
          <cell r="K118" t="str">
            <v>E117</v>
          </cell>
          <cell r="L118" t="str">
            <v>Cubicles and worktop</v>
          </cell>
        </row>
        <row r="119">
          <cell r="K119" t="str">
            <v>E118</v>
          </cell>
          <cell r="L119" t="str">
            <v>Cupboards and whiteboard</v>
          </cell>
        </row>
        <row r="120">
          <cell r="K120" t="str">
            <v>E119</v>
          </cell>
          <cell r="L120" t="str">
            <v>Decathane</v>
          </cell>
        </row>
        <row r="121">
          <cell r="K121" t="str">
            <v>E120</v>
          </cell>
          <cell r="L121" t="str">
            <v>Decorative cast iron gates</v>
          </cell>
        </row>
        <row r="122">
          <cell r="K122" t="str">
            <v>E121</v>
          </cell>
          <cell r="L122" t="str">
            <v>Dirt trap carpet finish</v>
          </cell>
        </row>
        <row r="123">
          <cell r="K123" t="str">
            <v>E122</v>
          </cell>
          <cell r="L123" t="str">
            <v>Dirt trap carpet tile finish</v>
          </cell>
        </row>
        <row r="124">
          <cell r="K124" t="str">
            <v>E123</v>
          </cell>
          <cell r="L124" t="str">
            <v>Dirt trap carpet tiles off parquet finish</v>
          </cell>
        </row>
        <row r="125">
          <cell r="K125" t="str">
            <v>E124</v>
          </cell>
          <cell r="L125" t="str">
            <v>Display cabinets</v>
          </cell>
        </row>
        <row r="126">
          <cell r="K126" t="str">
            <v>E125</v>
          </cell>
          <cell r="L126" t="str">
            <v>Double EN12150 glazing</v>
          </cell>
        </row>
        <row r="127">
          <cell r="K127" t="str">
            <v>E126</v>
          </cell>
          <cell r="L127" t="str">
            <v>Double filmed glazing</v>
          </cell>
        </row>
        <row r="128">
          <cell r="K128" t="str">
            <v>E127</v>
          </cell>
          <cell r="L128" t="str">
            <v>Double glazed hardwood casement windows</v>
          </cell>
        </row>
        <row r="129">
          <cell r="K129" t="str">
            <v>E128</v>
          </cell>
          <cell r="L129" t="str">
            <v>Double glazed hardwood double door</v>
          </cell>
        </row>
        <row r="130">
          <cell r="K130" t="str">
            <v>E129</v>
          </cell>
          <cell r="L130" t="str">
            <v>Double glazed hardwood single door</v>
          </cell>
        </row>
        <row r="131">
          <cell r="K131" t="str">
            <v>E130</v>
          </cell>
          <cell r="L131" t="str">
            <v>Double glazed plastisol coated metal double door</v>
          </cell>
        </row>
        <row r="132">
          <cell r="K132" t="str">
            <v>E131</v>
          </cell>
          <cell r="L132" t="str">
            <v>Double glazed plastisol coated metal single door</v>
          </cell>
        </row>
        <row r="133">
          <cell r="K133" t="str">
            <v>E132</v>
          </cell>
          <cell r="L133" t="str">
            <v>Double glazed plastisol coated metal windows</v>
          </cell>
        </row>
        <row r="134">
          <cell r="K134" t="str">
            <v>E133</v>
          </cell>
          <cell r="L134" t="str">
            <v>Double glazed precoated aluminium casement windows</v>
          </cell>
        </row>
        <row r="135">
          <cell r="K135" t="str">
            <v>E134</v>
          </cell>
          <cell r="L135" t="str">
            <v>Double glazed precoated aluminium double door</v>
          </cell>
        </row>
        <row r="136">
          <cell r="K136" t="str">
            <v>E135</v>
          </cell>
          <cell r="L136" t="str">
            <v>Double glazed precoated aluminium single door</v>
          </cell>
        </row>
        <row r="137">
          <cell r="K137" t="str">
            <v>E136</v>
          </cell>
          <cell r="L137" t="str">
            <v>Double glazed PVCu casement windows</v>
          </cell>
        </row>
        <row r="138">
          <cell r="K138" t="str">
            <v>E137</v>
          </cell>
          <cell r="L138" t="str">
            <v>Double glazed PVCu double doors</v>
          </cell>
        </row>
        <row r="139">
          <cell r="K139" t="str">
            <v>E138</v>
          </cell>
          <cell r="L139" t="str">
            <v>Double glazed softwood double doors</v>
          </cell>
        </row>
        <row r="140">
          <cell r="K140" t="str">
            <v>E139</v>
          </cell>
          <cell r="L140" t="str">
            <v>Double glazed softwood single door</v>
          </cell>
        </row>
        <row r="141">
          <cell r="K141" t="str">
            <v>E140</v>
          </cell>
          <cell r="L141" t="str">
            <v>Double glazed softwood, aluminium faced casement windows</v>
          </cell>
        </row>
        <row r="142">
          <cell r="K142" t="str">
            <v>E141</v>
          </cell>
          <cell r="L142" t="str">
            <v>Double glazing</v>
          </cell>
        </row>
        <row r="143">
          <cell r="K143" t="str">
            <v>E142</v>
          </cell>
          <cell r="L143" t="str">
            <v>Double laminate glazing</v>
          </cell>
        </row>
        <row r="144">
          <cell r="K144" t="str">
            <v>E143</v>
          </cell>
          <cell r="L144" t="str">
            <v>Double panel doors</v>
          </cell>
        </row>
        <row r="145">
          <cell r="K145" t="str">
            <v>E144</v>
          </cell>
          <cell r="L145" t="str">
            <v>Double panel sliding doors</v>
          </cell>
        </row>
        <row r="146">
          <cell r="K146" t="str">
            <v>E145</v>
          </cell>
          <cell r="L146" t="str">
            <v>Double safety glazing</v>
          </cell>
        </row>
        <row r="147">
          <cell r="K147" t="str">
            <v>E146</v>
          </cell>
          <cell r="L147" t="str">
            <v>Double tempered glazing</v>
          </cell>
        </row>
        <row r="148">
          <cell r="K148" t="str">
            <v>E147</v>
          </cell>
          <cell r="L148" t="str">
            <v>Double toughened glazing</v>
          </cell>
        </row>
        <row r="149">
          <cell r="K149" t="str">
            <v>E148</v>
          </cell>
          <cell r="L149" t="str">
            <v>Drinking fountain</v>
          </cell>
        </row>
        <row r="150">
          <cell r="K150" t="str">
            <v>E149</v>
          </cell>
          <cell r="L150" t="str">
            <v>Eggshell</v>
          </cell>
        </row>
        <row r="151">
          <cell r="K151" t="str">
            <v>E150</v>
          </cell>
          <cell r="L151" t="str">
            <v>Emulsion</v>
          </cell>
        </row>
        <row r="152">
          <cell r="K152" t="str">
            <v>E151</v>
          </cell>
          <cell r="L152" t="str">
            <v>Emulsion and prefinished</v>
          </cell>
        </row>
        <row r="153">
          <cell r="K153" t="str">
            <v>E152</v>
          </cell>
          <cell r="L153" t="str">
            <v>Emulsion to ceiling</v>
          </cell>
        </row>
        <row r="154">
          <cell r="K154" t="str">
            <v>E153</v>
          </cell>
          <cell r="L154" t="str">
            <v>Fair faced brick cavity, steel frame</v>
          </cell>
        </row>
        <row r="155">
          <cell r="K155" t="str">
            <v>E154</v>
          </cell>
          <cell r="L155" t="str">
            <v>Fair faced brick with concrete lintels</v>
          </cell>
        </row>
        <row r="156">
          <cell r="K156" t="str">
            <v>E155</v>
          </cell>
          <cell r="L156" t="str">
            <v>Fair faced brick, steel frame, reconstituted stone features</v>
          </cell>
        </row>
        <row r="157">
          <cell r="K157" t="str">
            <v>E156</v>
          </cell>
          <cell r="L157" t="str">
            <v>Fair faced cavity brick</v>
          </cell>
        </row>
        <row r="158">
          <cell r="K158" t="str">
            <v>E157</v>
          </cell>
          <cell r="L158" t="str">
            <v>Fair faced cavity brick with concrete copings</v>
          </cell>
        </row>
        <row r="159">
          <cell r="K159" t="str">
            <v>E158</v>
          </cell>
          <cell r="L159" t="str">
            <v>Fair faced cavity brick with concrete features</v>
          </cell>
        </row>
        <row r="160">
          <cell r="K160" t="str">
            <v>E159</v>
          </cell>
          <cell r="L160" t="str">
            <v>Fair faced cavity brick with stone features</v>
          </cell>
        </row>
        <row r="161">
          <cell r="K161" t="str">
            <v>E160</v>
          </cell>
          <cell r="L161" t="str">
            <v>Fair faced cavity brick work with brick on edge lintels</v>
          </cell>
        </row>
        <row r="162">
          <cell r="K162" t="str">
            <v>E161</v>
          </cell>
          <cell r="L162" t="str">
            <v>Fair faced concrete block cavity walls</v>
          </cell>
        </row>
        <row r="163">
          <cell r="K163" t="str">
            <v>E162</v>
          </cell>
          <cell r="L163" t="str">
            <v>Fair faced solid brick</v>
          </cell>
        </row>
        <row r="164">
          <cell r="K164" t="str">
            <v>E163</v>
          </cell>
          <cell r="L164" t="str">
            <v>Fair faced solid brick with stone features</v>
          </cell>
        </row>
        <row r="165">
          <cell r="K165" t="str">
            <v>E164</v>
          </cell>
          <cell r="L165" t="str">
            <v>Fair faced solid brick, brick on edge lintels and stone sills</v>
          </cell>
        </row>
        <row r="166">
          <cell r="K166" t="str">
            <v>E165</v>
          </cell>
          <cell r="L166" t="str">
            <v>Fair faced solid brick, concrete copings</v>
          </cell>
        </row>
        <row r="167">
          <cell r="K167" t="str">
            <v>E166</v>
          </cell>
          <cell r="L167" t="str">
            <v>Fair faced solid brick, steel frame</v>
          </cell>
        </row>
        <row r="168">
          <cell r="K168" t="str">
            <v>E167</v>
          </cell>
          <cell r="L168" t="str">
            <v>FD30 certified glazing</v>
          </cell>
        </row>
        <row r="169">
          <cell r="K169" t="str">
            <v>E168</v>
          </cell>
          <cell r="L169" t="str">
            <v>FD30S Certified glazing</v>
          </cell>
        </row>
        <row r="170">
          <cell r="K170" t="str">
            <v>E169</v>
          </cell>
          <cell r="L170" t="str">
            <v>FD60 certified glazing</v>
          </cell>
        </row>
        <row r="171">
          <cell r="K171" t="str">
            <v>E170</v>
          </cell>
          <cell r="L171" t="str">
            <v>FD60S Certified glazing</v>
          </cell>
        </row>
        <row r="172">
          <cell r="K172" t="str">
            <v>E171</v>
          </cell>
          <cell r="L172" t="str">
            <v>Fibreboard</v>
          </cell>
        </row>
        <row r="173">
          <cell r="K173" t="str">
            <v>E172</v>
          </cell>
          <cell r="L173" t="str">
            <v>Fibreboard hidden grid suspended ceiling</v>
          </cell>
        </row>
        <row r="174">
          <cell r="K174" t="str">
            <v>E173</v>
          </cell>
          <cell r="L174" t="str">
            <v>Filmed obscure Georgian wired glazing</v>
          </cell>
        </row>
        <row r="175">
          <cell r="K175" t="str">
            <v>E174</v>
          </cell>
          <cell r="L175" t="str">
            <v>Filmed vision panel</v>
          </cell>
        </row>
        <row r="176">
          <cell r="K176" t="str">
            <v>E175</v>
          </cell>
          <cell r="L176" t="str">
            <v>Flush double door</v>
          </cell>
        </row>
        <row r="177">
          <cell r="K177" t="str">
            <v>E176</v>
          </cell>
          <cell r="L177" t="str">
            <v>Flush double door with intumescent seals</v>
          </cell>
        </row>
        <row r="178">
          <cell r="K178" t="str">
            <v>E177</v>
          </cell>
          <cell r="L178" t="str">
            <v>Flush double door with intumescent seals frame fitted</v>
          </cell>
        </row>
        <row r="179">
          <cell r="K179" t="str">
            <v>E178</v>
          </cell>
          <cell r="L179" t="str">
            <v>Flush double door with intumescent smoke seals</v>
          </cell>
        </row>
        <row r="180">
          <cell r="K180" t="str">
            <v>E179</v>
          </cell>
          <cell r="L180" t="str">
            <v>Flush double door with intumescent smoke seals frame fitted</v>
          </cell>
        </row>
        <row r="181">
          <cell r="K181" t="str">
            <v>E180</v>
          </cell>
          <cell r="L181" t="str">
            <v>Flush double door with vision panel and intumescent seals</v>
          </cell>
        </row>
        <row r="182">
          <cell r="K182" t="str">
            <v>E181</v>
          </cell>
          <cell r="L182" t="str">
            <v>Flush double door with vision panel and intumescent seals frame fitted</v>
          </cell>
        </row>
        <row r="183">
          <cell r="K183" t="str">
            <v>E182</v>
          </cell>
          <cell r="L183" t="str">
            <v>Flush double door with vision panel and intumescent smoke seals</v>
          </cell>
        </row>
        <row r="184">
          <cell r="K184" t="str">
            <v>E183</v>
          </cell>
          <cell r="L184" t="str">
            <v>Flush double door with vision panel and intumescent smoke seals frame fitted</v>
          </cell>
        </row>
        <row r="185">
          <cell r="K185" t="str">
            <v>E184</v>
          </cell>
          <cell r="L185" t="str">
            <v>Flush double door with vision panel in metal frame</v>
          </cell>
        </row>
        <row r="186">
          <cell r="K186" t="str">
            <v>E185</v>
          </cell>
          <cell r="L186" t="str">
            <v>Flush double door with vision panels</v>
          </cell>
        </row>
        <row r="187">
          <cell r="K187" t="str">
            <v>E186</v>
          </cell>
          <cell r="L187" t="str">
            <v>Flush double door, metal frame</v>
          </cell>
        </row>
        <row r="188">
          <cell r="K188" t="str">
            <v>E187</v>
          </cell>
          <cell r="L188" t="str">
            <v>Flush FD30 double door</v>
          </cell>
        </row>
        <row r="189">
          <cell r="K189" t="str">
            <v>E188</v>
          </cell>
          <cell r="L189" t="str">
            <v>Flush FD30 double door with vision panel and smoke seals frame fitted</v>
          </cell>
        </row>
        <row r="190">
          <cell r="K190" t="str">
            <v>E189</v>
          </cell>
          <cell r="L190" t="str">
            <v>Flush FD30 double door with vision panels and intumescent smoke seals</v>
          </cell>
        </row>
        <row r="191">
          <cell r="K191" t="str">
            <v>E190</v>
          </cell>
          <cell r="L191" t="str">
            <v>Flush FD30 double door/ modified</v>
          </cell>
        </row>
        <row r="192">
          <cell r="K192" t="str">
            <v>E191</v>
          </cell>
          <cell r="L192" t="str">
            <v>Flush FD30 single door</v>
          </cell>
        </row>
        <row r="193">
          <cell r="K193" t="str">
            <v>E192</v>
          </cell>
          <cell r="L193" t="str">
            <v>Flush FD30 single door with intumescent seals frame fitted</v>
          </cell>
        </row>
        <row r="194">
          <cell r="K194" t="str">
            <v>E193</v>
          </cell>
          <cell r="L194" t="str">
            <v>Flush FD30 single door with vision panel</v>
          </cell>
        </row>
        <row r="195">
          <cell r="K195" t="str">
            <v>E194</v>
          </cell>
          <cell r="L195" t="str">
            <v>Flush FD30 single door with vision panel and intumescent smoke seals frame fitted</v>
          </cell>
        </row>
        <row r="196">
          <cell r="K196" t="str">
            <v>E195</v>
          </cell>
          <cell r="L196" t="str">
            <v>Flush FD30 single door/ modified</v>
          </cell>
        </row>
        <row r="197">
          <cell r="K197" t="str">
            <v>E196</v>
          </cell>
          <cell r="L197" t="str">
            <v>Flush FD30S double door with vision panel</v>
          </cell>
        </row>
        <row r="198">
          <cell r="K198" t="str">
            <v>E197</v>
          </cell>
          <cell r="L198" t="str">
            <v>Flush FD30S double door/ modified</v>
          </cell>
        </row>
        <row r="199">
          <cell r="K199" t="str">
            <v>E198</v>
          </cell>
          <cell r="L199" t="str">
            <v>Flush FD30S single door</v>
          </cell>
        </row>
        <row r="200">
          <cell r="K200" t="str">
            <v>E199</v>
          </cell>
          <cell r="L200" t="str">
            <v>Flush FD30S single door with vision panel</v>
          </cell>
        </row>
        <row r="201">
          <cell r="K201" t="str">
            <v>E200</v>
          </cell>
          <cell r="L201" t="str">
            <v>Flush FD30S single door/ modified</v>
          </cell>
        </row>
        <row r="202">
          <cell r="K202" t="str">
            <v>R01</v>
          </cell>
          <cell r="L202" t="str">
            <v>Flush FD30Sdouble door</v>
          </cell>
        </row>
        <row r="203">
          <cell r="K203" t="str">
            <v>R02</v>
          </cell>
          <cell r="L203" t="str">
            <v>Flush FD60 double door</v>
          </cell>
        </row>
        <row r="204">
          <cell r="K204" t="str">
            <v>R03</v>
          </cell>
          <cell r="L204" t="str">
            <v>Flush FD60 double door/ modified</v>
          </cell>
        </row>
        <row r="205">
          <cell r="K205" t="str">
            <v>R04</v>
          </cell>
          <cell r="L205" t="str">
            <v>Flush FD60 single door</v>
          </cell>
        </row>
        <row r="206">
          <cell r="K206" t="str">
            <v>R05</v>
          </cell>
          <cell r="L206" t="str">
            <v>Flush FD60 single door/ modified</v>
          </cell>
        </row>
        <row r="207">
          <cell r="K207" t="str">
            <v>R06</v>
          </cell>
          <cell r="L207" t="str">
            <v>Flush FD60S double door</v>
          </cell>
        </row>
        <row r="208">
          <cell r="K208" t="str">
            <v>R07</v>
          </cell>
          <cell r="L208" t="str">
            <v>Flush FD60S double door/ modified</v>
          </cell>
        </row>
        <row r="209">
          <cell r="K209" t="str">
            <v>R08</v>
          </cell>
          <cell r="L209" t="str">
            <v>Flush FD60S single door</v>
          </cell>
        </row>
        <row r="210">
          <cell r="K210" t="str">
            <v>R09</v>
          </cell>
          <cell r="L210" t="str">
            <v>Flush FD60S single door/ modified</v>
          </cell>
        </row>
        <row r="211">
          <cell r="K211" t="str">
            <v>R10</v>
          </cell>
          <cell r="L211" t="str">
            <v>Flush half hour double door with intumescent smoke seals.</v>
          </cell>
        </row>
        <row r="212">
          <cell r="K212" t="str">
            <v>R11</v>
          </cell>
          <cell r="L212" t="str">
            <v>Flush half hour double doors with intumescent seals frame fitted</v>
          </cell>
        </row>
        <row r="213">
          <cell r="K213" t="str">
            <v>R12</v>
          </cell>
          <cell r="L213" t="str">
            <v>Flush half hour single door with intumescent seal frame fitted</v>
          </cell>
        </row>
        <row r="214">
          <cell r="K214" t="str">
            <v>R13</v>
          </cell>
          <cell r="L214" t="str">
            <v xml:space="preserve">Flush half hour single door with vision panel and intumescent seals </v>
          </cell>
        </row>
        <row r="215">
          <cell r="K215" t="str">
            <v>R14</v>
          </cell>
          <cell r="L215" t="str">
            <v>Flush half hour single door with vision panel, intumescent seals and intumescent baffled vent</v>
          </cell>
        </row>
        <row r="216">
          <cell r="K216" t="str">
            <v>R15</v>
          </cell>
          <cell r="L216" t="str">
            <v>Flush panelled single door</v>
          </cell>
        </row>
        <row r="217">
          <cell r="K217" t="str">
            <v>R16</v>
          </cell>
          <cell r="L217" t="str">
            <v>Flush plastisol coated metal door</v>
          </cell>
        </row>
        <row r="218">
          <cell r="K218" t="str">
            <v>R17</v>
          </cell>
          <cell r="L218" t="str">
            <v>Flush plastisol coated metal double door</v>
          </cell>
        </row>
        <row r="219">
          <cell r="K219" t="str">
            <v>R18</v>
          </cell>
          <cell r="L219" t="str">
            <v>Flush precoated aluminium door</v>
          </cell>
        </row>
        <row r="220">
          <cell r="K220" t="str">
            <v>R19</v>
          </cell>
          <cell r="L220" t="str">
            <v>Flush precoated aluminium double door</v>
          </cell>
        </row>
        <row r="221">
          <cell r="K221" t="str">
            <v>R20</v>
          </cell>
          <cell r="L221" t="str">
            <v>Flush single door</v>
          </cell>
        </row>
        <row r="222">
          <cell r="K222" t="str">
            <v>R21</v>
          </cell>
          <cell r="L222" t="str">
            <v>Flush single door with intumescent seals</v>
          </cell>
        </row>
        <row r="223">
          <cell r="K223" t="str">
            <v>R22</v>
          </cell>
          <cell r="L223" t="str">
            <v>Flush single door with intumescent seals frame fitted</v>
          </cell>
        </row>
        <row r="224">
          <cell r="K224" t="str">
            <v>R23</v>
          </cell>
          <cell r="L224" t="str">
            <v>Flush single door with intumescent smoke seals</v>
          </cell>
        </row>
        <row r="225">
          <cell r="K225" t="str">
            <v>R24</v>
          </cell>
          <cell r="L225" t="str">
            <v>Flush single door with intumescent smoke seals frame fitted</v>
          </cell>
        </row>
        <row r="226">
          <cell r="K226" t="str">
            <v>R25</v>
          </cell>
          <cell r="L226" t="str">
            <v>Flush single door with vision panel</v>
          </cell>
        </row>
        <row r="227">
          <cell r="K227" t="str">
            <v>R26</v>
          </cell>
          <cell r="L227" t="str">
            <v>Flush single door with vision panel and intumescent seals</v>
          </cell>
        </row>
        <row r="228">
          <cell r="K228" t="str">
            <v>R27</v>
          </cell>
          <cell r="L228" t="str">
            <v>Flush single door with vision panel and intumescent seals frame fitted</v>
          </cell>
        </row>
        <row r="229">
          <cell r="K229" t="str">
            <v>R28</v>
          </cell>
          <cell r="L229" t="str">
            <v>Flush single door with vision panel and intumescent smoke seals</v>
          </cell>
        </row>
        <row r="230">
          <cell r="K230" t="str">
            <v>R29</v>
          </cell>
          <cell r="L230" t="str">
            <v>Flush single door with vision panel and intumescent smoke seals frame fitted</v>
          </cell>
        </row>
        <row r="231">
          <cell r="K231" t="str">
            <v>R30</v>
          </cell>
          <cell r="L231" t="str">
            <v>Flush single door with vision panel in metal frame</v>
          </cell>
        </row>
        <row r="232">
          <cell r="K232" t="str">
            <v>R31</v>
          </cell>
          <cell r="L232" t="str">
            <v>Flush single door, metal frame</v>
          </cell>
        </row>
        <row r="233">
          <cell r="K233" t="str">
            <v>R32</v>
          </cell>
          <cell r="L233" t="str">
            <v>Foam panels, lath and plaster</v>
          </cell>
        </row>
        <row r="234">
          <cell r="K234" t="str">
            <v>R33</v>
          </cell>
          <cell r="L234" t="str">
            <v>Fully glazed double door</v>
          </cell>
        </row>
        <row r="235">
          <cell r="K235" t="str">
            <v>R34</v>
          </cell>
          <cell r="L235" t="str">
            <v>Fully glazed double door in metal frame</v>
          </cell>
        </row>
        <row r="236">
          <cell r="K236" t="str">
            <v>R35</v>
          </cell>
          <cell r="L236" t="str">
            <v>Fully glazed FD30 double door</v>
          </cell>
        </row>
        <row r="237">
          <cell r="K237" t="str">
            <v>R36</v>
          </cell>
          <cell r="L237" t="str">
            <v>Fully glazed FD30 single door</v>
          </cell>
        </row>
        <row r="238">
          <cell r="K238" t="str">
            <v>R37</v>
          </cell>
          <cell r="L238" t="str">
            <v>Fully glazed FD30S double door</v>
          </cell>
        </row>
        <row r="239">
          <cell r="K239" t="str">
            <v>R38</v>
          </cell>
          <cell r="L239" t="str">
            <v>Fully glazed FD30S single door</v>
          </cell>
        </row>
        <row r="240">
          <cell r="K240" t="str">
            <v>R39</v>
          </cell>
          <cell r="L240" t="str">
            <v>Fully glazed single door</v>
          </cell>
        </row>
        <row r="241">
          <cell r="K241" t="str">
            <v>R40</v>
          </cell>
          <cell r="L241" t="str">
            <v>Fully glazed single door in metal frame</v>
          </cell>
        </row>
        <row r="242">
          <cell r="K242" t="str">
            <v>R41</v>
          </cell>
          <cell r="L242" t="str">
            <v>Galvanised cubicles</v>
          </cell>
        </row>
        <row r="243">
          <cell r="K243" t="str">
            <v>R42</v>
          </cell>
          <cell r="L243" t="str">
            <v>Galvanised double gates</v>
          </cell>
        </row>
        <row r="244">
          <cell r="K244" t="str">
            <v>R43</v>
          </cell>
          <cell r="L244" t="str">
            <v>Galvanised mesh and angle post fencing</v>
          </cell>
        </row>
        <row r="245">
          <cell r="K245" t="str">
            <v>R44</v>
          </cell>
          <cell r="L245" t="str">
            <v>Galvanised spiked top palisade fencing</v>
          </cell>
        </row>
        <row r="246">
          <cell r="K246" t="str">
            <v>R45</v>
          </cell>
          <cell r="L246" t="str">
            <v>Georgian wired filmed glazing</v>
          </cell>
        </row>
        <row r="247">
          <cell r="K247" t="str">
            <v>R46</v>
          </cell>
          <cell r="L247" t="str">
            <v>Georgian wired filmed vision panel glazing</v>
          </cell>
        </row>
        <row r="248">
          <cell r="K248" t="str">
            <v>R47</v>
          </cell>
          <cell r="L248" t="str">
            <v>Georgian wired glazing</v>
          </cell>
        </row>
        <row r="249">
          <cell r="K249" t="str">
            <v>R48</v>
          </cell>
          <cell r="L249" t="str">
            <v>Georgian wired obscure  and tempered vision panel glazing</v>
          </cell>
        </row>
        <row r="250">
          <cell r="K250" t="str">
            <v>R49</v>
          </cell>
          <cell r="L250" t="str">
            <v>Georgian wired safety marked glazing</v>
          </cell>
        </row>
        <row r="251">
          <cell r="K251" t="str">
            <v>R50</v>
          </cell>
          <cell r="L251" t="str">
            <v>Georgian wired vision panel</v>
          </cell>
        </row>
        <row r="252">
          <cell r="K252" t="str">
            <v>R51</v>
          </cell>
          <cell r="L252" t="str">
            <v>Glass fibre panels</v>
          </cell>
        </row>
        <row r="253">
          <cell r="K253" t="str">
            <v>R52</v>
          </cell>
          <cell r="L253" t="str">
            <v>Glazed double door</v>
          </cell>
        </row>
        <row r="254">
          <cell r="K254" t="str">
            <v>R53</v>
          </cell>
          <cell r="L254" t="str">
            <v>Glazed panels</v>
          </cell>
        </row>
        <row r="255">
          <cell r="K255" t="str">
            <v>R54</v>
          </cell>
          <cell r="L255" t="str">
            <v>Glazed panels and lath and plaster</v>
          </cell>
        </row>
        <row r="256">
          <cell r="K256" t="str">
            <v>R55</v>
          </cell>
          <cell r="L256" t="str">
            <v>Glazed tile</v>
          </cell>
        </row>
        <row r="257">
          <cell r="K257" t="str">
            <v>R56</v>
          </cell>
          <cell r="L257" t="str">
            <v>Gloss to doors</v>
          </cell>
        </row>
        <row r="258">
          <cell r="K258" t="str">
            <v>R57</v>
          </cell>
          <cell r="L258" t="str">
            <v>Gloss to doors and fascia, masonry paint to soffit.</v>
          </cell>
        </row>
        <row r="259">
          <cell r="K259" t="str">
            <v>R58</v>
          </cell>
          <cell r="L259" t="str">
            <v>Gloss to doors and soffit</v>
          </cell>
        </row>
        <row r="260">
          <cell r="K260" t="str">
            <v>R59</v>
          </cell>
          <cell r="L260" t="str">
            <v>Gloss to fascia and soffit</v>
          </cell>
        </row>
        <row r="261">
          <cell r="K261" t="str">
            <v>R60</v>
          </cell>
          <cell r="L261" t="str">
            <v>Gloss to fascia, masonry paint to soffit and lintels</v>
          </cell>
        </row>
        <row r="262">
          <cell r="K262" t="str">
            <v>R61</v>
          </cell>
          <cell r="L262" t="str">
            <v>Gloss to soffit</v>
          </cell>
        </row>
        <row r="263">
          <cell r="K263" t="str">
            <v>R62</v>
          </cell>
          <cell r="L263" t="str">
            <v>Gloss to windows</v>
          </cell>
        </row>
        <row r="264">
          <cell r="K264" t="str">
            <v>R63</v>
          </cell>
          <cell r="L264" t="str">
            <v>Gloss to windows and doors</v>
          </cell>
        </row>
        <row r="265">
          <cell r="K265" t="str">
            <v>R64</v>
          </cell>
          <cell r="L265" t="str">
            <v>Gloss to windows and fascia</v>
          </cell>
        </row>
        <row r="266">
          <cell r="K266" t="str">
            <v>R65</v>
          </cell>
          <cell r="L266" t="str">
            <v>Gloss to windows and fascia, masonry paint to soffit</v>
          </cell>
        </row>
        <row r="267">
          <cell r="K267" t="str">
            <v>R66</v>
          </cell>
          <cell r="L267" t="str">
            <v>Gloss to windows and fascia, stain to door, masonry paint to soffit</v>
          </cell>
        </row>
        <row r="268">
          <cell r="K268" t="str">
            <v>R67</v>
          </cell>
          <cell r="L268" t="str">
            <v>Gloss to windows, doors, fascia and soffit</v>
          </cell>
        </row>
        <row r="269">
          <cell r="K269" t="str">
            <v>R68</v>
          </cell>
          <cell r="L269" t="str">
            <v>Gloss to windows, stain to doors</v>
          </cell>
        </row>
        <row r="270">
          <cell r="K270" t="str">
            <v>R69</v>
          </cell>
          <cell r="L270" t="str">
            <v>Granwood and vinyl sheet finishes</v>
          </cell>
        </row>
        <row r="271">
          <cell r="K271" t="str">
            <v>R70</v>
          </cell>
          <cell r="L271" t="str">
            <v>Granwood and vinyl tile finishes</v>
          </cell>
        </row>
        <row r="272">
          <cell r="K272" t="str">
            <v>R71</v>
          </cell>
          <cell r="L272" t="str">
            <v>Granwood finish</v>
          </cell>
        </row>
        <row r="273">
          <cell r="K273" t="str">
            <v>R72</v>
          </cell>
          <cell r="L273" t="str">
            <v>Grated rainwater channel</v>
          </cell>
        </row>
        <row r="274">
          <cell r="K274" t="str">
            <v>R73</v>
          </cell>
          <cell r="L274" t="str">
            <v>Half glazed 20/40 double doors with intumescent seals in a glazed metal frame</v>
          </cell>
        </row>
        <row r="275">
          <cell r="K275" t="str">
            <v>R74</v>
          </cell>
          <cell r="L275" t="str">
            <v>Half glazed double door</v>
          </cell>
        </row>
        <row r="276">
          <cell r="K276" t="str">
            <v>R75</v>
          </cell>
          <cell r="L276" t="str">
            <v>Half glazed double door in metal frame</v>
          </cell>
        </row>
        <row r="277">
          <cell r="K277" t="str">
            <v>R76</v>
          </cell>
          <cell r="L277" t="str">
            <v>Half glazed double door with intumescent smoke seals 2 way swing in a glazed frame</v>
          </cell>
        </row>
        <row r="278">
          <cell r="K278" t="str">
            <v>R77</v>
          </cell>
          <cell r="L278" t="str">
            <v>Half glazed FD30 double door</v>
          </cell>
        </row>
        <row r="279">
          <cell r="K279" t="str">
            <v>R78</v>
          </cell>
          <cell r="L279" t="str">
            <v>Half glazed FD30 single door</v>
          </cell>
        </row>
        <row r="280">
          <cell r="K280" t="str">
            <v>R79</v>
          </cell>
          <cell r="L280" t="str">
            <v>Half glazed FD30S double door</v>
          </cell>
        </row>
        <row r="281">
          <cell r="K281" t="str">
            <v>R80</v>
          </cell>
          <cell r="L281" t="str">
            <v>Half glazed FD30S single door</v>
          </cell>
        </row>
        <row r="282">
          <cell r="K282" t="str">
            <v>R81</v>
          </cell>
          <cell r="L282" t="str">
            <v>Half glazed half hour double doors with intumescent smoke seals frame fitted</v>
          </cell>
        </row>
        <row r="283">
          <cell r="K283" t="str">
            <v>R82</v>
          </cell>
          <cell r="L283" t="str">
            <v>Half glazed panel hardwood double doors</v>
          </cell>
        </row>
        <row r="284">
          <cell r="K284" t="str">
            <v>R83</v>
          </cell>
          <cell r="L284" t="str">
            <v>Half glazed panel single door</v>
          </cell>
        </row>
        <row r="285">
          <cell r="K285" t="str">
            <v>R84</v>
          </cell>
          <cell r="L285" t="str">
            <v>Half glazed panel single door in a metal frame</v>
          </cell>
        </row>
        <row r="286">
          <cell r="K286" t="str">
            <v>R85</v>
          </cell>
          <cell r="L286" t="str">
            <v>Half glazed single door</v>
          </cell>
        </row>
        <row r="287">
          <cell r="K287" t="str">
            <v>R86</v>
          </cell>
          <cell r="L287" t="str">
            <v>Half glazed single door in metal frame</v>
          </cell>
        </row>
        <row r="288">
          <cell r="K288" t="str">
            <v>R87</v>
          </cell>
          <cell r="L288" t="str">
            <v>Handrail handrail and metal banisters</v>
          </cell>
        </row>
        <row r="289">
          <cell r="K289" t="str">
            <v>R88</v>
          </cell>
          <cell r="L289" t="str">
            <v>Hardwood handrail</v>
          </cell>
        </row>
        <row r="290">
          <cell r="K290" t="str">
            <v>R89</v>
          </cell>
          <cell r="L290" t="str">
            <v>Hardwood roller shutter door</v>
          </cell>
        </row>
        <row r="291">
          <cell r="K291" t="str">
            <v>R90</v>
          </cell>
          <cell r="L291" t="str">
            <v>Hardwood single door</v>
          </cell>
        </row>
        <row r="292">
          <cell r="K292" t="str">
            <v>R91</v>
          </cell>
          <cell r="L292" t="str">
            <v>Horizontal timber boarding</v>
          </cell>
        </row>
        <row r="293">
          <cell r="K293" t="str">
            <v>R92</v>
          </cell>
          <cell r="L293" t="str">
            <v>Insitu concrete steps</v>
          </cell>
        </row>
        <row r="294">
          <cell r="K294" t="str">
            <v>R93</v>
          </cell>
          <cell r="L294" t="str">
            <v>Inspection chamber</v>
          </cell>
        </row>
        <row r="295">
          <cell r="K295" t="str">
            <v>R94</v>
          </cell>
          <cell r="L295" t="str">
            <v>Junkers sprung finish</v>
          </cell>
        </row>
        <row r="296">
          <cell r="K296" t="str">
            <v>R95</v>
          </cell>
          <cell r="L296" t="str">
            <v>Kawneer precoated aluminium double glazed windows</v>
          </cell>
        </row>
        <row r="297">
          <cell r="K297" t="str">
            <v>R96</v>
          </cell>
          <cell r="L297" t="str">
            <v>Knob mortice latch</v>
          </cell>
        </row>
        <row r="298">
          <cell r="K298" t="str">
            <v>R97</v>
          </cell>
          <cell r="L298" t="str">
            <v>Laminate beams</v>
          </cell>
        </row>
        <row r="299">
          <cell r="K299" t="str">
            <v>R98</v>
          </cell>
          <cell r="L299" t="str">
            <v>Laminate vision panel</v>
          </cell>
        </row>
        <row r="300">
          <cell r="K300" t="str">
            <v>R99</v>
          </cell>
          <cell r="L300" t="str">
            <v>Lath and plaster</v>
          </cell>
        </row>
        <row r="301">
          <cell r="K301" t="str">
            <v>R100</v>
          </cell>
          <cell r="L301" t="str">
            <v>Lath and plaster, plasterboard</v>
          </cell>
        </row>
        <row r="302">
          <cell r="L302" t="str">
            <v>Lath and plaster,wired</v>
          </cell>
        </row>
        <row r="303">
          <cell r="L303" t="str">
            <v>Lattice beams and fibreboard</v>
          </cell>
        </row>
        <row r="304">
          <cell r="L304" t="str">
            <v>Lead</v>
          </cell>
        </row>
        <row r="305">
          <cell r="L305" t="str">
            <v>Lever mortice latch</v>
          </cell>
        </row>
        <row r="306">
          <cell r="L306" t="str">
            <v>Lever mortice latch and nightlatch</v>
          </cell>
        </row>
        <row r="307">
          <cell r="L307" t="str">
            <v>Lever mortice lock</v>
          </cell>
        </row>
        <row r="308">
          <cell r="L308" t="str">
            <v>Lever mortice lock and nightlatch</v>
          </cell>
        </row>
        <row r="309">
          <cell r="L309" t="str">
            <v>Linoleum finish</v>
          </cell>
        </row>
        <row r="310">
          <cell r="L310" t="str">
            <v>Lockers</v>
          </cell>
        </row>
        <row r="311">
          <cell r="L311" t="str">
            <v>Magnetic release</v>
          </cell>
        </row>
        <row r="312">
          <cell r="L312" t="str">
            <v>Manufactured slate</v>
          </cell>
        </row>
        <row r="313">
          <cell r="L313" t="str">
            <v>Manufactured slate</v>
          </cell>
        </row>
        <row r="314">
          <cell r="L314" t="str">
            <v>Masonry paint to render</v>
          </cell>
        </row>
        <row r="315">
          <cell r="L315" t="str">
            <v>Masonry to soffit</v>
          </cell>
        </row>
        <row r="316">
          <cell r="L316" t="str">
            <v>MDF shelves</v>
          </cell>
        </row>
        <row r="317">
          <cell r="L317" t="str">
            <v>Metal handrail and banisters</v>
          </cell>
        </row>
        <row r="318">
          <cell r="L318" t="str">
            <v>Metal hidden grid ceiling</v>
          </cell>
        </row>
        <row r="319">
          <cell r="L319" t="str">
            <v>Metal shelves</v>
          </cell>
        </row>
        <row r="320">
          <cell r="L320" t="str">
            <v>Mineral built up felt</v>
          </cell>
        </row>
        <row r="321">
          <cell r="L321" t="str">
            <v>Mineral built up felt, double polycarbonate roof lights</v>
          </cell>
        </row>
        <row r="322">
          <cell r="L322" t="str">
            <v>Mineral built up felt, Georgian wired roof lights</v>
          </cell>
        </row>
        <row r="323">
          <cell r="L323" t="str">
            <v>Mineral built up felt, polycarbonate dome roof lights</v>
          </cell>
        </row>
        <row r="324">
          <cell r="L324" t="str">
            <v>Moisture resistant board</v>
          </cell>
        </row>
        <row r="325">
          <cell r="L325" t="str">
            <v>Moisture resistant suspended ceiling</v>
          </cell>
        </row>
        <row r="326">
          <cell r="L326" t="str">
            <v>Mortice latch and nightlatch</v>
          </cell>
        </row>
        <row r="327">
          <cell r="L327" t="str">
            <v>Mortice latch, overhead closer and nightlatch</v>
          </cell>
        </row>
        <row r="328">
          <cell r="L328" t="str">
            <v>Mortice latch, pull handle and nightlatch</v>
          </cell>
        </row>
        <row r="329">
          <cell r="L329" t="str">
            <v>Mortice lock</v>
          </cell>
        </row>
        <row r="330">
          <cell r="L330" t="str">
            <v>Mortice lock and nightlatch</v>
          </cell>
        </row>
        <row r="331">
          <cell r="L331" t="str">
            <v>Mortice lock and pull handles</v>
          </cell>
        </row>
        <row r="332">
          <cell r="L332" t="str">
            <v>moulded plastic faced flush single door</v>
          </cell>
        </row>
        <row r="333">
          <cell r="L333" t="str">
            <v>Natural Slate</v>
          </cell>
        </row>
        <row r="334">
          <cell r="L334" t="str">
            <v>Natural Slate, Georgian wired patent glazing.</v>
          </cell>
        </row>
        <row r="335">
          <cell r="L335" t="str">
            <v>Obscure filmed and laminate glazing</v>
          </cell>
        </row>
        <row r="336">
          <cell r="L336" t="str">
            <v>Obscure Georgian wired filmed glazing, part boarded to Block J</v>
          </cell>
        </row>
        <row r="337">
          <cell r="L337" t="str">
            <v>Obscure Georgian wired glazing</v>
          </cell>
        </row>
        <row r="338">
          <cell r="L338" t="str">
            <v>Obscure Georgian wired vision panel</v>
          </cell>
        </row>
        <row r="339">
          <cell r="L339" t="str">
            <v>Obscure laminate glazing</v>
          </cell>
        </row>
        <row r="340">
          <cell r="L340" t="str">
            <v>Obscure laminate vision panel glazing</v>
          </cell>
        </row>
        <row r="341">
          <cell r="L341" t="str">
            <v>Obscured filmed glazing</v>
          </cell>
        </row>
        <row r="342">
          <cell r="L342" t="str">
            <v>Obscured tempered glazing</v>
          </cell>
        </row>
        <row r="343">
          <cell r="L343" t="str">
            <v>Open grid tile ceiling</v>
          </cell>
        </row>
        <row r="344">
          <cell r="L344" t="str">
            <v>Overhead closer , mortice lock and lever furniture</v>
          </cell>
        </row>
        <row r="345">
          <cell r="L345" t="str">
            <v>Overhead closer and pull handles</v>
          </cell>
        </row>
        <row r="346">
          <cell r="L346" t="str">
            <v>Overhead closer and push button release</v>
          </cell>
        </row>
        <row r="347">
          <cell r="L347" t="str">
            <v>Overhead closer, lever handles and nightlatch</v>
          </cell>
        </row>
        <row r="348">
          <cell r="L348" t="str">
            <v>Overhead closer, lever, mortice latch</v>
          </cell>
        </row>
        <row r="349">
          <cell r="L349" t="str">
            <v>Overhead closer, magnetic release</v>
          </cell>
        </row>
        <row r="350">
          <cell r="L350" t="str">
            <v>Overhead closer, mortice latch, pull handles and nightlatch</v>
          </cell>
        </row>
        <row r="351">
          <cell r="L351" t="str">
            <v>Overhead closer, mortice lock and pull handles</v>
          </cell>
        </row>
        <row r="352">
          <cell r="L352" t="str">
            <v>Overhead closer, pull handle and night latch</v>
          </cell>
        </row>
        <row r="353">
          <cell r="L353" t="str">
            <v>Overhead closers</v>
          </cell>
        </row>
        <row r="354">
          <cell r="L354" t="str">
            <v>Painted finish</v>
          </cell>
        </row>
        <row r="355">
          <cell r="L355" t="str">
            <v>Panic bolt</v>
          </cell>
        </row>
        <row r="356">
          <cell r="L356" t="str">
            <v>Paramount partitions</v>
          </cell>
        </row>
        <row r="357">
          <cell r="L357" t="str">
            <v>Parquet finish</v>
          </cell>
        </row>
        <row r="358">
          <cell r="L358" t="str">
            <v>Paving slab retaining wall</v>
          </cell>
        </row>
        <row r="359">
          <cell r="L359" t="str">
            <v>Perforated metal hidden grid ceiling</v>
          </cell>
        </row>
        <row r="360">
          <cell r="L360" t="str">
            <v>Perspex covered metal framed bike shelter</v>
          </cell>
        </row>
        <row r="361">
          <cell r="L361" t="str">
            <v>Perspex covered metal framed bike shelter off concrete raft foundation</v>
          </cell>
        </row>
        <row r="362">
          <cell r="L362" t="str">
            <v>Plain and Georgian wired filmed glazing</v>
          </cell>
        </row>
        <row r="363">
          <cell r="L363" t="str">
            <v>Plain and Georgian wired filmed vision panel glazing</v>
          </cell>
        </row>
        <row r="364">
          <cell r="L364" t="str">
            <v>Plain and obscure filmed Georgian wired glazing</v>
          </cell>
        </row>
        <row r="365">
          <cell r="L365" t="str">
            <v>Plain and obscure filmed glazing</v>
          </cell>
        </row>
        <row r="366">
          <cell r="L366" t="str">
            <v>Plain filmed and Georgian wired vision panel glazing</v>
          </cell>
        </row>
        <row r="367">
          <cell r="L367" t="str">
            <v>Plain filmed glazing</v>
          </cell>
        </row>
        <row r="368">
          <cell r="L368" t="str">
            <v>Plain filmed louvered glazing</v>
          </cell>
        </row>
        <row r="369">
          <cell r="L369" t="str">
            <v>Plain filmed vision panel glazing</v>
          </cell>
        </row>
        <row r="370">
          <cell r="L370" t="str">
            <v>Plain Georgian wired vision panel</v>
          </cell>
        </row>
        <row r="371">
          <cell r="L371" t="str">
            <v>Plain high level, obscure laminate and Georgian wired glazing and vision panels.</v>
          </cell>
        </row>
        <row r="372">
          <cell r="L372" t="str">
            <v>Plain laminate and filmed galzing</v>
          </cell>
        </row>
        <row r="373">
          <cell r="L373" t="str">
            <v>Plain laminate and Georgian wired and obscured filmed glazing</v>
          </cell>
        </row>
        <row r="374">
          <cell r="L374" t="str">
            <v>Plain laminate to hall, filmed Georgian wired glazing</v>
          </cell>
        </row>
        <row r="375">
          <cell r="L375" t="str">
            <v>Plain laminate vision panels</v>
          </cell>
        </row>
        <row r="376">
          <cell r="L376" t="str">
            <v>Plain louvered glazing</v>
          </cell>
        </row>
        <row r="377">
          <cell r="L377" t="str">
            <v>Plain louvered overhead glazing</v>
          </cell>
        </row>
        <row r="378">
          <cell r="L378" t="str">
            <v>Plain overhead glazing</v>
          </cell>
        </row>
        <row r="379">
          <cell r="L379" t="str">
            <v>Plain overhead glazing, Georgian wired and laminate glazing</v>
          </cell>
        </row>
        <row r="380">
          <cell r="L380" t="str">
            <v>Plain safety glazing</v>
          </cell>
        </row>
        <row r="381">
          <cell r="L381" t="str">
            <v>Plain safety marked vision panel glazing</v>
          </cell>
        </row>
        <row r="382">
          <cell r="L382" t="str">
            <v>Plain tempered and filmed glazing panels</v>
          </cell>
        </row>
        <row r="383">
          <cell r="L383" t="str">
            <v>Plain tempered vision panel glazing</v>
          </cell>
        </row>
        <row r="384">
          <cell r="L384" t="str">
            <v>Plain vision panel glazing</v>
          </cell>
        </row>
        <row r="385">
          <cell r="L385" t="str">
            <v>Plain, obscure Georgian wired filmed glazing and Perspex panels</v>
          </cell>
        </row>
        <row r="386">
          <cell r="L386" t="str">
            <v>Plaster</v>
          </cell>
        </row>
        <row r="387">
          <cell r="L387" t="str">
            <v>Plaster and brick feature fireplaces</v>
          </cell>
        </row>
        <row r="388">
          <cell r="L388" t="str">
            <v>Plaster and glazed</v>
          </cell>
        </row>
        <row r="389">
          <cell r="L389" t="str">
            <v>Plaster and glazed metal frame</v>
          </cell>
        </row>
        <row r="390">
          <cell r="L390" t="str">
            <v>Plaster and glazed tile finishes</v>
          </cell>
        </row>
        <row r="391">
          <cell r="L391" t="str">
            <v>Plaster and MDF board</v>
          </cell>
        </row>
        <row r="392">
          <cell r="L392" t="str">
            <v>Plaster and Supalux board</v>
          </cell>
        </row>
        <row r="393">
          <cell r="L393" t="str">
            <v>Plaster soffit</v>
          </cell>
        </row>
        <row r="394">
          <cell r="L394" t="str">
            <v>Plasterboard and skim</v>
          </cell>
        </row>
        <row r="395">
          <cell r="L395" t="str">
            <v>Plastered soffit, glass fibre insulation laid over suspended tile in an exposed grid</v>
          </cell>
        </row>
        <row r="396">
          <cell r="L396" t="str">
            <v>Plastic damp proof course</v>
          </cell>
        </row>
        <row r="397">
          <cell r="L397" t="str">
            <v>Plastic damp proof course with air bricks</v>
          </cell>
        </row>
        <row r="398">
          <cell r="L398" t="str">
            <v>Plastisol coated metal louvered double door</v>
          </cell>
        </row>
        <row r="399">
          <cell r="L399" t="str">
            <v>Plastisol coated metal louvered single door</v>
          </cell>
        </row>
        <row r="400">
          <cell r="L400" t="str">
            <v>Plastisol coated steel cladding</v>
          </cell>
        </row>
        <row r="401">
          <cell r="L401" t="str">
            <v>Plastisol coated steel sheeting</v>
          </cell>
        </row>
        <row r="402">
          <cell r="L402" t="str">
            <v>Plywood soffit</v>
          </cell>
        </row>
        <row r="403">
          <cell r="L403" t="str">
            <v>Portaflec</v>
          </cell>
        </row>
        <row r="404">
          <cell r="L404" t="str">
            <v>Precast concrete horizontal panels</v>
          </cell>
        </row>
        <row r="405">
          <cell r="L405" t="str">
            <v>Precast concrete steps</v>
          </cell>
        </row>
        <row r="406">
          <cell r="L406" t="str">
            <v>Precast vertical concrete panels</v>
          </cell>
        </row>
        <row r="407">
          <cell r="L407" t="str">
            <v>Precoated aluminium cladding</v>
          </cell>
        </row>
        <row r="408">
          <cell r="L408" t="str">
            <v>Precoated aluminium downpipes</v>
          </cell>
        </row>
        <row r="409">
          <cell r="L409" t="str">
            <v xml:space="preserve">Precoated aluminium gutters </v>
          </cell>
        </row>
        <row r="410">
          <cell r="L410" t="str">
            <v>Precoated aluminium gutters and downpipes</v>
          </cell>
        </row>
        <row r="411">
          <cell r="L411" t="str">
            <v>Precoated aluminium louvered double door</v>
          </cell>
        </row>
        <row r="412">
          <cell r="L412" t="str">
            <v>Precoated aluminium louvered single door</v>
          </cell>
        </row>
        <row r="413">
          <cell r="L413" t="str">
            <v xml:space="preserve">Precoated aluminium sheeting </v>
          </cell>
        </row>
        <row r="414">
          <cell r="L414" t="str">
            <v>Precoated metal soffit</v>
          </cell>
        </row>
        <row r="415">
          <cell r="L415" t="str">
            <v>Prefinished</v>
          </cell>
        </row>
        <row r="416">
          <cell r="L416" t="str">
            <v>Pull handle and nightlatch</v>
          </cell>
        </row>
        <row r="417">
          <cell r="L417" t="str">
            <v>PVCu downpipes</v>
          </cell>
        </row>
        <row r="418">
          <cell r="L418" t="str">
            <v>PVCu fascia and soffit</v>
          </cell>
        </row>
        <row r="419">
          <cell r="L419" t="str">
            <v>PVCu gutters</v>
          </cell>
        </row>
        <row r="420">
          <cell r="L420" t="str">
            <v>PVCu gutters and downpipes</v>
          </cell>
        </row>
        <row r="421">
          <cell r="L421" t="str">
            <v>PVCu horizontal cladding</v>
          </cell>
        </row>
        <row r="422">
          <cell r="L422" t="str">
            <v>Pyroguard vision panel</v>
          </cell>
        </row>
        <row r="423">
          <cell r="L423" t="str">
            <v>Pyrostop vision panel</v>
          </cell>
        </row>
        <row r="424">
          <cell r="L424" t="str">
            <v>Quarry tile finish</v>
          </cell>
        </row>
        <row r="425">
          <cell r="L425" t="str">
            <v>Render</v>
          </cell>
        </row>
        <row r="426">
          <cell r="L426" t="str">
            <v>Rosemary clay tiles</v>
          </cell>
        </row>
        <row r="427">
          <cell r="L427" t="str">
            <v>Sarna Single ply polyester</v>
          </cell>
        </row>
        <row r="428">
          <cell r="L428" t="str">
            <v>Shelves</v>
          </cell>
        </row>
        <row r="429">
          <cell r="L429" t="str">
            <v>Shelves and cupboards</v>
          </cell>
        </row>
        <row r="430">
          <cell r="L430" t="str">
            <v>Shelves and worktop</v>
          </cell>
        </row>
        <row r="431">
          <cell r="L431" t="str">
            <v>Shelves, worktop and cupboards</v>
          </cell>
        </row>
        <row r="432">
          <cell r="L432" t="str">
            <v>Shower heads</v>
          </cell>
        </row>
        <row r="433">
          <cell r="L433" t="str">
            <v>Single door and vision panels in a metal frame</v>
          </cell>
        </row>
        <row r="434">
          <cell r="L434" t="str">
            <v>Single filmed and laminate glazed panes</v>
          </cell>
        </row>
        <row r="435">
          <cell r="L435" t="str">
            <v>Single filmed glazing</v>
          </cell>
        </row>
        <row r="436">
          <cell r="L436" t="str">
            <v>Single glazed aluminium sliding sash windows</v>
          </cell>
        </row>
        <row r="437">
          <cell r="L437" t="str">
            <v>Single glazed galvanised casement windows</v>
          </cell>
        </row>
        <row r="438">
          <cell r="L438" t="str">
            <v>Single glazed hardwood casement windows</v>
          </cell>
        </row>
        <row r="439">
          <cell r="L439" t="str">
            <v>Single glazed hardwood double doors</v>
          </cell>
        </row>
        <row r="440">
          <cell r="L440" t="str">
            <v>Single glazed plastisol coated metal double door</v>
          </cell>
        </row>
        <row r="441">
          <cell r="L441" t="str">
            <v>Single glazed plastisol coated metal single door</v>
          </cell>
        </row>
        <row r="442">
          <cell r="L442" t="str">
            <v>Single glazed plastisol coated metal windows</v>
          </cell>
        </row>
        <row r="443">
          <cell r="L443" t="str">
            <v>Single glazed precoated aluminium casement windows</v>
          </cell>
        </row>
        <row r="444">
          <cell r="L444" t="str">
            <v>Single glazed precoated aluminium double door</v>
          </cell>
        </row>
        <row r="445">
          <cell r="L445" t="str">
            <v>Single glazed precoated aluminium single door</v>
          </cell>
        </row>
        <row r="446">
          <cell r="L446" t="str">
            <v>Single glazed precoated aluminium window and door</v>
          </cell>
        </row>
        <row r="447">
          <cell r="L447" t="str">
            <v>Single glazed PVCu casement windows</v>
          </cell>
        </row>
        <row r="448">
          <cell r="L448" t="str">
            <v>Single glazed softwood double door</v>
          </cell>
        </row>
        <row r="449">
          <cell r="L449" t="str">
            <v>Single glazed softwood framed aluminium casement windows</v>
          </cell>
        </row>
        <row r="450">
          <cell r="L450" t="str">
            <v>Single glazed softwood single door</v>
          </cell>
        </row>
        <row r="451">
          <cell r="L451" t="str">
            <v>Single glazed softwood, aluminium faced casement windows</v>
          </cell>
        </row>
        <row r="452">
          <cell r="L452" t="str">
            <v>Single glazed window</v>
          </cell>
        </row>
        <row r="453">
          <cell r="L453" t="str">
            <v>Single glazing</v>
          </cell>
        </row>
        <row r="454">
          <cell r="L454" t="str">
            <v>Single glazing EN1250</v>
          </cell>
        </row>
        <row r="455">
          <cell r="L455" t="str">
            <v>Single laminate glazing</v>
          </cell>
        </row>
        <row r="456">
          <cell r="L456" t="str">
            <v>Single Perspex glazing</v>
          </cell>
        </row>
        <row r="457">
          <cell r="L457" t="str">
            <v>Single ply polyester</v>
          </cell>
        </row>
        <row r="458">
          <cell r="L458" t="str">
            <v>Single safety glazing</v>
          </cell>
        </row>
        <row r="459">
          <cell r="L459" t="str">
            <v>Single tempered glazing</v>
          </cell>
        </row>
        <row r="460">
          <cell r="L460" t="str">
            <v>Single toughened glazing</v>
          </cell>
        </row>
        <row r="461">
          <cell r="L461" t="str">
            <v>Site drainage</v>
          </cell>
        </row>
        <row r="462">
          <cell r="L462" t="str">
            <v xml:space="preserve">Slate </v>
          </cell>
        </row>
        <row r="463">
          <cell r="L463" t="str">
            <v>Slate and single glazed patent glazing.</v>
          </cell>
        </row>
        <row r="464">
          <cell r="L464" t="str">
            <v>Softwood double doors</v>
          </cell>
        </row>
        <row r="465">
          <cell r="L465" t="str">
            <v>Softwood double doors, metal faced</v>
          </cell>
        </row>
        <row r="466">
          <cell r="L466" t="str">
            <v>Softwood handrail</v>
          </cell>
        </row>
        <row r="467">
          <cell r="L467" t="str">
            <v>Softwood handrail and metal banisters</v>
          </cell>
        </row>
        <row r="468">
          <cell r="L468" t="str">
            <v>Softwood louvered door</v>
          </cell>
        </row>
        <row r="469">
          <cell r="L469" t="str">
            <v>Softwood louvered double door</v>
          </cell>
        </row>
        <row r="470">
          <cell r="L470" t="str">
            <v>Solar chip finished built up felt</v>
          </cell>
        </row>
        <row r="471">
          <cell r="L471" t="str">
            <v>Solar chip finished built up felt, Georgian wired roof light</v>
          </cell>
        </row>
        <row r="472">
          <cell r="L472" t="str">
            <v>Solar chip finished built up felt, polycarbonate roof lights</v>
          </cell>
        </row>
        <row r="473">
          <cell r="L473" t="str">
            <v>Solid and glazed metal framed walls</v>
          </cell>
        </row>
        <row r="474">
          <cell r="L474" t="str">
            <v>Solid and stud walls</v>
          </cell>
        </row>
        <row r="475">
          <cell r="L475" t="str">
            <v>Solid brick</v>
          </cell>
        </row>
        <row r="476">
          <cell r="L476" t="str">
            <v>Solid brick walls</v>
          </cell>
        </row>
        <row r="477">
          <cell r="L477" t="str">
            <v>Solid brick with concrete features</v>
          </cell>
        </row>
        <row r="478">
          <cell r="L478" t="str">
            <v>Solid concrete</v>
          </cell>
        </row>
        <row r="479">
          <cell r="L479" t="str">
            <v>Solid walls</v>
          </cell>
        </row>
        <row r="480">
          <cell r="L480" t="str">
            <v>Spiked top cast iron palisade fencing</v>
          </cell>
        </row>
        <row r="481">
          <cell r="L481" t="str">
            <v>Sports field</v>
          </cell>
        </row>
        <row r="482">
          <cell r="L482" t="str">
            <v>Sprung timber finish</v>
          </cell>
        </row>
        <row r="483">
          <cell r="L483" t="str">
            <v>Stain to boarding</v>
          </cell>
        </row>
        <row r="484">
          <cell r="L484" t="str">
            <v>Stain to doors</v>
          </cell>
        </row>
        <row r="485">
          <cell r="L485" t="str">
            <v>Stain to windows and doors</v>
          </cell>
        </row>
        <row r="486">
          <cell r="L486" t="str">
            <v>Stainless steel cleaners sink</v>
          </cell>
        </row>
        <row r="487">
          <cell r="L487" t="str">
            <v>Stainless steel server, worktop and shelving</v>
          </cell>
        </row>
        <row r="488">
          <cell r="L488" t="str">
            <v>Stainless steel shelving</v>
          </cell>
        </row>
        <row r="489">
          <cell r="L489" t="str">
            <v>Stainless steel sink</v>
          </cell>
        </row>
        <row r="490">
          <cell r="L490" t="str">
            <v>Stainless steel units</v>
          </cell>
        </row>
        <row r="491">
          <cell r="L491" t="str">
            <v>Stainless steel urinal</v>
          </cell>
        </row>
        <row r="492">
          <cell r="L492" t="str">
            <v>Steel frame</v>
          </cell>
        </row>
        <row r="493">
          <cell r="L493" t="str">
            <v>Steel frame, timber rafters, rigid board insulation, Rockwool fire barriers</v>
          </cell>
        </row>
        <row r="494">
          <cell r="L494" t="str">
            <v>Steel lattice truss, timber purlins and rafters</v>
          </cell>
        </row>
        <row r="495">
          <cell r="L495" t="str">
            <v>Steel lockers</v>
          </cell>
        </row>
        <row r="496">
          <cell r="L496" t="str">
            <v>Steel steps</v>
          </cell>
        </row>
        <row r="497">
          <cell r="L497" t="str">
            <v>Stelvetite partitions</v>
          </cell>
        </row>
        <row r="498">
          <cell r="L498" t="str">
            <v>Stenni board</v>
          </cell>
        </row>
        <row r="499">
          <cell r="L499" t="str">
            <v>Stone retaining wall</v>
          </cell>
        </row>
        <row r="500">
          <cell r="L500" t="str">
            <v>Stone retaining wall, cast iron fencing</v>
          </cell>
        </row>
        <row r="501">
          <cell r="L501" t="str">
            <v>Stud walls</v>
          </cell>
        </row>
        <row r="502">
          <cell r="L502" t="str">
            <v>Suspected asbestos</v>
          </cell>
        </row>
        <row r="503">
          <cell r="L503" t="str">
            <v>Suspected asbestos nosing's</v>
          </cell>
        </row>
        <row r="504">
          <cell r="L504" t="str">
            <v>Suspended concrete</v>
          </cell>
        </row>
        <row r="505">
          <cell r="L505" t="str">
            <v>Suspended exposed grid moisture resistant tiles</v>
          </cell>
        </row>
        <row r="506">
          <cell r="L506" t="str">
            <v>Suspended hidden grid ceiling</v>
          </cell>
        </row>
        <row r="507">
          <cell r="L507" t="str">
            <v>Suspended tile exposed grid</v>
          </cell>
        </row>
        <row r="508">
          <cell r="L508" t="str">
            <v>Suspended timber</v>
          </cell>
        </row>
        <row r="509">
          <cell r="L509" t="str">
            <v>Tarmac</v>
          </cell>
        </row>
        <row r="510">
          <cell r="L510" t="str">
            <v>Tile finish</v>
          </cell>
        </row>
        <row r="511">
          <cell r="L511" t="str">
            <v>Timber base units</v>
          </cell>
        </row>
        <row r="512">
          <cell r="L512" t="str">
            <v>Timber fascia</v>
          </cell>
        </row>
        <row r="513">
          <cell r="L513" t="str">
            <v>Timber fascia and plaster soffit</v>
          </cell>
        </row>
        <row r="514">
          <cell r="L514" t="str">
            <v>Timber fascia, asbestos cement board soffit</v>
          </cell>
        </row>
        <row r="515">
          <cell r="L515" t="str">
            <v>Timber fascia, plywood soffit</v>
          </cell>
        </row>
        <row r="516">
          <cell r="L516" t="str">
            <v>Timber fascia, vented board soffit</v>
          </cell>
        </row>
        <row r="517">
          <cell r="L517" t="str">
            <v>Timber joist and boards, steel post</v>
          </cell>
        </row>
        <row r="518">
          <cell r="L518" t="str">
            <v>Timber panelling</v>
          </cell>
        </row>
        <row r="519">
          <cell r="L519" t="str">
            <v>Timber server</v>
          </cell>
        </row>
        <row r="520">
          <cell r="L520" t="str">
            <v>Timber shelves</v>
          </cell>
        </row>
        <row r="521">
          <cell r="L521" t="str">
            <v>Timber steps</v>
          </cell>
        </row>
        <row r="522">
          <cell r="L522" t="str">
            <v>Timber worktop and shelving</v>
          </cell>
        </row>
        <row r="523">
          <cell r="L523" t="str">
            <v>Toilet indicator bolt</v>
          </cell>
        </row>
        <row r="524">
          <cell r="L524" t="str">
            <v>Triple spiked galvanised palisade fence</v>
          </cell>
        </row>
        <row r="525">
          <cell r="L525" t="str">
            <v>Trough gutter and downpipe</v>
          </cell>
        </row>
        <row r="526">
          <cell r="L526" t="str">
            <v>Varnish to doors</v>
          </cell>
        </row>
        <row r="527">
          <cell r="L527" t="str">
            <v>Vertical tile hung cladding</v>
          </cell>
        </row>
        <row r="528">
          <cell r="L528" t="str">
            <v>Vertical timber boarding</v>
          </cell>
        </row>
        <row r="529">
          <cell r="L529" t="str">
            <v>Vic Hallam timber frame with structural storey height single glazed timber window and door units</v>
          </cell>
        </row>
        <row r="530">
          <cell r="L530" t="str">
            <v>Vinyl sheet and quarry tile finishes</v>
          </cell>
        </row>
        <row r="531">
          <cell r="L531" t="str">
            <v>Vinyl sheet finish</v>
          </cell>
        </row>
        <row r="532">
          <cell r="L532" t="str">
            <v>Vinyl tile and quarry tile finishes</v>
          </cell>
        </row>
        <row r="533">
          <cell r="L533" t="str">
            <v>Vinyl tile finishes</v>
          </cell>
        </row>
        <row r="534">
          <cell r="L534" t="str">
            <v>Wall paper and emulsion</v>
          </cell>
        </row>
        <row r="535">
          <cell r="L535" t="str">
            <v>Wallpaper</v>
          </cell>
        </row>
        <row r="536">
          <cell r="L536" t="str">
            <v>Wet play sink</v>
          </cell>
        </row>
        <row r="537">
          <cell r="L537" t="str">
            <v>Whiteboard</v>
          </cell>
        </row>
        <row r="538">
          <cell r="L538" t="str">
            <v>Whiteboard and shelves</v>
          </cell>
        </row>
        <row r="539">
          <cell r="L539" t="str">
            <v>Whiteboard, benching and shelves</v>
          </cell>
        </row>
        <row r="540">
          <cell r="L540" t="str">
            <v>Woodchip and emulsion</v>
          </cell>
        </row>
        <row r="541">
          <cell r="L541" t="str">
            <v>Worktop</v>
          </cell>
        </row>
        <row r="542">
          <cell r="L542" t="str">
            <v>Worktop and base units</v>
          </cell>
        </row>
        <row r="543">
          <cell r="L543" t="str">
            <v>Worktop and cupboards</v>
          </cell>
        </row>
        <row r="544">
          <cell r="L544" t="str">
            <v>Worktop, cupboards and shelves</v>
          </cell>
        </row>
        <row r="545">
          <cell r="L545" t="str">
            <v>Zinc sheeting</v>
          </cell>
        </row>
      </sheetData>
      <sheetData sheetId="3" refreshError="1"/>
      <sheetData sheetId="4">
        <row r="15">
          <cell r="F15">
            <v>143000</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entry sheet"/>
      <sheetName val="Data Check"/>
      <sheetName val="Condition rota"/>
      <sheetName val="Sheet1"/>
      <sheetName val="Master Sheet"/>
      <sheetName val="Edit 1 - Full Project Works"/>
      <sheetName val="Edit 2 - M&amp;E "/>
      <sheetName val="Edit 3 - Windows and Roofs"/>
      <sheetName val="Edit 1 - Full Project Works (2)"/>
    </sheetNames>
    <sheetDataSet>
      <sheetData sheetId="0"/>
      <sheetData sheetId="1"/>
      <sheetData sheetId="2">
        <row r="1">
          <cell r="A1" t="str">
            <v>ElementID</v>
          </cell>
          <cell r="K1" t="str">
            <v>Elevation</v>
          </cell>
          <cell r="L1" t="str">
            <v>Description</v>
          </cell>
        </row>
        <row r="2">
          <cell r="A2">
            <v>0</v>
          </cell>
          <cell r="F2" t="str">
            <v>A</v>
          </cell>
          <cell r="G2">
            <v>1</v>
          </cell>
          <cell r="H2">
            <v>1</v>
          </cell>
          <cell r="I2">
            <v>1</v>
          </cell>
          <cell r="J2">
            <v>1</v>
          </cell>
          <cell r="K2" t="str">
            <v>E001</v>
          </cell>
          <cell r="L2" t="str">
            <v xml:space="preserve"> 1No wash hand basin</v>
          </cell>
          <cell r="N2" t="str">
            <v>Repair</v>
          </cell>
          <cell r="Q2" t="str">
            <v>m3</v>
          </cell>
          <cell r="S2" t="str">
            <v>John Lightfoot</v>
          </cell>
        </row>
        <row r="3">
          <cell r="A3">
            <v>1</v>
          </cell>
          <cell r="F3" t="str">
            <v>B</v>
          </cell>
          <cell r="G3">
            <v>2</v>
          </cell>
          <cell r="H3">
            <v>2</v>
          </cell>
          <cell r="I3">
            <v>2</v>
          </cell>
          <cell r="J3">
            <v>2</v>
          </cell>
          <cell r="K3" t="str">
            <v>E002</v>
          </cell>
          <cell r="L3" t="str">
            <v xml:space="preserve"> 2No wash hand basin</v>
          </cell>
          <cell r="N3" t="str">
            <v>Replace</v>
          </cell>
          <cell r="Q3" t="str">
            <v>m2</v>
          </cell>
          <cell r="S3" t="str">
            <v>Karen Andrew</v>
          </cell>
        </row>
        <row r="4">
          <cell r="A4">
            <v>2</v>
          </cell>
          <cell r="F4" t="str">
            <v>C</v>
          </cell>
          <cell r="G4">
            <v>3</v>
          </cell>
          <cell r="H4">
            <v>3</v>
          </cell>
          <cell r="I4">
            <v>3</v>
          </cell>
          <cell r="J4">
            <v>3</v>
          </cell>
          <cell r="K4" t="str">
            <v>E003</v>
          </cell>
          <cell r="L4" t="str">
            <v xml:space="preserve"> 3No wash hand basin</v>
          </cell>
          <cell r="N4" t="str">
            <v>Redecorate</v>
          </cell>
          <cell r="Q4" t="str">
            <v>m</v>
          </cell>
          <cell r="S4" t="str">
            <v>CJR Midlands</v>
          </cell>
        </row>
        <row r="5">
          <cell r="A5">
            <v>3</v>
          </cell>
          <cell r="F5" t="str">
            <v>D</v>
          </cell>
          <cell r="G5">
            <v>4</v>
          </cell>
          <cell r="K5" t="str">
            <v>E004</v>
          </cell>
          <cell r="L5" t="str">
            <v xml:space="preserve"> 4No wash hand basin</v>
          </cell>
          <cell r="N5" t="str">
            <v>Clean</v>
          </cell>
          <cell r="Q5" t="str">
            <v>Each</v>
          </cell>
          <cell r="S5" t="str">
            <v>Richard Samuel-Perry</v>
          </cell>
        </row>
        <row r="6">
          <cell r="A6">
            <v>4</v>
          </cell>
          <cell r="K6" t="str">
            <v>E005</v>
          </cell>
          <cell r="L6" t="str">
            <v xml:space="preserve"> 5No wash hand basin</v>
          </cell>
          <cell r="N6" t="str">
            <v>Demolish</v>
          </cell>
          <cell r="Q6" t="str">
            <v>nr</v>
          </cell>
          <cell r="S6" t="str">
            <v>Faithful and Gould</v>
          </cell>
        </row>
        <row r="7">
          <cell r="A7">
            <v>5</v>
          </cell>
          <cell r="K7" t="str">
            <v>E006</v>
          </cell>
          <cell r="L7" t="str">
            <v xml:space="preserve"> 6No wash hand basin</v>
          </cell>
          <cell r="N7" t="str">
            <v>No Action</v>
          </cell>
          <cell r="Q7" t="str">
            <v>hr</v>
          </cell>
          <cell r="S7" t="str">
            <v>Andrew Pritchard</v>
          </cell>
        </row>
        <row r="8">
          <cell r="A8">
            <v>6</v>
          </cell>
          <cell r="K8" t="str">
            <v>E007</v>
          </cell>
          <cell r="L8" t="str">
            <v>1No belfast sink and 2No stainless steel sinks</v>
          </cell>
          <cell r="S8" t="str">
            <v>Jon Collinson</v>
          </cell>
        </row>
        <row r="9">
          <cell r="A9">
            <v>7</v>
          </cell>
          <cell r="K9" t="str">
            <v>E008</v>
          </cell>
          <cell r="L9" t="str">
            <v>1No WC</v>
          </cell>
          <cell r="S9" t="str">
            <v>Steve Goodhead</v>
          </cell>
        </row>
        <row r="10">
          <cell r="A10">
            <v>8</v>
          </cell>
          <cell r="K10" t="str">
            <v>E009</v>
          </cell>
          <cell r="L10" t="str">
            <v>1No WC and 1No wash hand basin</v>
          </cell>
          <cell r="S10" t="str">
            <v>Gordon Rhodes</v>
          </cell>
        </row>
        <row r="11">
          <cell r="A11">
            <v>9</v>
          </cell>
          <cell r="K11" t="str">
            <v>E010</v>
          </cell>
          <cell r="L11" t="str">
            <v>1No WC, 1No bowl urinal and 1No wash hand basin</v>
          </cell>
          <cell r="S11" t="str">
            <v>Ian Derbyshire</v>
          </cell>
        </row>
        <row r="12">
          <cell r="A12">
            <v>10</v>
          </cell>
          <cell r="K12" t="str">
            <v>E011</v>
          </cell>
          <cell r="L12" t="str">
            <v>1No WC, 2No bowl urinal and 2No wash hand basin</v>
          </cell>
          <cell r="S12" t="str">
            <v>David Highfield</v>
          </cell>
        </row>
        <row r="13">
          <cell r="A13">
            <v>11</v>
          </cell>
          <cell r="K13" t="str">
            <v>E012</v>
          </cell>
          <cell r="L13" t="str">
            <v>1No WC, 3No wash hand basins, 1No stainless steel trough urinal</v>
          </cell>
          <cell r="S13" t="str">
            <v>Colin Bridges</v>
          </cell>
        </row>
        <row r="14">
          <cell r="A14">
            <v>12</v>
          </cell>
          <cell r="K14" t="str">
            <v>E013</v>
          </cell>
          <cell r="L14" t="str">
            <v>20/40 double glazed plastisol coated metal doors</v>
          </cell>
        </row>
        <row r="15">
          <cell r="A15">
            <v>13</v>
          </cell>
          <cell r="K15" t="str">
            <v>E014</v>
          </cell>
          <cell r="L15" t="str">
            <v>20/40 double glazed precoated aluminium doors</v>
          </cell>
        </row>
        <row r="16">
          <cell r="A16">
            <v>14</v>
          </cell>
          <cell r="K16" t="str">
            <v>E015</v>
          </cell>
          <cell r="L16" t="str">
            <v>20/40 double glazed softwood doors</v>
          </cell>
        </row>
        <row r="17">
          <cell r="A17">
            <v>15</v>
          </cell>
          <cell r="K17" t="str">
            <v>E016</v>
          </cell>
          <cell r="L17" t="str">
            <v>20/40 flush plastisol coated metal doors</v>
          </cell>
        </row>
        <row r="18">
          <cell r="A18">
            <v>16</v>
          </cell>
          <cell r="K18" t="str">
            <v>E017</v>
          </cell>
          <cell r="L18" t="str">
            <v>20/40 flush precoated aluminium doors</v>
          </cell>
        </row>
        <row r="19">
          <cell r="A19">
            <v>17</v>
          </cell>
          <cell r="K19" t="str">
            <v>E018</v>
          </cell>
          <cell r="L19" t="str">
            <v>20/40 single glazed plastisol coated metal doors</v>
          </cell>
        </row>
        <row r="20">
          <cell r="A20">
            <v>18</v>
          </cell>
          <cell r="K20" t="str">
            <v>E019</v>
          </cell>
          <cell r="L20" t="str">
            <v>20/40 single glazed precoated aluminium doors</v>
          </cell>
        </row>
        <row r="21">
          <cell r="A21">
            <v>19</v>
          </cell>
          <cell r="K21" t="str">
            <v>E020</v>
          </cell>
          <cell r="L21" t="str">
            <v>20/40 single glazed softwood doors</v>
          </cell>
        </row>
        <row r="22">
          <cell r="A22">
            <v>20</v>
          </cell>
          <cell r="K22" t="str">
            <v>E021</v>
          </cell>
          <cell r="L22" t="str">
            <v>20/40 Softwood doors</v>
          </cell>
        </row>
        <row r="23">
          <cell r="A23">
            <v>21</v>
          </cell>
          <cell r="K23" t="str">
            <v>E022</v>
          </cell>
          <cell r="L23" t="str">
            <v>225mm Solid brick boundary wall</v>
          </cell>
        </row>
        <row r="24">
          <cell r="A24">
            <v>22</v>
          </cell>
          <cell r="K24" t="str">
            <v>E023</v>
          </cell>
          <cell r="L24" t="str">
            <v>2No WC</v>
          </cell>
        </row>
        <row r="25">
          <cell r="A25">
            <v>23</v>
          </cell>
          <cell r="K25" t="str">
            <v>E024</v>
          </cell>
          <cell r="L25" t="str">
            <v>2No WC and 2No wash hand basin</v>
          </cell>
        </row>
        <row r="26">
          <cell r="A26">
            <v>24</v>
          </cell>
          <cell r="K26" t="str">
            <v>E025</v>
          </cell>
          <cell r="L26" t="str">
            <v>2No WC, 2No bowl, Stainless steel urinal</v>
          </cell>
        </row>
        <row r="27">
          <cell r="A27">
            <v>25</v>
          </cell>
          <cell r="K27" t="str">
            <v>E026</v>
          </cell>
          <cell r="L27" t="str">
            <v>3No WC</v>
          </cell>
        </row>
        <row r="28">
          <cell r="A28">
            <v>26</v>
          </cell>
          <cell r="K28" t="str">
            <v>E027</v>
          </cell>
          <cell r="L28" t="str">
            <v>3No WC and 3No wash hand basin</v>
          </cell>
        </row>
        <row r="29">
          <cell r="A29">
            <v>27</v>
          </cell>
          <cell r="K29" t="str">
            <v>E028</v>
          </cell>
          <cell r="L29" t="str">
            <v>4No WC</v>
          </cell>
        </row>
        <row r="30">
          <cell r="A30">
            <v>28</v>
          </cell>
          <cell r="K30" t="str">
            <v>E029</v>
          </cell>
          <cell r="L30" t="str">
            <v>4No WC and 4No wash hand basin</v>
          </cell>
        </row>
        <row r="31">
          <cell r="A31">
            <v>29</v>
          </cell>
          <cell r="K31" t="str">
            <v>E030</v>
          </cell>
          <cell r="L31" t="str">
            <v>4No WC, 7No wash hand basins and a stainless steel trough urinal</v>
          </cell>
        </row>
        <row r="32">
          <cell r="A32">
            <v>30</v>
          </cell>
          <cell r="K32" t="str">
            <v>E031</v>
          </cell>
          <cell r="L32" t="str">
            <v>5No WC</v>
          </cell>
        </row>
        <row r="33">
          <cell r="A33">
            <v>31</v>
          </cell>
          <cell r="K33" t="str">
            <v>E032</v>
          </cell>
          <cell r="L33" t="str">
            <v>5No WC and 5No wash hand basin</v>
          </cell>
        </row>
        <row r="34">
          <cell r="A34">
            <v>32</v>
          </cell>
          <cell r="K34" t="str">
            <v>E033</v>
          </cell>
          <cell r="L34" t="str">
            <v>6No WC</v>
          </cell>
        </row>
        <row r="35">
          <cell r="A35">
            <v>33</v>
          </cell>
          <cell r="K35" t="str">
            <v>E034</v>
          </cell>
          <cell r="L35" t="str">
            <v>6No WC and 6No wash hand basin</v>
          </cell>
        </row>
        <row r="36">
          <cell r="A36">
            <v>34</v>
          </cell>
          <cell r="K36" t="str">
            <v>E035</v>
          </cell>
          <cell r="L36" t="str">
            <v>Aggregate finished GRP panels</v>
          </cell>
        </row>
        <row r="37">
          <cell r="A37">
            <v>35</v>
          </cell>
          <cell r="K37" t="str">
            <v>E036</v>
          </cell>
          <cell r="L37" t="str">
            <v>All weather turf</v>
          </cell>
        </row>
        <row r="38">
          <cell r="A38">
            <v>36</v>
          </cell>
          <cell r="K38" t="str">
            <v>E037</v>
          </cell>
          <cell r="L38" t="str">
            <v>Aluminium louvered grills</v>
          </cell>
        </row>
        <row r="39">
          <cell r="A39">
            <v>37</v>
          </cell>
          <cell r="K39" t="str">
            <v>E038</v>
          </cell>
          <cell r="L39" t="str">
            <v>Aluminium roller shutter door</v>
          </cell>
        </row>
        <row r="40">
          <cell r="A40">
            <v>38</v>
          </cell>
          <cell r="K40" t="str">
            <v>E039</v>
          </cell>
          <cell r="L40" t="str">
            <v>Anti slip paint finish</v>
          </cell>
        </row>
        <row r="41">
          <cell r="A41">
            <v>39</v>
          </cell>
          <cell r="K41" t="str">
            <v>E040</v>
          </cell>
          <cell r="L41" t="str">
            <v>Art sink</v>
          </cell>
        </row>
        <row r="42">
          <cell r="A42">
            <v>40</v>
          </cell>
          <cell r="K42" t="str">
            <v>E041</v>
          </cell>
          <cell r="L42" t="str">
            <v>Artex</v>
          </cell>
        </row>
        <row r="43">
          <cell r="A43">
            <v>41</v>
          </cell>
          <cell r="K43" t="str">
            <v>E042</v>
          </cell>
          <cell r="L43" t="str">
            <v>Artex finished plasterboard</v>
          </cell>
        </row>
        <row r="44">
          <cell r="A44">
            <v>42</v>
          </cell>
          <cell r="K44" t="str">
            <v>E043</v>
          </cell>
          <cell r="L44" t="str">
            <v>Asbestos board</v>
          </cell>
        </row>
        <row r="45">
          <cell r="A45">
            <v>43</v>
          </cell>
          <cell r="K45" t="str">
            <v>E044</v>
          </cell>
          <cell r="L45" t="str">
            <v>Asbestos Cement Big six sheeting</v>
          </cell>
        </row>
        <row r="46">
          <cell r="A46">
            <v>44</v>
          </cell>
          <cell r="K46" t="str">
            <v>E045</v>
          </cell>
          <cell r="L46" t="str">
            <v>Asbestos Cement profile sheeting</v>
          </cell>
        </row>
        <row r="47">
          <cell r="A47">
            <v>45</v>
          </cell>
          <cell r="K47" t="str">
            <v>E046</v>
          </cell>
          <cell r="L47" t="str">
            <v>Asbestos cement tiles</v>
          </cell>
        </row>
        <row r="48">
          <cell r="A48">
            <v>46</v>
          </cell>
          <cell r="K48" t="str">
            <v>E047</v>
          </cell>
          <cell r="L48" t="str">
            <v>Asbestos gutters</v>
          </cell>
        </row>
        <row r="49">
          <cell r="A49">
            <v>47</v>
          </cell>
          <cell r="K49" t="str">
            <v>E048</v>
          </cell>
          <cell r="L49" t="str">
            <v>Asbestos gutters and downpipes</v>
          </cell>
        </row>
        <row r="50">
          <cell r="A50">
            <v>48</v>
          </cell>
          <cell r="K50" t="str">
            <v>E049</v>
          </cell>
          <cell r="L50" t="str">
            <v>Asbestos tile suspended ceiling</v>
          </cell>
        </row>
        <row r="51">
          <cell r="A51">
            <v>49</v>
          </cell>
          <cell r="K51" t="str">
            <v>E050</v>
          </cell>
          <cell r="L51" t="str">
            <v>Asphalt</v>
          </cell>
        </row>
        <row r="52">
          <cell r="A52">
            <v>50</v>
          </cell>
          <cell r="K52" t="str">
            <v>E051</v>
          </cell>
          <cell r="L52" t="str">
            <v>Base units</v>
          </cell>
        </row>
        <row r="53">
          <cell r="A53">
            <v>51</v>
          </cell>
          <cell r="K53" t="str">
            <v>E052</v>
          </cell>
          <cell r="L53" t="str">
            <v>Belfast sink</v>
          </cell>
        </row>
        <row r="54">
          <cell r="A54">
            <v>52</v>
          </cell>
          <cell r="K54" t="str">
            <v>E053</v>
          </cell>
          <cell r="L54" t="str">
            <v>Benching</v>
          </cell>
        </row>
        <row r="55">
          <cell r="A55">
            <v>53</v>
          </cell>
          <cell r="K55" t="str">
            <v>E054</v>
          </cell>
          <cell r="L55" t="str">
            <v>Benching and whiteboard</v>
          </cell>
        </row>
        <row r="56">
          <cell r="A56">
            <v>54</v>
          </cell>
          <cell r="K56" t="str">
            <v>E055</v>
          </cell>
          <cell r="L56" t="str">
            <v>Benching, cupboards and shelves</v>
          </cell>
        </row>
        <row r="57">
          <cell r="A57">
            <v>55</v>
          </cell>
          <cell r="K57" t="str">
            <v>E056</v>
          </cell>
          <cell r="L57" t="str">
            <v>Benching, cupboards and whiteboard</v>
          </cell>
        </row>
        <row r="58">
          <cell r="A58">
            <v>56</v>
          </cell>
          <cell r="K58" t="str">
            <v>E057</v>
          </cell>
          <cell r="L58" t="str">
            <v>Benching, cupboards, whiteboard and coat hooks</v>
          </cell>
        </row>
        <row r="59">
          <cell r="A59">
            <v>57</v>
          </cell>
          <cell r="K59" t="str">
            <v>E058</v>
          </cell>
          <cell r="L59" t="str">
            <v>Benching, whiteboard and shelves</v>
          </cell>
        </row>
        <row r="60">
          <cell r="A60">
            <v>58</v>
          </cell>
          <cell r="K60" t="str">
            <v>E059</v>
          </cell>
          <cell r="L60" t="str">
            <v>Bitumen damp proof course</v>
          </cell>
        </row>
        <row r="61">
          <cell r="A61">
            <v>59</v>
          </cell>
          <cell r="K61" t="str">
            <v>E060</v>
          </cell>
          <cell r="L61" t="str">
            <v>Bitumen damp proof course with air bricks</v>
          </cell>
        </row>
        <row r="62">
          <cell r="A62">
            <v>60</v>
          </cell>
          <cell r="K62" t="str">
            <v>E061</v>
          </cell>
          <cell r="L62" t="str">
            <v>Blackboard</v>
          </cell>
        </row>
        <row r="63">
          <cell r="A63">
            <v>61</v>
          </cell>
          <cell r="K63" t="str">
            <v>E062</v>
          </cell>
          <cell r="L63" t="str">
            <v>Block and stud walls</v>
          </cell>
        </row>
        <row r="64">
          <cell r="A64">
            <v>62</v>
          </cell>
          <cell r="K64" t="str">
            <v>E063</v>
          </cell>
          <cell r="L64" t="str">
            <v xml:space="preserve">Block solid walls </v>
          </cell>
        </row>
        <row r="65">
          <cell r="A65">
            <v>63</v>
          </cell>
          <cell r="K65" t="str">
            <v>E064</v>
          </cell>
          <cell r="L65" t="str">
            <v>Blockwork cubicles</v>
          </cell>
        </row>
        <row r="66">
          <cell r="A66">
            <v>64</v>
          </cell>
          <cell r="K66" t="str">
            <v>E065</v>
          </cell>
          <cell r="L66" t="str">
            <v>Blue brick damp proof course</v>
          </cell>
        </row>
        <row r="67">
          <cell r="A67">
            <v>65</v>
          </cell>
          <cell r="K67" t="str">
            <v>E066</v>
          </cell>
          <cell r="L67" t="str">
            <v>Blue brick damp proof course, air bricks</v>
          </cell>
        </row>
        <row r="68">
          <cell r="A68">
            <v>66</v>
          </cell>
          <cell r="K68" t="str">
            <v>E067</v>
          </cell>
          <cell r="L68" t="str">
            <v>Brick and block solid walls</v>
          </cell>
        </row>
        <row r="69">
          <cell r="A69">
            <v>67</v>
          </cell>
          <cell r="K69" t="str">
            <v>E068</v>
          </cell>
          <cell r="L69" t="str">
            <v>Brick chimney with concrete flaunching</v>
          </cell>
        </row>
        <row r="70">
          <cell r="A70">
            <v>68</v>
          </cell>
          <cell r="K70" t="str">
            <v>E069</v>
          </cell>
          <cell r="L70" t="str">
            <v>Brick paving</v>
          </cell>
        </row>
        <row r="71">
          <cell r="K71" t="str">
            <v>E070</v>
          </cell>
          <cell r="L71" t="str">
            <v>Brick solid and stud walls</v>
          </cell>
        </row>
        <row r="72">
          <cell r="K72" t="str">
            <v>E071</v>
          </cell>
          <cell r="L72" t="str">
            <v>Brick solid walls</v>
          </cell>
        </row>
        <row r="73">
          <cell r="K73" t="str">
            <v>E072</v>
          </cell>
          <cell r="L73" t="str">
            <v>Carpet and Granwood finishes</v>
          </cell>
        </row>
        <row r="74">
          <cell r="K74" t="str">
            <v>E073</v>
          </cell>
          <cell r="L74" t="str">
            <v>Carpet and parquet finishes</v>
          </cell>
        </row>
        <row r="75">
          <cell r="K75" t="str">
            <v>E074</v>
          </cell>
          <cell r="L75" t="str">
            <v>Carpet and vinyl sheet finishes</v>
          </cell>
        </row>
        <row r="76">
          <cell r="K76" t="str">
            <v>E075</v>
          </cell>
          <cell r="L76" t="str">
            <v>Carpet finish</v>
          </cell>
        </row>
        <row r="77">
          <cell r="K77" t="str">
            <v>E076</v>
          </cell>
          <cell r="L77" t="str">
            <v>Carpet off parquet finishes</v>
          </cell>
        </row>
        <row r="78">
          <cell r="K78" t="str">
            <v>E077</v>
          </cell>
          <cell r="L78" t="str">
            <v>Carpet tile and Granwood finishes</v>
          </cell>
        </row>
        <row r="79">
          <cell r="K79" t="str">
            <v>E078</v>
          </cell>
          <cell r="L79" t="str">
            <v>Carpet tile and parquet finishes</v>
          </cell>
        </row>
        <row r="80">
          <cell r="K80" t="str">
            <v>E079</v>
          </cell>
          <cell r="L80" t="str">
            <v>Carpet tile and vinyl sheet finishes</v>
          </cell>
        </row>
        <row r="81">
          <cell r="K81" t="str">
            <v>E080</v>
          </cell>
          <cell r="L81" t="str">
            <v>Carpet tile and vinyl tile finishes</v>
          </cell>
        </row>
        <row r="82">
          <cell r="K82" t="str">
            <v>E081</v>
          </cell>
          <cell r="L82" t="str">
            <v>Carpet tile finish</v>
          </cell>
        </row>
        <row r="83">
          <cell r="K83" t="str">
            <v>E082</v>
          </cell>
          <cell r="L83" t="str">
            <v>Carpet tile off Granwood finish</v>
          </cell>
        </row>
        <row r="84">
          <cell r="K84" t="str">
            <v>E083</v>
          </cell>
          <cell r="L84" t="str">
            <v>Carpet tile off parquet finish</v>
          </cell>
        </row>
        <row r="85">
          <cell r="K85" t="str">
            <v>E084</v>
          </cell>
          <cell r="L85" t="str">
            <v>Casement fasteners</v>
          </cell>
        </row>
        <row r="86">
          <cell r="K86" t="str">
            <v>E085</v>
          </cell>
          <cell r="L86" t="str">
            <v>Casement fasteners and overhead closer</v>
          </cell>
        </row>
        <row r="87">
          <cell r="K87" t="str">
            <v>E086</v>
          </cell>
          <cell r="L87" t="str">
            <v>Casement fasteners and panic bolts</v>
          </cell>
        </row>
        <row r="88">
          <cell r="K88" t="str">
            <v>E087</v>
          </cell>
          <cell r="L88" t="str">
            <v>Casement fasteners, levers and lock</v>
          </cell>
        </row>
        <row r="89">
          <cell r="K89" t="str">
            <v>E088</v>
          </cell>
          <cell r="L89" t="str">
            <v>Casement fasteners, overhead closers and levers</v>
          </cell>
        </row>
        <row r="90">
          <cell r="K90" t="str">
            <v>E089</v>
          </cell>
          <cell r="L90" t="str">
            <v>Casement fasteners, overhead closers and panic bolt</v>
          </cell>
        </row>
        <row r="91">
          <cell r="K91" t="str">
            <v>E090</v>
          </cell>
          <cell r="L91" t="str">
            <v>Casements</v>
          </cell>
        </row>
        <row r="92">
          <cell r="K92" t="str">
            <v>E091</v>
          </cell>
          <cell r="L92" t="str">
            <v>Cast iron downpipes</v>
          </cell>
        </row>
        <row r="93">
          <cell r="K93" t="str">
            <v>E092</v>
          </cell>
          <cell r="L93" t="str">
            <v>Cast iron gutters</v>
          </cell>
        </row>
        <row r="94">
          <cell r="K94" t="str">
            <v>E093</v>
          </cell>
          <cell r="L94" t="str">
            <v>Cast iron gutters and downpipes</v>
          </cell>
        </row>
        <row r="95">
          <cell r="K95" t="str">
            <v>E094</v>
          </cell>
          <cell r="L95" t="str">
            <v>Cast iron palisade railings and gates</v>
          </cell>
        </row>
        <row r="96">
          <cell r="K96" t="str">
            <v>E095</v>
          </cell>
          <cell r="L96" t="str">
            <v>Cast iron Soil and Vent pipe</v>
          </cell>
        </row>
        <row r="97">
          <cell r="K97" t="str">
            <v>E096</v>
          </cell>
          <cell r="L97" t="str">
            <v>cast iron spiral staircase</v>
          </cell>
        </row>
        <row r="98">
          <cell r="K98" t="str">
            <v>E097</v>
          </cell>
          <cell r="L98" t="str">
            <v>Cement fibre board</v>
          </cell>
        </row>
        <row r="99">
          <cell r="K99" t="str">
            <v>E098</v>
          </cell>
          <cell r="L99" t="str">
            <v>Ceramic science sinks</v>
          </cell>
        </row>
        <row r="100">
          <cell r="K100" t="str">
            <v>E099</v>
          </cell>
          <cell r="L100" t="str">
            <v>CLASP steel frame</v>
          </cell>
        </row>
        <row r="101">
          <cell r="K101" t="str">
            <v>E100</v>
          </cell>
          <cell r="L101" t="str">
            <v>Cleaners sink</v>
          </cell>
        </row>
        <row r="102">
          <cell r="K102" t="str">
            <v>E101</v>
          </cell>
          <cell r="L102" t="str">
            <v>Coat hooks</v>
          </cell>
        </row>
        <row r="103">
          <cell r="K103" t="str">
            <v>E102</v>
          </cell>
          <cell r="L103" t="str">
            <v>Coat hooks and cupboards</v>
          </cell>
        </row>
        <row r="104">
          <cell r="K104" t="str">
            <v>E103</v>
          </cell>
          <cell r="L104" t="str">
            <v>Coat hooks and shelves</v>
          </cell>
        </row>
        <row r="105">
          <cell r="K105" t="str">
            <v>E104</v>
          </cell>
          <cell r="L105" t="str">
            <v>Compacted sand</v>
          </cell>
        </row>
        <row r="106">
          <cell r="K106" t="str">
            <v>E105</v>
          </cell>
          <cell r="L106" t="str">
            <v>Concrete frame and infill panels</v>
          </cell>
        </row>
        <row r="107">
          <cell r="K107" t="str">
            <v>E106</v>
          </cell>
          <cell r="L107" t="str">
            <v>Concrete interlocking tile</v>
          </cell>
        </row>
        <row r="108">
          <cell r="K108" t="str">
            <v>E107</v>
          </cell>
          <cell r="L108" t="str">
            <v>Concrete pad foundation, precast concrete plinth and edge protection</v>
          </cell>
        </row>
        <row r="109">
          <cell r="K109" t="str">
            <v>E108</v>
          </cell>
          <cell r="L109" t="str">
            <v>Concrete plank</v>
          </cell>
        </row>
        <row r="110">
          <cell r="K110" t="str">
            <v>E109</v>
          </cell>
          <cell r="L110" t="str">
            <v>Concrete raft foundation</v>
          </cell>
        </row>
        <row r="111">
          <cell r="K111" t="str">
            <v>E110</v>
          </cell>
          <cell r="L111" t="str">
            <v>Concrete raft foundation, bitumen damp proof course</v>
          </cell>
        </row>
        <row r="112">
          <cell r="K112" t="str">
            <v>E111</v>
          </cell>
          <cell r="L112" t="str">
            <v>Concrete raft foundation, precast concrete plinth and edge protection</v>
          </cell>
        </row>
        <row r="113">
          <cell r="K113" t="str">
            <v>E112</v>
          </cell>
          <cell r="L113" t="str">
            <v>Copper</v>
          </cell>
        </row>
        <row r="114">
          <cell r="K114" t="str">
            <v>E113</v>
          </cell>
          <cell r="L114" t="str">
            <v>Copper gutters</v>
          </cell>
        </row>
        <row r="115">
          <cell r="K115" t="str">
            <v>E114</v>
          </cell>
          <cell r="L115" t="str">
            <v>Copper gutters and downpipes</v>
          </cell>
        </row>
        <row r="116">
          <cell r="K116" t="str">
            <v>E115</v>
          </cell>
          <cell r="L116" t="str">
            <v>Cubicles</v>
          </cell>
        </row>
        <row r="117">
          <cell r="K117" t="str">
            <v>E116</v>
          </cell>
          <cell r="L117" t="str">
            <v>Cubicles and shelves</v>
          </cell>
        </row>
        <row r="118">
          <cell r="K118" t="str">
            <v>E117</v>
          </cell>
          <cell r="L118" t="str">
            <v>Cubicles and worktop</v>
          </cell>
        </row>
        <row r="119">
          <cell r="K119" t="str">
            <v>E118</v>
          </cell>
          <cell r="L119" t="str">
            <v>Cupboards and whiteboard</v>
          </cell>
        </row>
        <row r="120">
          <cell r="K120" t="str">
            <v>E119</v>
          </cell>
          <cell r="L120" t="str">
            <v>Decathane</v>
          </cell>
        </row>
        <row r="121">
          <cell r="K121" t="str">
            <v>E120</v>
          </cell>
          <cell r="L121" t="str">
            <v>Decorative cast iron gates</v>
          </cell>
        </row>
        <row r="122">
          <cell r="K122" t="str">
            <v>E121</v>
          </cell>
          <cell r="L122" t="str">
            <v>Dirt trap carpet finish</v>
          </cell>
        </row>
        <row r="123">
          <cell r="K123" t="str">
            <v>E122</v>
          </cell>
          <cell r="L123" t="str">
            <v>Dirt trap carpet tile finish</v>
          </cell>
        </row>
        <row r="124">
          <cell r="K124" t="str">
            <v>E123</v>
          </cell>
          <cell r="L124" t="str">
            <v>Dirt trap carpet tiles off parquet finish</v>
          </cell>
        </row>
        <row r="125">
          <cell r="K125" t="str">
            <v>E124</v>
          </cell>
          <cell r="L125" t="str">
            <v>Display cabinets</v>
          </cell>
        </row>
        <row r="126">
          <cell r="K126" t="str">
            <v>E125</v>
          </cell>
          <cell r="L126" t="str">
            <v>Double EN12150 glazing</v>
          </cell>
        </row>
        <row r="127">
          <cell r="K127" t="str">
            <v>E126</v>
          </cell>
          <cell r="L127" t="str">
            <v>Double filmed glazing</v>
          </cell>
        </row>
        <row r="128">
          <cell r="K128" t="str">
            <v>E127</v>
          </cell>
          <cell r="L128" t="str">
            <v>Double glazed hardwood casement windows</v>
          </cell>
        </row>
        <row r="129">
          <cell r="K129" t="str">
            <v>E128</v>
          </cell>
          <cell r="L129" t="str">
            <v>Double glazed hardwood double door</v>
          </cell>
        </row>
        <row r="130">
          <cell r="K130" t="str">
            <v>E129</v>
          </cell>
          <cell r="L130" t="str">
            <v>Double glazed hardwood single door</v>
          </cell>
        </row>
        <row r="131">
          <cell r="K131" t="str">
            <v>E130</v>
          </cell>
          <cell r="L131" t="str">
            <v>Double glazed plastisol coated metal double door</v>
          </cell>
        </row>
        <row r="132">
          <cell r="K132" t="str">
            <v>E131</v>
          </cell>
          <cell r="L132" t="str">
            <v>Double glazed plastisol coated metal single door</v>
          </cell>
        </row>
        <row r="133">
          <cell r="K133" t="str">
            <v>E132</v>
          </cell>
          <cell r="L133" t="str">
            <v>Double glazed plastisol coated metal windows</v>
          </cell>
        </row>
        <row r="134">
          <cell r="K134" t="str">
            <v>E133</v>
          </cell>
          <cell r="L134" t="str">
            <v>Double glazed precoated aluminium casement windows</v>
          </cell>
        </row>
        <row r="135">
          <cell r="K135" t="str">
            <v>E134</v>
          </cell>
          <cell r="L135" t="str">
            <v>Double glazed precoated aluminium double door</v>
          </cell>
        </row>
        <row r="136">
          <cell r="K136" t="str">
            <v>E135</v>
          </cell>
          <cell r="L136" t="str">
            <v>Double glazed precoated aluminium single door</v>
          </cell>
        </row>
        <row r="137">
          <cell r="K137" t="str">
            <v>E136</v>
          </cell>
          <cell r="L137" t="str">
            <v>Double glazed PVCu casement windows</v>
          </cell>
        </row>
        <row r="138">
          <cell r="K138" t="str">
            <v>E137</v>
          </cell>
          <cell r="L138" t="str">
            <v>Double glazed PVCu double doors</v>
          </cell>
        </row>
        <row r="139">
          <cell r="K139" t="str">
            <v>E138</v>
          </cell>
          <cell r="L139" t="str">
            <v>Double glazed softwood double doors</v>
          </cell>
        </row>
        <row r="140">
          <cell r="K140" t="str">
            <v>E139</v>
          </cell>
          <cell r="L140" t="str">
            <v>Double glazed softwood single door</v>
          </cell>
        </row>
        <row r="141">
          <cell r="K141" t="str">
            <v>E140</v>
          </cell>
          <cell r="L141" t="str">
            <v>Double glazed softwood, aluminium faced casement windows</v>
          </cell>
        </row>
        <row r="142">
          <cell r="K142" t="str">
            <v>E141</v>
          </cell>
          <cell r="L142" t="str">
            <v>Double glazing</v>
          </cell>
        </row>
        <row r="143">
          <cell r="K143" t="str">
            <v>E142</v>
          </cell>
          <cell r="L143" t="str">
            <v>Double laminate glazing</v>
          </cell>
        </row>
        <row r="144">
          <cell r="K144" t="str">
            <v>E143</v>
          </cell>
          <cell r="L144" t="str">
            <v>Double panel doors</v>
          </cell>
        </row>
        <row r="145">
          <cell r="K145" t="str">
            <v>E144</v>
          </cell>
          <cell r="L145" t="str">
            <v>Double panel sliding doors</v>
          </cell>
        </row>
        <row r="146">
          <cell r="K146" t="str">
            <v>E145</v>
          </cell>
          <cell r="L146" t="str">
            <v>Double safety glazing</v>
          </cell>
        </row>
        <row r="147">
          <cell r="K147" t="str">
            <v>E146</v>
          </cell>
          <cell r="L147" t="str">
            <v>Double tempered glazing</v>
          </cell>
        </row>
        <row r="148">
          <cell r="K148" t="str">
            <v>E147</v>
          </cell>
          <cell r="L148" t="str">
            <v>Double toughened glazing</v>
          </cell>
        </row>
        <row r="149">
          <cell r="K149" t="str">
            <v>E148</v>
          </cell>
          <cell r="L149" t="str">
            <v>Drinking fountain</v>
          </cell>
        </row>
        <row r="150">
          <cell r="K150" t="str">
            <v>E149</v>
          </cell>
          <cell r="L150" t="str">
            <v>Eggshell</v>
          </cell>
        </row>
        <row r="151">
          <cell r="K151" t="str">
            <v>E150</v>
          </cell>
          <cell r="L151" t="str">
            <v>Emulsion</v>
          </cell>
        </row>
        <row r="152">
          <cell r="K152" t="str">
            <v>E151</v>
          </cell>
          <cell r="L152" t="str">
            <v>Emulsion and prefinished</v>
          </cell>
        </row>
        <row r="153">
          <cell r="K153" t="str">
            <v>E152</v>
          </cell>
          <cell r="L153" t="str">
            <v>Emulsion to ceiling</v>
          </cell>
        </row>
        <row r="154">
          <cell r="K154" t="str">
            <v>E153</v>
          </cell>
          <cell r="L154" t="str">
            <v>Fair faced brick cavity, steel frame</v>
          </cell>
        </row>
        <row r="155">
          <cell r="K155" t="str">
            <v>E154</v>
          </cell>
          <cell r="L155" t="str">
            <v>Fair faced brick with concrete lintels</v>
          </cell>
        </row>
        <row r="156">
          <cell r="K156" t="str">
            <v>E155</v>
          </cell>
          <cell r="L156" t="str">
            <v>Fair faced brick, steel frame, reconstituted stone features</v>
          </cell>
        </row>
        <row r="157">
          <cell r="K157" t="str">
            <v>E156</v>
          </cell>
          <cell r="L157" t="str">
            <v>Fair faced cavity brick</v>
          </cell>
        </row>
        <row r="158">
          <cell r="K158" t="str">
            <v>E157</v>
          </cell>
          <cell r="L158" t="str">
            <v>Fair faced cavity brick with concrete copings</v>
          </cell>
        </row>
        <row r="159">
          <cell r="K159" t="str">
            <v>E158</v>
          </cell>
          <cell r="L159" t="str">
            <v>Fair faced cavity brick with concrete features</v>
          </cell>
        </row>
        <row r="160">
          <cell r="K160" t="str">
            <v>E159</v>
          </cell>
          <cell r="L160" t="str">
            <v>Fair faced cavity brick with stone features</v>
          </cell>
        </row>
        <row r="161">
          <cell r="K161" t="str">
            <v>E160</v>
          </cell>
          <cell r="L161" t="str">
            <v>Fair faced cavity brick work with brick on edge lintels</v>
          </cell>
        </row>
        <row r="162">
          <cell r="K162" t="str">
            <v>E161</v>
          </cell>
          <cell r="L162" t="str">
            <v>Fair faced concrete block cavity walls</v>
          </cell>
        </row>
        <row r="163">
          <cell r="K163" t="str">
            <v>E162</v>
          </cell>
          <cell r="L163" t="str">
            <v>Fair faced solid brick</v>
          </cell>
        </row>
        <row r="164">
          <cell r="K164" t="str">
            <v>E163</v>
          </cell>
          <cell r="L164" t="str">
            <v>Fair faced solid brick with stone features</v>
          </cell>
        </row>
        <row r="165">
          <cell r="K165" t="str">
            <v>E164</v>
          </cell>
          <cell r="L165" t="str">
            <v>Fair faced solid brick, brick on edge lintels and stone sills</v>
          </cell>
        </row>
        <row r="166">
          <cell r="K166" t="str">
            <v>E165</v>
          </cell>
          <cell r="L166" t="str">
            <v>Fair faced solid brick, concrete copings</v>
          </cell>
        </row>
        <row r="167">
          <cell r="K167" t="str">
            <v>E166</v>
          </cell>
          <cell r="L167" t="str">
            <v>Fair faced solid brick, steel frame</v>
          </cell>
        </row>
        <row r="168">
          <cell r="K168" t="str">
            <v>E167</v>
          </cell>
          <cell r="L168" t="str">
            <v>FD30 certified glazing</v>
          </cell>
        </row>
        <row r="169">
          <cell r="K169" t="str">
            <v>E168</v>
          </cell>
          <cell r="L169" t="str">
            <v>FD30S Certified glazing</v>
          </cell>
        </row>
        <row r="170">
          <cell r="K170" t="str">
            <v>E169</v>
          </cell>
          <cell r="L170" t="str">
            <v>FD60 certified glazing</v>
          </cell>
        </row>
        <row r="171">
          <cell r="K171" t="str">
            <v>E170</v>
          </cell>
          <cell r="L171" t="str">
            <v>FD60S Certified glazing</v>
          </cell>
        </row>
        <row r="172">
          <cell r="K172" t="str">
            <v>E171</v>
          </cell>
          <cell r="L172" t="str">
            <v>Fibreboard</v>
          </cell>
        </row>
        <row r="173">
          <cell r="K173" t="str">
            <v>E172</v>
          </cell>
          <cell r="L173" t="str">
            <v>Fibreboard hidden grid suspended ceiling</v>
          </cell>
        </row>
        <row r="174">
          <cell r="K174" t="str">
            <v>E173</v>
          </cell>
          <cell r="L174" t="str">
            <v>Filmed obscure Georgian wired glazing</v>
          </cell>
        </row>
        <row r="175">
          <cell r="K175" t="str">
            <v>E174</v>
          </cell>
          <cell r="L175" t="str">
            <v>Filmed vision panel</v>
          </cell>
        </row>
        <row r="176">
          <cell r="K176" t="str">
            <v>E175</v>
          </cell>
          <cell r="L176" t="str">
            <v>Flush double door</v>
          </cell>
        </row>
        <row r="177">
          <cell r="K177" t="str">
            <v>E176</v>
          </cell>
          <cell r="L177" t="str">
            <v>Flush double door with intumescent seals</v>
          </cell>
        </row>
        <row r="178">
          <cell r="K178" t="str">
            <v>E177</v>
          </cell>
          <cell r="L178" t="str">
            <v>Flush double door with intumescent seals frame fitted</v>
          </cell>
        </row>
        <row r="179">
          <cell r="K179" t="str">
            <v>E178</v>
          </cell>
          <cell r="L179" t="str">
            <v>Flush double door with intumescent smoke seals</v>
          </cell>
        </row>
        <row r="180">
          <cell r="K180" t="str">
            <v>E179</v>
          </cell>
          <cell r="L180" t="str">
            <v>Flush double door with intumescent smoke seals frame fitted</v>
          </cell>
        </row>
        <row r="181">
          <cell r="K181" t="str">
            <v>E180</v>
          </cell>
          <cell r="L181" t="str">
            <v>Flush double door with vision panel and intumescent seals</v>
          </cell>
        </row>
        <row r="182">
          <cell r="K182" t="str">
            <v>E181</v>
          </cell>
          <cell r="L182" t="str">
            <v>Flush double door with vision panel and intumescent seals frame fitted</v>
          </cell>
        </row>
        <row r="183">
          <cell r="K183" t="str">
            <v>E182</v>
          </cell>
          <cell r="L183" t="str">
            <v>Flush double door with vision panel and intumescent smoke seals</v>
          </cell>
        </row>
        <row r="184">
          <cell r="K184" t="str">
            <v>E183</v>
          </cell>
          <cell r="L184" t="str">
            <v>Flush double door with vision panel and intumescent smoke seals frame fitted</v>
          </cell>
        </row>
        <row r="185">
          <cell r="K185" t="str">
            <v>E184</v>
          </cell>
          <cell r="L185" t="str">
            <v>Flush double door with vision panel in metal frame</v>
          </cell>
        </row>
        <row r="186">
          <cell r="K186" t="str">
            <v>E185</v>
          </cell>
          <cell r="L186" t="str">
            <v>Flush double door with vision panels</v>
          </cell>
        </row>
        <row r="187">
          <cell r="K187" t="str">
            <v>E186</v>
          </cell>
          <cell r="L187" t="str">
            <v>Flush double door, metal frame</v>
          </cell>
        </row>
        <row r="188">
          <cell r="K188" t="str">
            <v>E187</v>
          </cell>
          <cell r="L188" t="str">
            <v>Flush FD30 double door</v>
          </cell>
        </row>
        <row r="189">
          <cell r="K189" t="str">
            <v>E188</v>
          </cell>
          <cell r="L189" t="str">
            <v>Flush FD30 double door with vision panel and smoke seals frame fitted</v>
          </cell>
        </row>
        <row r="190">
          <cell r="K190" t="str">
            <v>E189</v>
          </cell>
          <cell r="L190" t="str">
            <v>Flush FD30 double door with vision panels and intumescent smoke seals</v>
          </cell>
        </row>
        <row r="191">
          <cell r="K191" t="str">
            <v>E190</v>
          </cell>
          <cell r="L191" t="str">
            <v>Flush FD30 double door/ modified</v>
          </cell>
        </row>
        <row r="192">
          <cell r="K192" t="str">
            <v>E191</v>
          </cell>
          <cell r="L192" t="str">
            <v>Flush FD30 single door</v>
          </cell>
        </row>
        <row r="193">
          <cell r="K193" t="str">
            <v>E192</v>
          </cell>
          <cell r="L193" t="str">
            <v>Flush FD30 single door with intumescent seals frame fitted</v>
          </cell>
        </row>
        <row r="194">
          <cell r="K194" t="str">
            <v>E193</v>
          </cell>
          <cell r="L194" t="str">
            <v>Flush FD30 single door with vision panel</v>
          </cell>
        </row>
        <row r="195">
          <cell r="K195" t="str">
            <v>E194</v>
          </cell>
          <cell r="L195" t="str">
            <v>Flush FD30 single door with vision panel and intumescent smoke seals frame fitted</v>
          </cell>
        </row>
        <row r="196">
          <cell r="K196" t="str">
            <v>E195</v>
          </cell>
          <cell r="L196" t="str">
            <v>Flush FD30 single door/ modified</v>
          </cell>
        </row>
        <row r="197">
          <cell r="K197" t="str">
            <v>E196</v>
          </cell>
          <cell r="L197" t="str">
            <v>Flush FD30S double door with vision panel</v>
          </cell>
        </row>
        <row r="198">
          <cell r="K198" t="str">
            <v>E197</v>
          </cell>
          <cell r="L198" t="str">
            <v>Flush FD30S double door/ modified</v>
          </cell>
        </row>
        <row r="199">
          <cell r="K199" t="str">
            <v>E198</v>
          </cell>
          <cell r="L199" t="str">
            <v>Flush FD30S single door</v>
          </cell>
        </row>
        <row r="200">
          <cell r="K200" t="str">
            <v>E199</v>
          </cell>
          <cell r="L200" t="str">
            <v>Flush FD30S single door with vision panel</v>
          </cell>
        </row>
        <row r="201">
          <cell r="K201" t="str">
            <v>E200</v>
          </cell>
          <cell r="L201" t="str">
            <v>Flush FD30S single door/ modified</v>
          </cell>
        </row>
        <row r="202">
          <cell r="K202" t="str">
            <v>R01</v>
          </cell>
          <cell r="L202" t="str">
            <v>Flush FD30Sdouble door</v>
          </cell>
        </row>
        <row r="203">
          <cell r="K203" t="str">
            <v>R02</v>
          </cell>
          <cell r="L203" t="str">
            <v>Flush FD60 double door</v>
          </cell>
        </row>
        <row r="204">
          <cell r="K204" t="str">
            <v>R03</v>
          </cell>
          <cell r="L204" t="str">
            <v>Flush FD60 double door/ modified</v>
          </cell>
        </row>
        <row r="205">
          <cell r="K205" t="str">
            <v>R04</v>
          </cell>
          <cell r="L205" t="str">
            <v>Flush FD60 single door</v>
          </cell>
        </row>
        <row r="206">
          <cell r="K206" t="str">
            <v>R05</v>
          </cell>
          <cell r="L206" t="str">
            <v>Flush FD60 single door/ modified</v>
          </cell>
        </row>
        <row r="207">
          <cell r="K207" t="str">
            <v>R06</v>
          </cell>
          <cell r="L207" t="str">
            <v>Flush FD60S double door</v>
          </cell>
        </row>
        <row r="208">
          <cell r="K208" t="str">
            <v>R07</v>
          </cell>
          <cell r="L208" t="str">
            <v>Flush FD60S double door/ modified</v>
          </cell>
        </row>
        <row r="209">
          <cell r="K209" t="str">
            <v>R08</v>
          </cell>
          <cell r="L209" t="str">
            <v>Flush FD60S single door</v>
          </cell>
        </row>
        <row r="210">
          <cell r="K210" t="str">
            <v>R09</v>
          </cell>
          <cell r="L210" t="str">
            <v>Flush FD60S single door/ modified</v>
          </cell>
        </row>
        <row r="211">
          <cell r="K211" t="str">
            <v>R10</v>
          </cell>
          <cell r="L211" t="str">
            <v>Flush half hour double door with intumescent smoke seals.</v>
          </cell>
        </row>
        <row r="212">
          <cell r="K212" t="str">
            <v>R11</v>
          </cell>
          <cell r="L212" t="str">
            <v>Flush half hour double doors with intumescent seals frame fitted</v>
          </cell>
        </row>
        <row r="213">
          <cell r="K213" t="str">
            <v>R12</v>
          </cell>
          <cell r="L213" t="str">
            <v>Flush half hour single door with intumescent seal frame fitted</v>
          </cell>
        </row>
        <row r="214">
          <cell r="K214" t="str">
            <v>R13</v>
          </cell>
          <cell r="L214" t="str">
            <v xml:space="preserve">Flush half hour single door with vision panel and intumescent seals </v>
          </cell>
        </row>
        <row r="215">
          <cell r="K215" t="str">
            <v>R14</v>
          </cell>
          <cell r="L215" t="str">
            <v>Flush half hour single door with vision panel, intumescent seals and intumescent baffled vent</v>
          </cell>
        </row>
        <row r="216">
          <cell r="K216" t="str">
            <v>R15</v>
          </cell>
          <cell r="L216" t="str">
            <v>Flush panelled single door</v>
          </cell>
        </row>
        <row r="217">
          <cell r="K217" t="str">
            <v>R16</v>
          </cell>
          <cell r="L217" t="str">
            <v>Flush plastisol coated metal door</v>
          </cell>
        </row>
        <row r="218">
          <cell r="K218" t="str">
            <v>R17</v>
          </cell>
          <cell r="L218" t="str">
            <v>Flush plastisol coated metal double door</v>
          </cell>
        </row>
        <row r="219">
          <cell r="K219" t="str">
            <v>R18</v>
          </cell>
          <cell r="L219" t="str">
            <v>Flush precoated aluminium door</v>
          </cell>
        </row>
        <row r="220">
          <cell r="K220" t="str">
            <v>R19</v>
          </cell>
          <cell r="L220" t="str">
            <v>Flush precoated aluminium double door</v>
          </cell>
        </row>
        <row r="221">
          <cell r="K221" t="str">
            <v>R20</v>
          </cell>
          <cell r="L221" t="str">
            <v>Flush single door</v>
          </cell>
        </row>
        <row r="222">
          <cell r="K222" t="str">
            <v>R21</v>
          </cell>
          <cell r="L222" t="str">
            <v>Flush single door with intumescent seals</v>
          </cell>
        </row>
        <row r="223">
          <cell r="K223" t="str">
            <v>R22</v>
          </cell>
          <cell r="L223" t="str">
            <v>Flush single door with intumescent seals frame fitted</v>
          </cell>
        </row>
        <row r="224">
          <cell r="K224" t="str">
            <v>R23</v>
          </cell>
          <cell r="L224" t="str">
            <v>Flush single door with intumescent smoke seals</v>
          </cell>
        </row>
        <row r="225">
          <cell r="K225" t="str">
            <v>R24</v>
          </cell>
          <cell r="L225" t="str">
            <v>Flush single door with intumescent smoke seals frame fitted</v>
          </cell>
        </row>
        <row r="226">
          <cell r="K226" t="str">
            <v>R25</v>
          </cell>
          <cell r="L226" t="str">
            <v>Flush single door with vision panel</v>
          </cell>
        </row>
        <row r="227">
          <cell r="K227" t="str">
            <v>R26</v>
          </cell>
          <cell r="L227" t="str">
            <v>Flush single door with vision panel and intumescent seals</v>
          </cell>
        </row>
        <row r="228">
          <cell r="K228" t="str">
            <v>R27</v>
          </cell>
          <cell r="L228" t="str">
            <v>Flush single door with vision panel and intumescent seals frame fitted</v>
          </cell>
        </row>
        <row r="229">
          <cell r="K229" t="str">
            <v>R28</v>
          </cell>
          <cell r="L229" t="str">
            <v>Flush single door with vision panel and intumescent smoke seals</v>
          </cell>
        </row>
        <row r="230">
          <cell r="K230" t="str">
            <v>R29</v>
          </cell>
          <cell r="L230" t="str">
            <v>Flush single door with vision panel and intumescent smoke seals frame fitted</v>
          </cell>
        </row>
        <row r="231">
          <cell r="K231" t="str">
            <v>R30</v>
          </cell>
          <cell r="L231" t="str">
            <v>Flush single door with vision panel in metal frame</v>
          </cell>
        </row>
        <row r="232">
          <cell r="K232" t="str">
            <v>R31</v>
          </cell>
          <cell r="L232" t="str">
            <v>Flush single door, metal frame</v>
          </cell>
        </row>
        <row r="233">
          <cell r="K233" t="str">
            <v>R32</v>
          </cell>
          <cell r="L233" t="str">
            <v>Foam panels, lath and plaster</v>
          </cell>
        </row>
        <row r="234">
          <cell r="K234" t="str">
            <v>R33</v>
          </cell>
          <cell r="L234" t="str">
            <v>Fully glazed double door</v>
          </cell>
        </row>
        <row r="235">
          <cell r="K235" t="str">
            <v>R34</v>
          </cell>
          <cell r="L235" t="str">
            <v>Fully glazed double door in metal frame</v>
          </cell>
        </row>
        <row r="236">
          <cell r="K236" t="str">
            <v>R35</v>
          </cell>
          <cell r="L236" t="str">
            <v>Fully glazed FD30 double door</v>
          </cell>
        </row>
        <row r="237">
          <cell r="K237" t="str">
            <v>R36</v>
          </cell>
          <cell r="L237" t="str">
            <v>Fully glazed FD30 single door</v>
          </cell>
        </row>
        <row r="238">
          <cell r="K238" t="str">
            <v>R37</v>
          </cell>
          <cell r="L238" t="str">
            <v>Fully glazed FD30S double door</v>
          </cell>
        </row>
        <row r="239">
          <cell r="K239" t="str">
            <v>R38</v>
          </cell>
          <cell r="L239" t="str">
            <v>Fully glazed FD30S single door</v>
          </cell>
        </row>
        <row r="240">
          <cell r="K240" t="str">
            <v>R39</v>
          </cell>
          <cell r="L240" t="str">
            <v>Fully glazed single door</v>
          </cell>
        </row>
        <row r="241">
          <cell r="K241" t="str">
            <v>R40</v>
          </cell>
          <cell r="L241" t="str">
            <v>Fully glazed single door in metal frame</v>
          </cell>
        </row>
        <row r="242">
          <cell r="K242" t="str">
            <v>R41</v>
          </cell>
          <cell r="L242" t="str">
            <v>Galvanised cubicles</v>
          </cell>
        </row>
        <row r="243">
          <cell r="K243" t="str">
            <v>R42</v>
          </cell>
          <cell r="L243" t="str">
            <v>Galvanised double gates</v>
          </cell>
        </row>
        <row r="244">
          <cell r="K244" t="str">
            <v>R43</v>
          </cell>
          <cell r="L244" t="str">
            <v>Galvanised mesh and angle post fencing</v>
          </cell>
        </row>
        <row r="245">
          <cell r="K245" t="str">
            <v>R44</v>
          </cell>
          <cell r="L245" t="str">
            <v>Galvanised spiked top palisade fencing</v>
          </cell>
        </row>
        <row r="246">
          <cell r="K246" t="str">
            <v>R45</v>
          </cell>
          <cell r="L246" t="str">
            <v>Georgian wired filmed glazing</v>
          </cell>
        </row>
        <row r="247">
          <cell r="K247" t="str">
            <v>R46</v>
          </cell>
          <cell r="L247" t="str">
            <v>Georgian wired filmed vision panel glazing</v>
          </cell>
        </row>
        <row r="248">
          <cell r="K248" t="str">
            <v>R47</v>
          </cell>
          <cell r="L248" t="str">
            <v>Georgian wired glazing</v>
          </cell>
        </row>
        <row r="249">
          <cell r="K249" t="str">
            <v>R48</v>
          </cell>
          <cell r="L249" t="str">
            <v>Georgian wired obscure  and tempered vision panel glazing</v>
          </cell>
        </row>
        <row r="250">
          <cell r="K250" t="str">
            <v>R49</v>
          </cell>
          <cell r="L250" t="str">
            <v>Georgian wired safety marked glazing</v>
          </cell>
        </row>
        <row r="251">
          <cell r="K251" t="str">
            <v>R50</v>
          </cell>
          <cell r="L251" t="str">
            <v>Georgian wired vision panel</v>
          </cell>
        </row>
        <row r="252">
          <cell r="K252" t="str">
            <v>R51</v>
          </cell>
          <cell r="L252" t="str">
            <v>Glass fibre panels</v>
          </cell>
        </row>
        <row r="253">
          <cell r="K253" t="str">
            <v>R52</v>
          </cell>
          <cell r="L253" t="str">
            <v>Glazed double door</v>
          </cell>
        </row>
        <row r="254">
          <cell r="K254" t="str">
            <v>R53</v>
          </cell>
          <cell r="L254" t="str">
            <v>Glazed panels</v>
          </cell>
        </row>
        <row r="255">
          <cell r="K255" t="str">
            <v>R54</v>
          </cell>
          <cell r="L255" t="str">
            <v>Glazed panels and lath and plaster</v>
          </cell>
        </row>
        <row r="256">
          <cell r="K256" t="str">
            <v>R55</v>
          </cell>
          <cell r="L256" t="str">
            <v>Glazed tile</v>
          </cell>
        </row>
        <row r="257">
          <cell r="K257" t="str">
            <v>R56</v>
          </cell>
          <cell r="L257" t="str">
            <v>Gloss to doors</v>
          </cell>
        </row>
        <row r="258">
          <cell r="K258" t="str">
            <v>R57</v>
          </cell>
          <cell r="L258" t="str">
            <v>Gloss to doors and fascia, masonry paint to soffit.</v>
          </cell>
        </row>
        <row r="259">
          <cell r="K259" t="str">
            <v>R58</v>
          </cell>
          <cell r="L259" t="str">
            <v>Gloss to doors and soffit</v>
          </cell>
        </row>
        <row r="260">
          <cell r="K260" t="str">
            <v>R59</v>
          </cell>
          <cell r="L260" t="str">
            <v>Gloss to fascia and soffit</v>
          </cell>
        </row>
        <row r="261">
          <cell r="K261" t="str">
            <v>R60</v>
          </cell>
          <cell r="L261" t="str">
            <v>Gloss to fascia, masonry paint to soffit and lintels</v>
          </cell>
        </row>
        <row r="262">
          <cell r="K262" t="str">
            <v>R61</v>
          </cell>
          <cell r="L262" t="str">
            <v>Gloss to soffit</v>
          </cell>
        </row>
        <row r="263">
          <cell r="K263" t="str">
            <v>R62</v>
          </cell>
          <cell r="L263" t="str">
            <v>Gloss to windows</v>
          </cell>
        </row>
        <row r="264">
          <cell r="K264" t="str">
            <v>R63</v>
          </cell>
          <cell r="L264" t="str">
            <v>Gloss to windows and doors</v>
          </cell>
        </row>
        <row r="265">
          <cell r="K265" t="str">
            <v>R64</v>
          </cell>
          <cell r="L265" t="str">
            <v>Gloss to windows and fascia</v>
          </cell>
        </row>
        <row r="266">
          <cell r="K266" t="str">
            <v>R65</v>
          </cell>
          <cell r="L266" t="str">
            <v>Gloss to windows and fascia, masonry paint to soffit</v>
          </cell>
        </row>
        <row r="267">
          <cell r="K267" t="str">
            <v>R66</v>
          </cell>
          <cell r="L267" t="str">
            <v>Gloss to windows and fascia, stain to door, masonry paint to soffit</v>
          </cell>
        </row>
        <row r="268">
          <cell r="K268" t="str">
            <v>R67</v>
          </cell>
          <cell r="L268" t="str">
            <v>Gloss to windows, doors, fascia and soffit</v>
          </cell>
        </row>
        <row r="269">
          <cell r="K269" t="str">
            <v>R68</v>
          </cell>
          <cell r="L269" t="str">
            <v>Gloss to windows, stain to doors</v>
          </cell>
        </row>
        <row r="270">
          <cell r="K270" t="str">
            <v>R69</v>
          </cell>
          <cell r="L270" t="str">
            <v>Granwood and vinyl sheet finishes</v>
          </cell>
        </row>
        <row r="271">
          <cell r="K271" t="str">
            <v>R70</v>
          </cell>
          <cell r="L271" t="str">
            <v>Granwood and vinyl tile finishes</v>
          </cell>
        </row>
        <row r="272">
          <cell r="K272" t="str">
            <v>R71</v>
          </cell>
          <cell r="L272" t="str">
            <v>Granwood finish</v>
          </cell>
        </row>
        <row r="273">
          <cell r="K273" t="str">
            <v>R72</v>
          </cell>
          <cell r="L273" t="str">
            <v>Grated rainwater channel</v>
          </cell>
        </row>
        <row r="274">
          <cell r="K274" t="str">
            <v>R73</v>
          </cell>
          <cell r="L274" t="str">
            <v>Half glazed 20/40 double doors with intumescent seals in a glazed metal frame</v>
          </cell>
        </row>
        <row r="275">
          <cell r="K275" t="str">
            <v>R74</v>
          </cell>
          <cell r="L275" t="str">
            <v>Half glazed double door</v>
          </cell>
        </row>
        <row r="276">
          <cell r="K276" t="str">
            <v>R75</v>
          </cell>
          <cell r="L276" t="str">
            <v>Half glazed double door in metal frame</v>
          </cell>
        </row>
        <row r="277">
          <cell r="K277" t="str">
            <v>R76</v>
          </cell>
          <cell r="L277" t="str">
            <v>Half glazed double door with intumescent smoke seals 2 way swing in a glazed frame</v>
          </cell>
        </row>
        <row r="278">
          <cell r="K278" t="str">
            <v>R77</v>
          </cell>
          <cell r="L278" t="str">
            <v>Half glazed FD30 double door</v>
          </cell>
        </row>
        <row r="279">
          <cell r="K279" t="str">
            <v>R78</v>
          </cell>
          <cell r="L279" t="str">
            <v>Half glazed FD30 single door</v>
          </cell>
        </row>
        <row r="280">
          <cell r="K280" t="str">
            <v>R79</v>
          </cell>
          <cell r="L280" t="str">
            <v>Half glazed FD30S double door</v>
          </cell>
        </row>
        <row r="281">
          <cell r="K281" t="str">
            <v>R80</v>
          </cell>
          <cell r="L281" t="str">
            <v>Half glazed FD30S single door</v>
          </cell>
        </row>
        <row r="282">
          <cell r="K282" t="str">
            <v>R81</v>
          </cell>
          <cell r="L282" t="str">
            <v>Half glazed half hour double doors with intumescent smoke seals frame fitted</v>
          </cell>
        </row>
        <row r="283">
          <cell r="K283" t="str">
            <v>R82</v>
          </cell>
          <cell r="L283" t="str">
            <v>Half glazed panel hardwood double doors</v>
          </cell>
        </row>
        <row r="284">
          <cell r="K284" t="str">
            <v>R83</v>
          </cell>
          <cell r="L284" t="str">
            <v>Half glazed panel single door</v>
          </cell>
        </row>
        <row r="285">
          <cell r="K285" t="str">
            <v>R84</v>
          </cell>
          <cell r="L285" t="str">
            <v>Half glazed panel single door in a metal frame</v>
          </cell>
        </row>
        <row r="286">
          <cell r="K286" t="str">
            <v>R85</v>
          </cell>
          <cell r="L286" t="str">
            <v>Half glazed single door</v>
          </cell>
        </row>
        <row r="287">
          <cell r="K287" t="str">
            <v>R86</v>
          </cell>
          <cell r="L287" t="str">
            <v>Half glazed single door in metal frame</v>
          </cell>
        </row>
        <row r="288">
          <cell r="K288" t="str">
            <v>R87</v>
          </cell>
          <cell r="L288" t="str">
            <v>Handrail handrail and metal banisters</v>
          </cell>
        </row>
        <row r="289">
          <cell r="K289" t="str">
            <v>R88</v>
          </cell>
          <cell r="L289" t="str">
            <v>Hardwood handrail</v>
          </cell>
        </row>
        <row r="290">
          <cell r="K290" t="str">
            <v>R89</v>
          </cell>
          <cell r="L290" t="str">
            <v>Hardwood roller shutter door</v>
          </cell>
        </row>
        <row r="291">
          <cell r="K291" t="str">
            <v>R90</v>
          </cell>
          <cell r="L291" t="str">
            <v>Hardwood single door</v>
          </cell>
        </row>
        <row r="292">
          <cell r="K292" t="str">
            <v>R91</v>
          </cell>
          <cell r="L292" t="str">
            <v>Horizontal timber boarding</v>
          </cell>
        </row>
        <row r="293">
          <cell r="K293" t="str">
            <v>R92</v>
          </cell>
          <cell r="L293" t="str">
            <v>Insitu concrete steps</v>
          </cell>
        </row>
        <row r="294">
          <cell r="K294" t="str">
            <v>R93</v>
          </cell>
          <cell r="L294" t="str">
            <v>Inspection chamber</v>
          </cell>
        </row>
        <row r="295">
          <cell r="K295" t="str">
            <v>R94</v>
          </cell>
          <cell r="L295" t="str">
            <v>Junkers sprung finish</v>
          </cell>
        </row>
        <row r="296">
          <cell r="K296" t="str">
            <v>R95</v>
          </cell>
          <cell r="L296" t="str">
            <v>Kawneer precoated aluminium double glazed windows</v>
          </cell>
        </row>
        <row r="297">
          <cell r="K297" t="str">
            <v>R96</v>
          </cell>
          <cell r="L297" t="str">
            <v>Knob mortice latch</v>
          </cell>
        </row>
        <row r="298">
          <cell r="K298" t="str">
            <v>R97</v>
          </cell>
          <cell r="L298" t="str">
            <v>Laminate beams</v>
          </cell>
        </row>
        <row r="299">
          <cell r="K299" t="str">
            <v>R98</v>
          </cell>
          <cell r="L299" t="str">
            <v>Laminate vision panel</v>
          </cell>
        </row>
        <row r="300">
          <cell r="K300" t="str">
            <v>R99</v>
          </cell>
          <cell r="L300" t="str">
            <v>Lath and plaster</v>
          </cell>
        </row>
        <row r="301">
          <cell r="K301" t="str">
            <v>R100</v>
          </cell>
          <cell r="L301" t="str">
            <v>Lath and plaster, plasterboard</v>
          </cell>
        </row>
        <row r="302">
          <cell r="L302" t="str">
            <v>Lath and plaster,wired</v>
          </cell>
        </row>
        <row r="303">
          <cell r="L303" t="str">
            <v>Lattice beams and fibreboard</v>
          </cell>
        </row>
        <row r="304">
          <cell r="L304" t="str">
            <v>Lead</v>
          </cell>
        </row>
        <row r="305">
          <cell r="L305" t="str">
            <v>Lever mortice latch</v>
          </cell>
        </row>
        <row r="306">
          <cell r="L306" t="str">
            <v>Lever mortice latch and nightlatch</v>
          </cell>
        </row>
        <row r="307">
          <cell r="L307" t="str">
            <v>Lever mortice lock</v>
          </cell>
        </row>
        <row r="308">
          <cell r="L308" t="str">
            <v>Lever mortice lock and nightlatch</v>
          </cell>
        </row>
        <row r="309">
          <cell r="L309" t="str">
            <v>Linoleum finish</v>
          </cell>
        </row>
        <row r="310">
          <cell r="L310" t="str">
            <v>Lockers</v>
          </cell>
        </row>
        <row r="311">
          <cell r="L311" t="str">
            <v>Magnetic release</v>
          </cell>
        </row>
        <row r="312">
          <cell r="L312" t="str">
            <v>Manufactured slate</v>
          </cell>
        </row>
        <row r="313">
          <cell r="L313" t="str">
            <v>Manufactured slate</v>
          </cell>
        </row>
        <row r="314">
          <cell r="L314" t="str">
            <v>Masonry paint to render</v>
          </cell>
        </row>
        <row r="315">
          <cell r="L315" t="str">
            <v>Masonry to soffit</v>
          </cell>
        </row>
        <row r="316">
          <cell r="L316" t="str">
            <v>MDF shelves</v>
          </cell>
        </row>
        <row r="317">
          <cell r="L317" t="str">
            <v>Metal handrail and banisters</v>
          </cell>
        </row>
        <row r="318">
          <cell r="L318" t="str">
            <v>Metal hidden grid ceiling</v>
          </cell>
        </row>
        <row r="319">
          <cell r="L319" t="str">
            <v>Metal shelves</v>
          </cell>
        </row>
        <row r="320">
          <cell r="L320" t="str">
            <v>Mineral built up felt</v>
          </cell>
        </row>
        <row r="321">
          <cell r="L321" t="str">
            <v>Mineral built up felt, double polycarbonate roof lights</v>
          </cell>
        </row>
        <row r="322">
          <cell r="L322" t="str">
            <v>Mineral built up felt, Georgian wired roof lights</v>
          </cell>
        </row>
        <row r="323">
          <cell r="L323" t="str">
            <v>Mineral built up felt, polycarbonate dome roof lights</v>
          </cell>
        </row>
        <row r="324">
          <cell r="L324" t="str">
            <v>Moisture resistant board</v>
          </cell>
        </row>
        <row r="325">
          <cell r="L325" t="str">
            <v>Moisture resistant suspended ceiling</v>
          </cell>
        </row>
        <row r="326">
          <cell r="L326" t="str">
            <v>Mortice latch and nightlatch</v>
          </cell>
        </row>
        <row r="327">
          <cell r="L327" t="str">
            <v>Mortice latch, overhead closer and nightlatch</v>
          </cell>
        </row>
        <row r="328">
          <cell r="L328" t="str">
            <v>Mortice latch, pull handle and nightlatch</v>
          </cell>
        </row>
        <row r="329">
          <cell r="L329" t="str">
            <v>Mortice lock</v>
          </cell>
        </row>
        <row r="330">
          <cell r="L330" t="str">
            <v>Mortice lock and nightlatch</v>
          </cell>
        </row>
        <row r="331">
          <cell r="L331" t="str">
            <v>Mortice lock and pull handles</v>
          </cell>
        </row>
        <row r="332">
          <cell r="L332" t="str">
            <v>moulded plastic faced flush single door</v>
          </cell>
        </row>
        <row r="333">
          <cell r="L333" t="str">
            <v>Natural Slate</v>
          </cell>
        </row>
        <row r="334">
          <cell r="L334" t="str">
            <v>Natural Slate, Georgian wired patent glazing.</v>
          </cell>
        </row>
        <row r="335">
          <cell r="L335" t="str">
            <v>Obscure filmed and laminate glazing</v>
          </cell>
        </row>
        <row r="336">
          <cell r="L336" t="str">
            <v>Obscure Georgian wired filmed glazing, part boarded to Block J</v>
          </cell>
        </row>
        <row r="337">
          <cell r="L337" t="str">
            <v>Obscure Georgian wired glazing</v>
          </cell>
        </row>
        <row r="338">
          <cell r="L338" t="str">
            <v>Obscure Georgian wired vision panel</v>
          </cell>
        </row>
        <row r="339">
          <cell r="L339" t="str">
            <v>Obscure laminate glazing</v>
          </cell>
        </row>
        <row r="340">
          <cell r="L340" t="str">
            <v>Obscure laminate vision panel glazing</v>
          </cell>
        </row>
        <row r="341">
          <cell r="L341" t="str">
            <v>Obscured filmed glazing</v>
          </cell>
        </row>
        <row r="342">
          <cell r="L342" t="str">
            <v>Obscured tempered glazing</v>
          </cell>
        </row>
        <row r="343">
          <cell r="L343" t="str">
            <v>Open grid tile ceiling</v>
          </cell>
        </row>
        <row r="344">
          <cell r="L344" t="str">
            <v>Overhead closer , mortice lock and lever furniture</v>
          </cell>
        </row>
        <row r="345">
          <cell r="L345" t="str">
            <v>Overhead closer and pull handles</v>
          </cell>
        </row>
        <row r="346">
          <cell r="L346" t="str">
            <v>Overhead closer and push button release</v>
          </cell>
        </row>
        <row r="347">
          <cell r="L347" t="str">
            <v>Overhead closer, lever handles and nightlatch</v>
          </cell>
        </row>
        <row r="348">
          <cell r="L348" t="str">
            <v>Overhead closer, lever, mortice latch</v>
          </cell>
        </row>
        <row r="349">
          <cell r="L349" t="str">
            <v>Overhead closer, magnetic release</v>
          </cell>
        </row>
        <row r="350">
          <cell r="L350" t="str">
            <v>Overhead closer, mortice latch, pull handles and nightlatch</v>
          </cell>
        </row>
        <row r="351">
          <cell r="L351" t="str">
            <v>Overhead closer, mortice lock and pull handles</v>
          </cell>
        </row>
        <row r="352">
          <cell r="L352" t="str">
            <v>Overhead closer, pull handle and night latch</v>
          </cell>
        </row>
        <row r="353">
          <cell r="L353" t="str">
            <v>Overhead closers</v>
          </cell>
        </row>
        <row r="354">
          <cell r="L354" t="str">
            <v>Painted finish</v>
          </cell>
        </row>
        <row r="355">
          <cell r="L355" t="str">
            <v>Panic bolt</v>
          </cell>
        </row>
        <row r="356">
          <cell r="L356" t="str">
            <v>Paramount partitions</v>
          </cell>
        </row>
        <row r="357">
          <cell r="L357" t="str">
            <v>Parquet finish</v>
          </cell>
        </row>
        <row r="358">
          <cell r="L358" t="str">
            <v>Paving slab retaining wall</v>
          </cell>
        </row>
        <row r="359">
          <cell r="L359" t="str">
            <v>Perforated metal hidden grid ceiling</v>
          </cell>
        </row>
        <row r="360">
          <cell r="L360" t="str">
            <v>Perspex covered metal framed bike shelter</v>
          </cell>
        </row>
        <row r="361">
          <cell r="L361" t="str">
            <v>Perspex covered metal framed bike shelter off concrete raft foundation</v>
          </cell>
        </row>
        <row r="362">
          <cell r="L362" t="str">
            <v>Plain and Georgian wired filmed glazing</v>
          </cell>
        </row>
        <row r="363">
          <cell r="L363" t="str">
            <v>Plain and Georgian wired filmed vision panel glazing</v>
          </cell>
        </row>
        <row r="364">
          <cell r="L364" t="str">
            <v>Plain and obscure filmed Georgian wired glazing</v>
          </cell>
        </row>
        <row r="365">
          <cell r="L365" t="str">
            <v>Plain and obscure filmed glazing</v>
          </cell>
        </row>
        <row r="366">
          <cell r="L366" t="str">
            <v>Plain filmed and Georgian wired vision panel glazing</v>
          </cell>
        </row>
        <row r="367">
          <cell r="L367" t="str">
            <v>Plain filmed glazing</v>
          </cell>
        </row>
        <row r="368">
          <cell r="L368" t="str">
            <v>Plain filmed louvered glazing</v>
          </cell>
        </row>
        <row r="369">
          <cell r="L369" t="str">
            <v>Plain filmed vision panel glazing</v>
          </cell>
        </row>
        <row r="370">
          <cell r="L370" t="str">
            <v>Plain Georgian wired vision panel</v>
          </cell>
        </row>
        <row r="371">
          <cell r="L371" t="str">
            <v>Plain high level, obscure laminate and Georgian wired glazing and vision panels.</v>
          </cell>
        </row>
        <row r="372">
          <cell r="L372" t="str">
            <v>Plain laminate and filmed galzing</v>
          </cell>
        </row>
        <row r="373">
          <cell r="L373" t="str">
            <v>Plain laminate and Georgian wired and obscured filmed glazing</v>
          </cell>
        </row>
        <row r="374">
          <cell r="L374" t="str">
            <v>Plain laminate to hall, filmed Georgian wired glazing</v>
          </cell>
        </row>
        <row r="375">
          <cell r="L375" t="str">
            <v>Plain laminate vision panels</v>
          </cell>
        </row>
        <row r="376">
          <cell r="L376" t="str">
            <v>Plain louvered glazing</v>
          </cell>
        </row>
        <row r="377">
          <cell r="L377" t="str">
            <v>Plain louvered overhead glazing</v>
          </cell>
        </row>
        <row r="378">
          <cell r="L378" t="str">
            <v>Plain overhead glazing</v>
          </cell>
        </row>
        <row r="379">
          <cell r="L379" t="str">
            <v>Plain overhead glazing, Georgian wired and laminate glazing</v>
          </cell>
        </row>
        <row r="380">
          <cell r="L380" t="str">
            <v>Plain safety glazing</v>
          </cell>
        </row>
        <row r="381">
          <cell r="L381" t="str">
            <v>Plain safety marked vision panel glazing</v>
          </cell>
        </row>
        <row r="382">
          <cell r="L382" t="str">
            <v>Plain tempered and filmed glazing panels</v>
          </cell>
        </row>
        <row r="383">
          <cell r="L383" t="str">
            <v>Plain tempered vision panel glazing</v>
          </cell>
        </row>
        <row r="384">
          <cell r="L384" t="str">
            <v>Plain vision panel glazing</v>
          </cell>
        </row>
        <row r="385">
          <cell r="L385" t="str">
            <v>Plain, obscure Georgian wired filmed glazing and Perspex panels</v>
          </cell>
        </row>
        <row r="386">
          <cell r="L386" t="str">
            <v>Plaster</v>
          </cell>
        </row>
        <row r="387">
          <cell r="L387" t="str">
            <v>Plaster and brick feature fireplaces</v>
          </cell>
        </row>
        <row r="388">
          <cell r="L388" t="str">
            <v>Plaster and glazed</v>
          </cell>
        </row>
        <row r="389">
          <cell r="L389" t="str">
            <v>Plaster and glazed metal frame</v>
          </cell>
        </row>
        <row r="390">
          <cell r="L390" t="str">
            <v>Plaster and glazed tile finishes</v>
          </cell>
        </row>
        <row r="391">
          <cell r="L391" t="str">
            <v>Plaster and MDF board</v>
          </cell>
        </row>
        <row r="392">
          <cell r="L392" t="str">
            <v>Plaster and Supalux board</v>
          </cell>
        </row>
        <row r="393">
          <cell r="L393" t="str">
            <v>Plaster soffit</v>
          </cell>
        </row>
        <row r="394">
          <cell r="L394" t="str">
            <v>Plasterboard and skim</v>
          </cell>
        </row>
        <row r="395">
          <cell r="L395" t="str">
            <v>Plastered soffit, glass fibre insulation laid over suspended tile in an exposed grid</v>
          </cell>
        </row>
        <row r="396">
          <cell r="L396" t="str">
            <v>Plastic damp proof course</v>
          </cell>
        </row>
        <row r="397">
          <cell r="L397" t="str">
            <v>Plastic damp proof course with air bricks</v>
          </cell>
        </row>
        <row r="398">
          <cell r="L398" t="str">
            <v>Plastisol coated metal louvered double door</v>
          </cell>
        </row>
        <row r="399">
          <cell r="L399" t="str">
            <v>Plastisol coated metal louvered single door</v>
          </cell>
        </row>
        <row r="400">
          <cell r="L400" t="str">
            <v>Plastisol coated steel cladding</v>
          </cell>
        </row>
        <row r="401">
          <cell r="L401" t="str">
            <v>Plastisol coated steel sheeting</v>
          </cell>
        </row>
        <row r="402">
          <cell r="L402" t="str">
            <v>Plywood soffit</v>
          </cell>
        </row>
        <row r="403">
          <cell r="L403" t="str">
            <v>Portaflec</v>
          </cell>
        </row>
        <row r="404">
          <cell r="L404" t="str">
            <v>Precast concrete horizontal panels</v>
          </cell>
        </row>
        <row r="405">
          <cell r="L405" t="str">
            <v>Precast concrete steps</v>
          </cell>
        </row>
        <row r="406">
          <cell r="L406" t="str">
            <v>Precast vertical concrete panels</v>
          </cell>
        </row>
        <row r="407">
          <cell r="L407" t="str">
            <v>Precoated aluminium cladding</v>
          </cell>
        </row>
        <row r="408">
          <cell r="L408" t="str">
            <v>Precoated aluminium downpipes</v>
          </cell>
        </row>
        <row r="409">
          <cell r="L409" t="str">
            <v xml:space="preserve">Precoated aluminium gutters </v>
          </cell>
        </row>
        <row r="410">
          <cell r="L410" t="str">
            <v>Precoated aluminium gutters and downpipes</v>
          </cell>
        </row>
        <row r="411">
          <cell r="L411" t="str">
            <v>Precoated aluminium louvered double door</v>
          </cell>
        </row>
        <row r="412">
          <cell r="L412" t="str">
            <v>Precoated aluminium louvered single door</v>
          </cell>
        </row>
        <row r="413">
          <cell r="L413" t="str">
            <v xml:space="preserve">Precoated aluminium sheeting </v>
          </cell>
        </row>
        <row r="414">
          <cell r="L414" t="str">
            <v>Precoated metal soffit</v>
          </cell>
        </row>
        <row r="415">
          <cell r="L415" t="str">
            <v>Prefinished</v>
          </cell>
        </row>
        <row r="416">
          <cell r="L416" t="str">
            <v>Pull handle and nightlatch</v>
          </cell>
        </row>
        <row r="417">
          <cell r="L417" t="str">
            <v>PVCu downpipes</v>
          </cell>
        </row>
        <row r="418">
          <cell r="L418" t="str">
            <v>PVCu fascia and soffit</v>
          </cell>
        </row>
        <row r="419">
          <cell r="L419" t="str">
            <v>PVCu gutters</v>
          </cell>
        </row>
        <row r="420">
          <cell r="L420" t="str">
            <v>PVCu gutters and downpipes</v>
          </cell>
        </row>
        <row r="421">
          <cell r="L421" t="str">
            <v>PVCu horizontal cladding</v>
          </cell>
        </row>
        <row r="422">
          <cell r="L422" t="str">
            <v>Pyroguard vision panel</v>
          </cell>
        </row>
        <row r="423">
          <cell r="L423" t="str">
            <v>Pyrostop vision panel</v>
          </cell>
        </row>
        <row r="424">
          <cell r="L424" t="str">
            <v>Quarry tile finish</v>
          </cell>
        </row>
        <row r="425">
          <cell r="L425" t="str">
            <v>Render</v>
          </cell>
        </row>
        <row r="426">
          <cell r="L426" t="str">
            <v>Rosemary clay tiles</v>
          </cell>
        </row>
        <row r="427">
          <cell r="L427" t="str">
            <v>Sarna Single ply polyester</v>
          </cell>
        </row>
        <row r="428">
          <cell r="L428" t="str">
            <v>Shelves</v>
          </cell>
        </row>
        <row r="429">
          <cell r="L429" t="str">
            <v>Shelves and cupboards</v>
          </cell>
        </row>
        <row r="430">
          <cell r="L430" t="str">
            <v>Shelves and worktop</v>
          </cell>
        </row>
        <row r="431">
          <cell r="L431" t="str">
            <v>Shelves, worktop and cupboards</v>
          </cell>
        </row>
        <row r="432">
          <cell r="L432" t="str">
            <v>Shower heads</v>
          </cell>
        </row>
        <row r="433">
          <cell r="L433" t="str">
            <v>Single door and vision panels in a metal frame</v>
          </cell>
        </row>
        <row r="434">
          <cell r="L434" t="str">
            <v>Single filmed and laminate glazed panes</v>
          </cell>
        </row>
        <row r="435">
          <cell r="L435" t="str">
            <v>Single filmed glazing</v>
          </cell>
        </row>
        <row r="436">
          <cell r="L436" t="str">
            <v>Single glazed aluminium sliding sash windows</v>
          </cell>
        </row>
        <row r="437">
          <cell r="L437" t="str">
            <v>Single glazed galvanised casement windows</v>
          </cell>
        </row>
        <row r="438">
          <cell r="L438" t="str">
            <v>Single glazed hardwood casement windows</v>
          </cell>
        </row>
        <row r="439">
          <cell r="L439" t="str">
            <v>Single glazed hardwood double doors</v>
          </cell>
        </row>
        <row r="440">
          <cell r="L440" t="str">
            <v>Single glazed plastisol coated metal double door</v>
          </cell>
        </row>
        <row r="441">
          <cell r="L441" t="str">
            <v>Single glazed plastisol coated metal single door</v>
          </cell>
        </row>
        <row r="442">
          <cell r="L442" t="str">
            <v>Single glazed plastisol coated metal windows</v>
          </cell>
        </row>
        <row r="443">
          <cell r="L443" t="str">
            <v>Single glazed precoated aluminium casement windows</v>
          </cell>
        </row>
        <row r="444">
          <cell r="L444" t="str">
            <v>Single glazed precoated aluminium double door</v>
          </cell>
        </row>
        <row r="445">
          <cell r="L445" t="str">
            <v>Single glazed precoated aluminium single door</v>
          </cell>
        </row>
        <row r="446">
          <cell r="L446" t="str">
            <v>Single glazed precoated aluminium window and door</v>
          </cell>
        </row>
        <row r="447">
          <cell r="L447" t="str">
            <v>Single glazed PVCu casement windows</v>
          </cell>
        </row>
        <row r="448">
          <cell r="L448" t="str">
            <v>Single glazed softwood double door</v>
          </cell>
        </row>
        <row r="449">
          <cell r="L449" t="str">
            <v>Single glazed softwood framed aluminium casement windows</v>
          </cell>
        </row>
        <row r="450">
          <cell r="L450" t="str">
            <v>Single glazed softwood single door</v>
          </cell>
        </row>
        <row r="451">
          <cell r="L451" t="str">
            <v>Single glazed softwood, aluminium faced casement windows</v>
          </cell>
        </row>
        <row r="452">
          <cell r="L452" t="str">
            <v>Single glazed window</v>
          </cell>
        </row>
        <row r="453">
          <cell r="L453" t="str">
            <v>Single glazing</v>
          </cell>
        </row>
        <row r="454">
          <cell r="L454" t="str">
            <v>Single glazing EN1250</v>
          </cell>
        </row>
        <row r="455">
          <cell r="L455" t="str">
            <v>Single laminate glazing</v>
          </cell>
        </row>
        <row r="456">
          <cell r="L456" t="str">
            <v>Single Perspex glazing</v>
          </cell>
        </row>
        <row r="457">
          <cell r="L457" t="str">
            <v>Single ply polyester</v>
          </cell>
        </row>
        <row r="458">
          <cell r="L458" t="str">
            <v>Single safety glazing</v>
          </cell>
        </row>
        <row r="459">
          <cell r="L459" t="str">
            <v>Single tempered glazing</v>
          </cell>
        </row>
        <row r="460">
          <cell r="L460" t="str">
            <v>Single toughened glazing</v>
          </cell>
        </row>
        <row r="461">
          <cell r="L461" t="str">
            <v>Site drainage</v>
          </cell>
        </row>
        <row r="462">
          <cell r="L462" t="str">
            <v xml:space="preserve">Slate </v>
          </cell>
        </row>
        <row r="463">
          <cell r="L463" t="str">
            <v>Slate and single glazed patent glazing.</v>
          </cell>
        </row>
        <row r="464">
          <cell r="L464" t="str">
            <v>Softwood double doors</v>
          </cell>
        </row>
        <row r="465">
          <cell r="L465" t="str">
            <v>Softwood double doors, metal faced</v>
          </cell>
        </row>
        <row r="466">
          <cell r="L466" t="str">
            <v>Softwood handrail</v>
          </cell>
        </row>
        <row r="467">
          <cell r="L467" t="str">
            <v>Softwood handrail and metal banisters</v>
          </cell>
        </row>
        <row r="468">
          <cell r="L468" t="str">
            <v>Softwood louvered door</v>
          </cell>
        </row>
        <row r="469">
          <cell r="L469" t="str">
            <v>Softwood louvered double door</v>
          </cell>
        </row>
        <row r="470">
          <cell r="L470" t="str">
            <v>Solar chip finished built up felt</v>
          </cell>
        </row>
        <row r="471">
          <cell r="L471" t="str">
            <v>Solar chip finished built up felt, Georgian wired roof light</v>
          </cell>
        </row>
        <row r="472">
          <cell r="L472" t="str">
            <v>Solar chip finished built up felt, polycarbonate roof lights</v>
          </cell>
        </row>
        <row r="473">
          <cell r="L473" t="str">
            <v>Solid and glazed metal framed walls</v>
          </cell>
        </row>
        <row r="474">
          <cell r="L474" t="str">
            <v>Solid and stud walls</v>
          </cell>
        </row>
        <row r="475">
          <cell r="L475" t="str">
            <v>Solid brick</v>
          </cell>
        </row>
        <row r="476">
          <cell r="L476" t="str">
            <v>Solid brick walls</v>
          </cell>
        </row>
        <row r="477">
          <cell r="L477" t="str">
            <v>Solid brick with concrete features</v>
          </cell>
        </row>
        <row r="478">
          <cell r="L478" t="str">
            <v>Solid concrete</v>
          </cell>
        </row>
        <row r="479">
          <cell r="L479" t="str">
            <v>Solid walls</v>
          </cell>
        </row>
        <row r="480">
          <cell r="L480" t="str">
            <v>Spiked top cast iron palisade fencing</v>
          </cell>
        </row>
        <row r="481">
          <cell r="L481" t="str">
            <v>Sports field</v>
          </cell>
        </row>
        <row r="482">
          <cell r="L482" t="str">
            <v>Sprung timber finish</v>
          </cell>
        </row>
        <row r="483">
          <cell r="L483" t="str">
            <v>Stain to boarding</v>
          </cell>
        </row>
        <row r="484">
          <cell r="L484" t="str">
            <v>Stain to doors</v>
          </cell>
        </row>
        <row r="485">
          <cell r="L485" t="str">
            <v>Stain to windows and doors</v>
          </cell>
        </row>
        <row r="486">
          <cell r="L486" t="str">
            <v>Stainless steel cleaners sink</v>
          </cell>
        </row>
        <row r="487">
          <cell r="L487" t="str">
            <v>Stainless steel server, worktop and shelving</v>
          </cell>
        </row>
        <row r="488">
          <cell r="L488" t="str">
            <v>Stainless steel shelving</v>
          </cell>
        </row>
        <row r="489">
          <cell r="L489" t="str">
            <v>Stainless steel sink</v>
          </cell>
        </row>
        <row r="490">
          <cell r="L490" t="str">
            <v>Stainless steel units</v>
          </cell>
        </row>
        <row r="491">
          <cell r="L491" t="str">
            <v>Stainless steel urinal</v>
          </cell>
        </row>
        <row r="492">
          <cell r="L492" t="str">
            <v>Steel frame</v>
          </cell>
        </row>
        <row r="493">
          <cell r="L493" t="str">
            <v>Steel frame, timber rafters, rigid board insulation, Rockwool fire barriers</v>
          </cell>
        </row>
        <row r="494">
          <cell r="L494" t="str">
            <v>Steel lattice truss, timber purlins and rafters</v>
          </cell>
        </row>
        <row r="495">
          <cell r="L495" t="str">
            <v>Steel lockers</v>
          </cell>
        </row>
        <row r="496">
          <cell r="L496" t="str">
            <v>Steel steps</v>
          </cell>
        </row>
        <row r="497">
          <cell r="L497" t="str">
            <v>Stelvetite partitions</v>
          </cell>
        </row>
        <row r="498">
          <cell r="L498" t="str">
            <v>Stenni board</v>
          </cell>
        </row>
        <row r="499">
          <cell r="L499" t="str">
            <v>Stone retaining wall</v>
          </cell>
        </row>
        <row r="500">
          <cell r="L500" t="str">
            <v>Stone retaining wall, cast iron fencing</v>
          </cell>
        </row>
        <row r="501">
          <cell r="L501" t="str">
            <v>Stud walls</v>
          </cell>
        </row>
        <row r="502">
          <cell r="L502" t="str">
            <v>Suspected asbestos</v>
          </cell>
        </row>
        <row r="503">
          <cell r="L503" t="str">
            <v>Suspected asbestos nosing's</v>
          </cell>
        </row>
        <row r="504">
          <cell r="L504" t="str">
            <v>Suspended concrete</v>
          </cell>
        </row>
        <row r="505">
          <cell r="L505" t="str">
            <v>Suspended exposed grid moisture resistant tiles</v>
          </cell>
        </row>
        <row r="506">
          <cell r="L506" t="str">
            <v>Suspended hidden grid ceiling</v>
          </cell>
        </row>
        <row r="507">
          <cell r="L507" t="str">
            <v>Suspended tile exposed grid</v>
          </cell>
        </row>
        <row r="508">
          <cell r="L508" t="str">
            <v>Suspended timber</v>
          </cell>
        </row>
        <row r="509">
          <cell r="L509" t="str">
            <v>Tarmac</v>
          </cell>
        </row>
        <row r="510">
          <cell r="L510" t="str">
            <v>Tile finish</v>
          </cell>
        </row>
        <row r="511">
          <cell r="L511" t="str">
            <v>Timber base units</v>
          </cell>
        </row>
        <row r="512">
          <cell r="L512" t="str">
            <v>Timber fascia</v>
          </cell>
        </row>
        <row r="513">
          <cell r="L513" t="str">
            <v>Timber fascia and plaster soffit</v>
          </cell>
        </row>
        <row r="514">
          <cell r="L514" t="str">
            <v>Timber fascia, asbestos cement board soffit</v>
          </cell>
        </row>
        <row r="515">
          <cell r="L515" t="str">
            <v>Timber fascia, plywood soffit</v>
          </cell>
        </row>
        <row r="516">
          <cell r="L516" t="str">
            <v>Timber fascia, vented board soffit</v>
          </cell>
        </row>
        <row r="517">
          <cell r="L517" t="str">
            <v>Timber joist and boards, steel post</v>
          </cell>
        </row>
        <row r="518">
          <cell r="L518" t="str">
            <v>Timber panelling</v>
          </cell>
        </row>
        <row r="519">
          <cell r="L519" t="str">
            <v>Timber server</v>
          </cell>
        </row>
        <row r="520">
          <cell r="L520" t="str">
            <v>Timber shelves</v>
          </cell>
        </row>
        <row r="521">
          <cell r="L521" t="str">
            <v>Timber steps</v>
          </cell>
        </row>
        <row r="522">
          <cell r="L522" t="str">
            <v>Timber worktop and shelving</v>
          </cell>
        </row>
        <row r="523">
          <cell r="L523" t="str">
            <v>Toilet indicator bolt</v>
          </cell>
        </row>
        <row r="524">
          <cell r="L524" t="str">
            <v>Triple spiked galvanised palisade fence</v>
          </cell>
        </row>
        <row r="525">
          <cell r="L525" t="str">
            <v>Trough gutter and downpipe</v>
          </cell>
        </row>
        <row r="526">
          <cell r="L526" t="str">
            <v>Varnish to doors</v>
          </cell>
        </row>
        <row r="527">
          <cell r="L527" t="str">
            <v>Vertical tile hung cladding</v>
          </cell>
        </row>
        <row r="528">
          <cell r="L528" t="str">
            <v>Vertical timber boarding</v>
          </cell>
        </row>
        <row r="529">
          <cell r="L529" t="str">
            <v>Vic Hallam timber frame with structural storey height single glazed timber window and door units</v>
          </cell>
        </row>
        <row r="530">
          <cell r="L530" t="str">
            <v>Vinyl sheet and quarry tile finishes</v>
          </cell>
        </row>
        <row r="531">
          <cell r="L531" t="str">
            <v>Vinyl sheet finish</v>
          </cell>
        </row>
        <row r="532">
          <cell r="L532" t="str">
            <v>Vinyl tile and quarry tile finishes</v>
          </cell>
        </row>
        <row r="533">
          <cell r="L533" t="str">
            <v>Vinyl tile finishes</v>
          </cell>
        </row>
        <row r="534">
          <cell r="L534" t="str">
            <v>Wall paper and emulsion</v>
          </cell>
        </row>
        <row r="535">
          <cell r="L535" t="str">
            <v>Wallpaper</v>
          </cell>
        </row>
        <row r="536">
          <cell r="L536" t="str">
            <v>Wet play sink</v>
          </cell>
        </row>
        <row r="537">
          <cell r="L537" t="str">
            <v>Whiteboard</v>
          </cell>
        </row>
        <row r="538">
          <cell r="L538" t="str">
            <v>Whiteboard and shelves</v>
          </cell>
        </row>
        <row r="539">
          <cell r="L539" t="str">
            <v>Whiteboard, benching and shelves</v>
          </cell>
        </row>
        <row r="540">
          <cell r="L540" t="str">
            <v>Woodchip and emulsion</v>
          </cell>
        </row>
        <row r="541">
          <cell r="L541" t="str">
            <v>Worktop</v>
          </cell>
        </row>
        <row r="542">
          <cell r="L542" t="str">
            <v>Worktop and base units</v>
          </cell>
        </row>
        <row r="543">
          <cell r="L543" t="str">
            <v>Worktop and cupboards</v>
          </cell>
        </row>
        <row r="544">
          <cell r="L544" t="str">
            <v>Worktop, cupboards and shelves</v>
          </cell>
        </row>
        <row r="545">
          <cell r="L545" t="str">
            <v>Zinc sheeting</v>
          </cell>
        </row>
      </sheetData>
      <sheetData sheetId="3"/>
      <sheetData sheetId="4"/>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tion entry sheet"/>
      <sheetName val="Condition rota"/>
      <sheetName val="Sheet1"/>
    </sheetNames>
    <sheetDataSet>
      <sheetData sheetId="0"/>
      <sheetData sheetId="1">
        <row r="2">
          <cell r="E2" t="str">
            <v>A</v>
          </cell>
        </row>
        <row r="3">
          <cell r="E3" t="str">
            <v>B</v>
          </cell>
        </row>
        <row r="4">
          <cell r="E4" t="str">
            <v>C</v>
          </cell>
        </row>
        <row r="5">
          <cell r="E5" t="str">
            <v>D</v>
          </cell>
        </row>
        <row r="6">
          <cell r="E6" t="str">
            <v>E</v>
          </cell>
        </row>
        <row r="7">
          <cell r="E7" t="str">
            <v>F</v>
          </cell>
        </row>
        <row r="8">
          <cell r="E8" t="str">
            <v>G</v>
          </cell>
        </row>
        <row r="9">
          <cell r="E9" t="str">
            <v>H</v>
          </cell>
        </row>
        <row r="10">
          <cell r="E10" t="str">
            <v>I</v>
          </cell>
        </row>
        <row r="11">
          <cell r="E11" t="str">
            <v>J</v>
          </cell>
        </row>
        <row r="12">
          <cell r="E12" t="str">
            <v>K</v>
          </cell>
        </row>
        <row r="13">
          <cell r="E13" t="str">
            <v>L</v>
          </cell>
        </row>
        <row r="14">
          <cell r="E14" t="str">
            <v>M</v>
          </cell>
        </row>
        <row r="15">
          <cell r="E15" t="str">
            <v>N</v>
          </cell>
        </row>
        <row r="16">
          <cell r="E16" t="str">
            <v>O</v>
          </cell>
        </row>
        <row r="17">
          <cell r="E17" t="str">
            <v>P</v>
          </cell>
        </row>
        <row r="18">
          <cell r="E18" t="str">
            <v>Q</v>
          </cell>
        </row>
        <row r="19">
          <cell r="E19" t="str">
            <v>R</v>
          </cell>
        </row>
        <row r="20">
          <cell r="E20" t="str">
            <v>S</v>
          </cell>
        </row>
        <row r="21">
          <cell r="E21" t="str">
            <v>T</v>
          </cell>
        </row>
        <row r="22">
          <cell r="E22" t="str">
            <v>U</v>
          </cell>
        </row>
        <row r="23">
          <cell r="E23" t="str">
            <v>V</v>
          </cell>
        </row>
        <row r="24">
          <cell r="E24" t="str">
            <v>W</v>
          </cell>
        </row>
        <row r="25">
          <cell r="E25" t="str">
            <v>X</v>
          </cell>
        </row>
        <row r="26">
          <cell r="E26" t="str">
            <v>Y</v>
          </cell>
        </row>
        <row r="27">
          <cell r="E27" t="str">
            <v>Z</v>
          </cell>
        </row>
        <row r="28">
          <cell r="E28" t="str">
            <v>AA</v>
          </cell>
        </row>
        <row r="29">
          <cell r="E29" t="str">
            <v>BB</v>
          </cell>
        </row>
        <row r="30">
          <cell r="E30" t="str">
            <v>CC</v>
          </cell>
        </row>
        <row r="31">
          <cell r="E31" t="str">
            <v>DD</v>
          </cell>
        </row>
        <row r="32">
          <cell r="E32" t="str">
            <v>EE</v>
          </cell>
        </row>
        <row r="33">
          <cell r="E33" t="str">
            <v>FF</v>
          </cell>
        </row>
        <row r="34">
          <cell r="E34" t="str">
            <v>GG</v>
          </cell>
        </row>
        <row r="35">
          <cell r="E35" t="str">
            <v>HH</v>
          </cell>
        </row>
        <row r="36">
          <cell r="E36" t="str">
            <v>II</v>
          </cell>
        </row>
        <row r="37">
          <cell r="E37" t="str">
            <v>JJ</v>
          </cell>
        </row>
        <row r="38">
          <cell r="E38" t="str">
            <v>KK</v>
          </cell>
        </row>
        <row r="39">
          <cell r="E39" t="str">
            <v>LL</v>
          </cell>
        </row>
        <row r="40">
          <cell r="E40" t="str">
            <v>MM</v>
          </cell>
        </row>
        <row r="41">
          <cell r="E41" t="str">
            <v>NN</v>
          </cell>
        </row>
        <row r="42">
          <cell r="E42" t="str">
            <v>OO</v>
          </cell>
        </row>
        <row r="43">
          <cell r="E43" t="str">
            <v>PP</v>
          </cell>
        </row>
        <row r="44">
          <cell r="E44" t="str">
            <v>QQ</v>
          </cell>
        </row>
        <row r="45">
          <cell r="E45" t="str">
            <v>RR</v>
          </cell>
        </row>
        <row r="46">
          <cell r="E46" t="str">
            <v>SS</v>
          </cell>
        </row>
        <row r="47">
          <cell r="E47" t="str">
            <v>TT</v>
          </cell>
        </row>
        <row r="48">
          <cell r="E48" t="str">
            <v>UU</v>
          </cell>
        </row>
        <row r="49">
          <cell r="E49" t="str">
            <v>VV</v>
          </cell>
        </row>
        <row r="50">
          <cell r="E50" t="str">
            <v>WW</v>
          </cell>
        </row>
        <row r="51">
          <cell r="E51" t="str">
            <v>XX</v>
          </cell>
        </row>
        <row r="52">
          <cell r="E52" t="str">
            <v>YY</v>
          </cell>
        </row>
        <row r="53">
          <cell r="E53" t="str">
            <v>ZZ</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 look up -M&amp;E"/>
      <sheetName val="Element look up - M+E"/>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mith, Dan J" refreshedDate="43186.499083912036" createdVersion="6" refreshedVersion="6" minRefreshableVersion="3" recordCount="1443" xr:uid="{00000000-000A-0000-FFFF-FFFF03000000}">
  <cacheSource type="worksheet">
    <worksheetSource ref="A17:AE9245" sheet="Fabric Survey"/>
  </cacheSource>
  <cacheFields count="31">
    <cacheField name="Internal / External" numFmtId="0">
      <sharedItems containsBlank="1" count="3">
        <s v="Internal"/>
        <s v="External"/>
        <m/>
      </sharedItems>
    </cacheField>
    <cacheField name="Building " numFmtId="0">
      <sharedItems containsBlank="1"/>
    </cacheField>
    <cacheField name="Room No. / Name" numFmtId="0">
      <sharedItems containsBlank="1"/>
    </cacheField>
    <cacheField name="Floor" numFmtId="0">
      <sharedItems containsBlank="1"/>
    </cacheField>
    <cacheField name="Element" numFmtId="1">
      <sharedItems containsBlank="1" containsMixedTypes="1" containsNumber="1" containsInteger="1" minValue="1" maxValue="7"/>
    </cacheField>
    <cacheField name="Element2" numFmtId="0">
      <sharedItems containsBlank="1"/>
    </cacheField>
    <cacheField name="Element group" numFmtId="0">
      <sharedItems containsBlank="1" containsMixedTypes="1" containsNumber="1" containsInteger="1" minValue="101" maxValue="701"/>
    </cacheField>
    <cacheField name="Element group2" numFmtId="0">
      <sharedItems containsBlank="1" count="57">
        <s v="Ceiling Finishes"/>
        <s v="Wall Finishes"/>
        <s v="Floor Finishes"/>
        <s v="Door"/>
        <s v="Ironmongery"/>
        <s v="Joinery"/>
        <s v="Decorations"/>
        <s v="FF&amp;E"/>
        <s v="Sink "/>
        <s v="Internal glazing"/>
        <e v="#N/A"/>
        <s v="Vanity Unit"/>
        <s v="Other"/>
        <s v="WC"/>
        <s v="Urinal"/>
        <s v="Cubicles "/>
        <s v="IPS"/>
        <s v="Hard Landscaping "/>
        <s v="Soft Landscaping"/>
        <s v="Car Parks"/>
        <s v="Bollards "/>
        <s v="Roofs - pitched"/>
        <s v="Roofs - Flat"/>
        <s v="Roof Drainage"/>
        <s v="Roof Lights"/>
        <s v="Wall structure"/>
        <s v="Wall Finish"/>
        <s v="Fascia's / soffits"/>
        <s v="Ground Floor"/>
        <s v="Upper Floors"/>
        <s v="Windows (inc grilles/louvres)"/>
        <s v="Doors"/>
        <s v="Frame"/>
        <s v="Roof frame"/>
        <s v="External canopies / structures"/>
        <s v="Balustrades &amp; Handrails"/>
        <s v="Fencing &amp; Security"/>
        <s v="Heating Plant &amp; Auxiliaries"/>
        <s v="Heating Distribution "/>
        <s v="Heating Controls"/>
        <s v="Fuel Services"/>
        <s v="Hot &amp; Cold Water Distribution Services"/>
        <s v="Hot Water Plant &amp; Equipment "/>
        <s v="Mechanical Ventilation"/>
        <s v="Comfort Cooling "/>
        <s v="Sub-Main Distribution"/>
        <s v="Lighting Systems"/>
        <s v="Mains Power Supplies"/>
        <s v="Power Generation"/>
        <s v=" Protection Systems"/>
        <s v="Miscellaneous Mechanical Equipment &amp; Plant"/>
        <s v="Communication System "/>
        <s v="Miscellaneous Electrical  Equipment &amp; Plant"/>
        <s v="Lifting Equipment "/>
        <s v="Cold Water Plant &amp; Equipment "/>
        <s v="Foundations"/>
        <m/>
      </sharedItems>
    </cacheField>
    <cacheField name="Sub element group" numFmtId="0">
      <sharedItems containsBlank="1" containsMixedTypes="1" containsNumber="1" containsInteger="1" minValue="10101" maxValue="70117"/>
    </cacheField>
    <cacheField name="Sub element group2" numFmtId="0">
      <sharedItems containsBlank="1" count="193">
        <s v="Mineral fibre suspended ceiling tiles 600 x 600 "/>
        <s v="Plaster on Brick/Block"/>
        <s v="Carpet Tile"/>
        <s v="Solid veneer faced timber door (Single) with vision panel"/>
        <s v="Ironmongery (general item) "/>
        <s v="Door Lever"/>
        <s v="Timber skirting"/>
        <s v="Timber dado / picture rail"/>
        <s v="Emulsion paint finish to walls"/>
        <s v="Dumb waiter"/>
        <s v="Barrier Matting"/>
        <s v="Suspended Ceiling Tile - Metal "/>
        <s v="Timber / MDF architraves"/>
        <s v="Laminate worktop on metal legs"/>
        <s v="Vinyl tiles"/>
        <s v="Solid veneer faced timber door (Single)"/>
        <s v="Cleaners sink (Belfast etc)"/>
        <s v="Lever handle"/>
        <s v="Timber sub frame / sill / general surfaces"/>
        <s v="Blinds"/>
        <s v="Ply boxing"/>
        <s v="Exposed underside of stair"/>
        <s v="Emulsion paint finish to Ceiling"/>
        <s v="Solid veneer faced timber door (Double) with vision panel"/>
        <s v="Softwood Timber "/>
        <s v="Worktop &amp; units"/>
        <s v="Metal handrail"/>
        <e v="#N/A"/>
        <s v="Raised access tiles"/>
        <s v="Ceramic Wall Tiles"/>
        <s v="Quarry Tiles"/>
        <s v="Decoration of timber surfaces"/>
        <s v="High Pressure Laminated Chipboard"/>
        <s v="Showers"/>
        <s v="Benches"/>
        <s v="Built in cupboards etc"/>
        <s v="Vitreous China "/>
        <s v="Metal / timber stud with plasterboard"/>
        <s v="Joinery decorations (architraves, skirting)"/>
        <s v="Hollow core door (Single)"/>
        <s v="Sheet Vinyl (slip resistant)"/>
        <s v="Fire door furniture"/>
        <s v="Timber staircase"/>
        <s v="Pre-finished panels"/>
        <s v="Door closer"/>
        <s v="Metal frame"/>
        <s v="Exposed Concrete"/>
        <s v="Timber deck"/>
        <s v="Brickwork"/>
        <s v="Shelfing"/>
        <s v="Carpet Sheet"/>
        <s v="Laminated reception desk"/>
        <s v="Reception glazing (aluminium framed)"/>
        <s v="Pull handles"/>
        <s v="Aluminium fully glazed door"/>
        <s v="MDF / Ply panels above window"/>
        <s v="Vinyl tile (blistered)"/>
        <s v="Glazed Double Leaf"/>
        <s v="Panelling to radiator"/>
        <s v="Timber surround to rooflight"/>
        <s v="Floor mounted fixed timber seating with metal frame"/>
        <s v="Ceramic tiles"/>
        <s v="Grab Rails - Vertical "/>
        <s v="Grab Rails - Drop down"/>
        <s v="Hand Rails"/>
        <s v="Sheet Vinyl"/>
        <s v="Kitchen Units"/>
        <s v="Solid veneer faced timber door (Single+Half) with vision panel"/>
        <s v="Door decorations (internal)"/>
        <s v="Mineral fibre suspended ceiling tiles 600 x 1200 "/>
        <s v="Concrete"/>
        <s v="Hessian wall panels"/>
        <s v="Floor Paint"/>
        <s v="Glazed partitions"/>
        <s v="Benching"/>
        <s v="Fixed laminate Worktop / desking"/>
        <s v="Stainless Steel "/>
        <s v="Kitchen units with laminate worktops"/>
        <s v="Fixed base timber units"/>
        <s v="Acoustic Wall Panels"/>
        <s v="Softwood timber (veneer)"/>
        <s v="Floor mounted seat and counter"/>
        <s v="Metal suspended ceiling tiles 600x1200"/>
        <s v="Steel security door / cell door"/>
        <s v="Metal wall panels"/>
        <s v="Timber cubicle door"/>
        <s v="Metal shower"/>
        <s v="Plasterboard &amp; Skim finish"/>
        <s v="Rooflight with metal frame"/>
        <s v="Fixed wooden bed (vandalised wooden tops)"/>
        <s v="Hollow Core door single (with vision panel)"/>
        <s v="Metal joinery"/>
        <s v="Dumbwaiter lift"/>
        <s v="Blockwork"/>
        <s v="Exposed Soffit"/>
        <s v="Softwood Timber (painted) "/>
        <s v="Timber boarding"/>
        <s v="Timber boarding (raised floor)"/>
        <s v="MDF Boards"/>
        <s v="Bulkhead (tiles)"/>
        <s v="Tarmacadam"/>
        <s v="Block Paving"/>
        <s v="Paving Slabs"/>
        <s v="Shrubs &amp; Bushes"/>
        <s v="Grass"/>
        <s v="Profile metal sheeting"/>
        <s v="Built up felt systems"/>
        <s v="Pressed Metal Gutters &amp; Downpipes"/>
        <s v="Clearing of gutters"/>
        <s v="Polycarbonate roof light"/>
        <s v="Profile sheet cladding"/>
        <s v="Polyester protective coating to cladding"/>
        <s v="Metal columns"/>
        <s v="General metal surfaces"/>
        <s v="Concrete columns"/>
        <s v="Cementitious boarded soffits"/>
        <s v="Ground bearing floor slab"/>
        <s v="Cast In-situ Concrete"/>
        <s v="Metal"/>
        <s v="PVCu Double Glazed Unit"/>
        <s v="Powder Coated Aluminium"/>
        <s v="Timber doors"/>
        <s v="Concrete "/>
        <s v="Steel"/>
        <s v="Canopies fixed to block"/>
        <s v="Palisade fencing "/>
        <s v="Brickwork boundary walls"/>
        <s v="Steel security gates"/>
        <s v="Gas fired boiler 100kw - 300kw"/>
        <s v="Flue Systems (stainless steel 200 kw boiler)"/>
        <s v="Commercial Circulating Pump (Single or dual type)"/>
        <s v="Heating Distribution Pipework "/>
        <s v="Heating Services thermal insulation "/>
        <s v="Plant Manual Isolation Valves"/>
        <s v="Motorised Actuators"/>
        <s v="Control Panels"/>
        <s v="Motorised Control Valves"/>
        <s v="Gas distribution pipework "/>
        <s v="Fuel shut-off valves"/>
        <s v="Hot and Cold Water Pipework systems"/>
        <s v="Hot &amp; Cold Water Services thermal insulation "/>
        <s v="Circulating Pumps "/>
        <s v="Gas fired hot water heaters"/>
        <s v="Packaged Air handling units"/>
        <s v="Galvanised Ductwork Systems"/>
        <s v="Centrifugal fans"/>
        <s v="Ductwork thermal insulation"/>
        <s v="External louvres steel painted"/>
        <s v="Humidifier"/>
        <s v="Refrigerant pipework systems"/>
        <s v="Condensate pipework system"/>
        <s v="Sub distribution wiring and containment systems "/>
        <s v="Fixed appliance power supplies/ isolators (Spurs)"/>
        <s v="Emergency lighting (inc key switch) "/>
        <s v="Lighting and luminaires (internal)"/>
        <s v="Fuel storage tank."/>
        <s v="LV switchgear (internal)"/>
        <s v="Main supply switchgear "/>
        <s v="SWA mains/sub distribution cables. "/>
        <s v="Earth bonding (Primary)"/>
        <s v="Electricity Meter &amp; Measurement"/>
        <s v="Standby generator plus prime mover"/>
        <s v="Fire Alarm Installations (inc, call points, sounders and detection) "/>
        <s v="Petrol &amp; Diesel Storage and Pumps"/>
        <s v="Lighting and luminaires (external)"/>
        <s v="Water Boilers - (tea points) "/>
        <s v="Kitchen Extract canopies/ Hoods (average)"/>
        <s v="Television and satellite systems"/>
        <s v="Kitchen (cooking and support systems)"/>
        <s v="Computer room air conditioning"/>
        <s v="Lift Plant &amp; Controls"/>
        <s v="Water Meter &amp; Measurement"/>
        <s v="Fuel Meter &amp; Measurement"/>
        <s v="Air-to-air commercial Heat pumps"/>
        <s v="Radiators. "/>
        <s v="Fan Convectors"/>
        <s v="Natural Convectors"/>
        <s v="LTHW Warm air heaters"/>
        <s v="Electric Heaters."/>
        <s v="Shower mixer and head"/>
        <s v="Local extract fans"/>
        <s v="Cold Water Storage Tanks "/>
        <s v="Fire Dampers  "/>
        <s v="Grilles and diffusers "/>
        <s v="Distribution boards (critical) "/>
        <s v="Distribution boards (Non critical)"/>
        <s v="Communication systems"/>
        <s v="Public address systems"/>
        <s v="Switched socket outlet (SSO)"/>
        <m/>
        <s v="Terrazzo" u="1"/>
        <s v="Other" u="1"/>
        <s v="Roller racking" u="1"/>
      </sharedItems>
    </cacheField>
    <cacheField name="Unit rate" numFmtId="0">
      <sharedItems containsBlank="1"/>
    </cacheField>
    <cacheField name="Item quantity" numFmtId="0">
      <sharedItems containsString="0" containsBlank="1" containsNumber="1" minValue="0.3" maxValue="250"/>
    </cacheField>
    <cacheField name="Standard Rate" numFmtId="0">
      <sharedItems containsBlank="1" containsMixedTypes="1" containsNumber="1" minValue="4.66" maxValue="135500"/>
    </cacheField>
    <cacheField name="CONDITION RANK" numFmtId="0">
      <sharedItems containsBlank="1" count="5">
        <s v="B"/>
        <s v="C"/>
        <m/>
        <s v="D"/>
        <s v="A"/>
      </sharedItems>
    </cacheField>
    <cacheField name="Typical Life from new (YEARS)" numFmtId="0">
      <sharedItems containsBlank="1" containsMixedTypes="1" containsNumber="1" containsInteger="1" minValue="0" maxValue="110"/>
    </cacheField>
    <cacheField name="Estimated Remaining Useful Design Life (YEARS)" numFmtId="0">
      <sharedItems containsBlank="1" containsMixedTypes="1" containsNumber="1" containsInteger="1" minValue="1" maxValue="80"/>
    </cacheField>
    <cacheField name="Cost" numFmtId="0">
      <sharedItems containsBlank="1" containsMixedTypes="1" containsNumber="1" minValue="10" maxValue="135500"/>
    </cacheField>
    <cacheField name="Disrepair Narrative / General Comments" numFmtId="0">
      <sharedItems containsBlank="1"/>
    </cacheField>
    <cacheField name="Remedial Works" numFmtId="0">
      <sharedItems containsBlank="1"/>
    </cacheField>
    <cacheField name="Photo ref: (Applied to &quot;C&quot; or &quot;D&quot; ratings i.e.. Cx or Dx) " numFmtId="0">
      <sharedItems containsBlank="1"/>
    </cacheField>
    <cacheField name="Consequence Score (1-5)" numFmtId="0">
      <sharedItems containsString="0" containsBlank="1" containsNumber="1" containsInteger="1" minValue="2" maxValue="4"/>
    </cacheField>
    <cacheField name="Likelihood Score (1-4)" numFmtId="0">
      <sharedItems containsString="0" containsBlank="1" containsNumber="1" containsInteger="1" minValue="2" maxValue="4"/>
    </cacheField>
    <cacheField name="SCORE RANGE" numFmtId="0">
      <sharedItems containsString="0" containsBlank="1" containsNumber="1" containsInteger="1" minValue="0" maxValue="12"/>
    </cacheField>
    <cacheField name="RISK RANKING" numFmtId="0">
      <sharedItems containsBlank="1" count="5">
        <s v=""/>
        <s v="MODERATE"/>
        <s v="LOW"/>
        <m/>
        <s v="SIGNIFICANT"/>
      </sharedItems>
    </cacheField>
    <cacheField name="Year 1 - 2018/19" numFmtId="165">
      <sharedItems containsBlank="1" containsMixedTypes="1" containsNumber="1" minValue="25" maxValue="10000"/>
    </cacheField>
    <cacheField name="Year 2 - 2019/20" numFmtId="165">
      <sharedItems containsBlank="1" containsMixedTypes="1" containsNumber="1" minValue="10" maxValue="57942.509500000029"/>
    </cacheField>
    <cacheField name="Year 3 - 2020/21" numFmtId="165">
      <sharedItems containsBlank="1" containsMixedTypes="1" containsNumber="1" minValue="14" maxValue="62978.01690000001"/>
    </cacheField>
    <cacheField name="Year 4 - 2021/22" numFmtId="165">
      <sharedItems containsBlank="1" containsMixedTypes="1" containsNumber="1" minValue="0" maxValue="1129.9499999999998"/>
    </cacheField>
    <cacheField name="Year 5 - 2022/23" numFmtId="165">
      <sharedItems containsBlank="1" containsMixedTypes="1" containsNumber="1" minValue="522.96" maxValue="135500"/>
    </cacheField>
    <cacheField name="Total" numFmtId="165">
      <sharedItems containsString="0" containsBlank="1" containsNumber="1" minValue="0" maxValue="135500"/>
    </cacheField>
    <cacheField name="General Comments"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3">
  <r>
    <x v="0"/>
    <s v="Weston Favell"/>
    <s v="060 / Office"/>
    <s v="GF"/>
    <n v="1"/>
    <s v="Internal Finishes"/>
    <n v="101"/>
    <x v="0"/>
    <n v="10102"/>
    <x v="0"/>
    <m/>
    <m/>
    <m/>
    <x v="0"/>
    <m/>
    <n v="8"/>
    <m/>
    <m/>
    <m/>
    <m/>
    <m/>
    <m/>
    <n v="0"/>
    <x v="0"/>
    <s v="£0.00"/>
    <s v="£0.00"/>
    <s v="£0.00"/>
    <s v="£0.00"/>
    <s v="£0.00"/>
    <n v="0"/>
    <s v="2 damaged ceiling tiles (not costed)"/>
  </r>
  <r>
    <x v="0"/>
    <s v="Weston Favell"/>
    <s v="060 / Office"/>
    <s v="GF"/>
    <n v="1"/>
    <s v="Internal Finishes"/>
    <n v="102"/>
    <x v="1"/>
    <n v="10207"/>
    <x v="1"/>
    <m/>
    <m/>
    <m/>
    <x v="0"/>
    <m/>
    <n v="12"/>
    <m/>
    <m/>
    <m/>
    <m/>
    <m/>
    <m/>
    <n v="0"/>
    <x v="0"/>
    <s v="£0.00"/>
    <s v="£0.00"/>
    <s v="£0.00"/>
    <s v="£0.00"/>
    <s v="£0.00"/>
    <n v="0"/>
    <m/>
  </r>
  <r>
    <x v="0"/>
    <s v="Weston Favell"/>
    <s v="060 / Office"/>
    <s v="GF"/>
    <n v="1"/>
    <s v="Internal Finishes"/>
    <n v="103"/>
    <x v="2"/>
    <n v="10302"/>
    <x v="2"/>
    <s v="m2"/>
    <n v="40"/>
    <n v="43.58"/>
    <x v="1"/>
    <n v="15"/>
    <n v="3"/>
    <n v="1743.1999999999998"/>
    <s v="Stained"/>
    <s v="Replace"/>
    <s v="INT 21"/>
    <n v="2"/>
    <n v="3"/>
    <n v="6"/>
    <x v="1"/>
    <s v="£0.00"/>
    <s v="£0.00"/>
    <n v="1743.1999999999998"/>
    <s v="£0.00"/>
    <s v="£0.00"/>
    <n v="1743.1999999999998"/>
    <m/>
  </r>
  <r>
    <x v="0"/>
    <s v="Weston Favell"/>
    <s v="060 / Office"/>
    <s v="GF"/>
    <n v="2"/>
    <s v="Door"/>
    <n v="201"/>
    <x v="3"/>
    <n v="20103"/>
    <x v="3"/>
    <m/>
    <m/>
    <m/>
    <x v="0"/>
    <m/>
    <n v="10"/>
    <m/>
    <m/>
    <m/>
    <m/>
    <m/>
    <m/>
    <n v="0"/>
    <x v="0"/>
    <s v="£0.00"/>
    <s v="£0.00"/>
    <s v="£0.00"/>
    <s v="£0.00"/>
    <s v="£0.00"/>
    <n v="0"/>
    <m/>
  </r>
  <r>
    <x v="0"/>
    <s v="Weston Favell"/>
    <s v="060 / Office"/>
    <s v="GF"/>
    <n v="3"/>
    <s v="Ironmongery"/>
    <n v="301"/>
    <x v="4"/>
    <n v="30101"/>
    <x v="4"/>
    <m/>
    <m/>
    <m/>
    <x v="0"/>
    <m/>
    <n v="10"/>
    <m/>
    <m/>
    <m/>
    <m/>
    <m/>
    <m/>
    <n v="0"/>
    <x v="0"/>
    <s v="£0.00"/>
    <s v="£0.00"/>
    <s v="£0.00"/>
    <s v="£0.00"/>
    <s v="£0.00"/>
    <n v="0"/>
    <m/>
  </r>
  <r>
    <x v="0"/>
    <s v="Weston Favell"/>
    <s v="060 / Office"/>
    <s v="GF"/>
    <n v="3"/>
    <s v="Ironmongery"/>
    <n v="301"/>
    <x v="4"/>
    <n v="30101"/>
    <x v="5"/>
    <s v="Item"/>
    <n v="1"/>
    <n v="25"/>
    <x v="1"/>
    <n v="20"/>
    <n v="2"/>
    <n v="25"/>
    <s v="Loose"/>
    <s v="Repair / replace"/>
    <s v="INT 16"/>
    <n v="2"/>
    <n v="2"/>
    <n v="4"/>
    <x v="2"/>
    <s v="£0.00"/>
    <n v="25"/>
    <s v="£0.00"/>
    <s v="£0.00"/>
    <s v="£0.00"/>
    <n v="25"/>
    <m/>
  </r>
  <r>
    <x v="0"/>
    <s v="Weston Favell"/>
    <s v="060 / Office"/>
    <s v="GF"/>
    <n v="4"/>
    <s v="Joinery"/>
    <n v="401"/>
    <x v="5"/>
    <n v="40102"/>
    <x v="6"/>
    <m/>
    <m/>
    <m/>
    <x v="0"/>
    <m/>
    <n v="8"/>
    <m/>
    <m/>
    <m/>
    <m/>
    <m/>
    <m/>
    <n v="0"/>
    <x v="0"/>
    <s v="£0.00"/>
    <s v="£0.00"/>
    <s v="£0.00"/>
    <s v="£0.00"/>
    <s v="£0.00"/>
    <n v="0"/>
    <m/>
  </r>
  <r>
    <x v="0"/>
    <s v="Weston Favell"/>
    <s v="060 / Office"/>
    <s v="GF"/>
    <n v="4"/>
    <s v="Joinery"/>
    <n v="401"/>
    <x v="5"/>
    <s v="40103DS"/>
    <x v="7"/>
    <m/>
    <m/>
    <m/>
    <x v="0"/>
    <m/>
    <n v="8"/>
    <m/>
    <m/>
    <m/>
    <m/>
    <m/>
    <m/>
    <n v="0"/>
    <x v="0"/>
    <s v="£0.00"/>
    <s v="£0.00"/>
    <s v="£0.00"/>
    <s v="£0.00"/>
    <s v="£0.00"/>
    <n v="0"/>
    <m/>
  </r>
  <r>
    <x v="0"/>
    <s v="Weston Favell"/>
    <s v="038 / Office"/>
    <s v="GF"/>
    <n v="1"/>
    <s v="Internal Finishes"/>
    <n v="101"/>
    <x v="0"/>
    <n v="10102"/>
    <x v="0"/>
    <m/>
    <m/>
    <m/>
    <x v="0"/>
    <m/>
    <n v="8"/>
    <m/>
    <m/>
    <m/>
    <m/>
    <m/>
    <m/>
    <n v="0"/>
    <x v="0"/>
    <s v="£0.00"/>
    <s v="£0.00"/>
    <s v="£0.00"/>
    <s v="£0.00"/>
    <s v="£0.00"/>
    <n v="0"/>
    <s v="2 damaged ceiling tiles (not costed)"/>
  </r>
  <r>
    <x v="0"/>
    <s v="Weston Favell"/>
    <s v="038 / Office"/>
    <s v="GF"/>
    <n v="1"/>
    <s v="Internal Finishes"/>
    <n v="102"/>
    <x v="1"/>
    <n v="10207"/>
    <x v="1"/>
    <m/>
    <m/>
    <m/>
    <x v="0"/>
    <m/>
    <n v="12"/>
    <m/>
    <m/>
    <m/>
    <m/>
    <m/>
    <m/>
    <n v="0"/>
    <x v="0"/>
    <s v="£0.00"/>
    <s v="£0.00"/>
    <s v="£0.00"/>
    <s v="£0.00"/>
    <s v="£0.00"/>
    <n v="0"/>
    <m/>
  </r>
  <r>
    <x v="0"/>
    <s v="Weston Favell"/>
    <s v="038 / Office"/>
    <s v="GF"/>
    <n v="1"/>
    <s v="Internal Finishes"/>
    <n v="103"/>
    <x v="2"/>
    <n v="10302"/>
    <x v="2"/>
    <s v="m2"/>
    <n v="10"/>
    <n v="43.58"/>
    <x v="1"/>
    <n v="15"/>
    <n v="3"/>
    <n v="435.79999999999995"/>
    <s v="Stained"/>
    <s v="Replace"/>
    <s v="INT 21"/>
    <n v="2"/>
    <n v="3"/>
    <n v="6"/>
    <x v="1"/>
    <s v="£0.00"/>
    <s v="£0.00"/>
    <n v="435.79999999999995"/>
    <s v="£0.00"/>
    <s v="£0.00"/>
    <n v="435.79999999999995"/>
    <m/>
  </r>
  <r>
    <x v="0"/>
    <s v="Weston Favell"/>
    <s v="038 / Office"/>
    <s v="GF"/>
    <n v="2"/>
    <s v="Door"/>
    <n v="201"/>
    <x v="3"/>
    <n v="20103"/>
    <x v="3"/>
    <m/>
    <m/>
    <m/>
    <x v="0"/>
    <m/>
    <n v="10"/>
    <m/>
    <m/>
    <m/>
    <m/>
    <m/>
    <m/>
    <n v="0"/>
    <x v="0"/>
    <s v="£0.00"/>
    <s v="£0.00"/>
    <s v="£0.00"/>
    <s v="£0.00"/>
    <s v="£0.00"/>
    <n v="0"/>
    <m/>
  </r>
  <r>
    <x v="0"/>
    <s v="Weston Favell"/>
    <s v="038 / Office"/>
    <s v="GF"/>
    <n v="3"/>
    <s v="Ironmongery"/>
    <n v="301"/>
    <x v="4"/>
    <n v="30101"/>
    <x v="4"/>
    <m/>
    <m/>
    <m/>
    <x v="0"/>
    <m/>
    <n v="10"/>
    <m/>
    <m/>
    <m/>
    <m/>
    <m/>
    <m/>
    <n v="0"/>
    <x v="0"/>
    <s v="£0.00"/>
    <s v="£0.00"/>
    <s v="£0.00"/>
    <s v="£0.00"/>
    <s v="£0.00"/>
    <n v="0"/>
    <m/>
  </r>
  <r>
    <x v="0"/>
    <s v="Weston Favell"/>
    <s v="038 / Office"/>
    <s v="GF"/>
    <n v="3"/>
    <s v="Ironmongery"/>
    <n v="301"/>
    <x v="4"/>
    <n v="30101"/>
    <x v="5"/>
    <s v="Item"/>
    <n v="1"/>
    <n v="25"/>
    <x v="1"/>
    <n v="20"/>
    <n v="2"/>
    <n v="25"/>
    <s v="Loose"/>
    <s v="Repair / replace"/>
    <s v="INT 16"/>
    <n v="2"/>
    <n v="2"/>
    <n v="4"/>
    <x v="2"/>
    <s v="£0.00"/>
    <n v="25"/>
    <s v="£0.00"/>
    <s v="£0.00"/>
    <s v="£0.00"/>
    <n v="25"/>
    <m/>
  </r>
  <r>
    <x v="0"/>
    <s v="Weston Favell"/>
    <s v="038 / Office"/>
    <s v="GF"/>
    <n v="4"/>
    <s v="Joinery"/>
    <n v="401"/>
    <x v="5"/>
    <n v="40102"/>
    <x v="6"/>
    <m/>
    <m/>
    <m/>
    <x v="0"/>
    <m/>
    <n v="8"/>
    <m/>
    <m/>
    <m/>
    <m/>
    <m/>
    <m/>
    <n v="0"/>
    <x v="0"/>
    <s v="£0.00"/>
    <s v="£0.00"/>
    <s v="£0.00"/>
    <s v="£0.00"/>
    <s v="£0.00"/>
    <n v="0"/>
    <m/>
  </r>
  <r>
    <x v="0"/>
    <s v="Weston Favell"/>
    <s v="038 / Office"/>
    <s v="GF"/>
    <n v="4"/>
    <s v="Joinery"/>
    <n v="401"/>
    <x v="5"/>
    <s v="40103DS"/>
    <x v="7"/>
    <m/>
    <m/>
    <m/>
    <x v="0"/>
    <m/>
    <n v="8"/>
    <m/>
    <m/>
    <m/>
    <m/>
    <m/>
    <m/>
    <n v="0"/>
    <x v="0"/>
    <s v="£0.00"/>
    <s v="£0.00"/>
    <s v="£0.00"/>
    <s v="£0.00"/>
    <s v="£0.00"/>
    <n v="0"/>
    <m/>
  </r>
  <r>
    <x v="0"/>
    <s v="Weston Favell"/>
    <s v="054 / Corridor"/>
    <s v="GF"/>
    <n v="1"/>
    <s v="Internal Finishes"/>
    <n v="101"/>
    <x v="0"/>
    <n v="10102"/>
    <x v="0"/>
    <s v="m2"/>
    <n v="10"/>
    <n v="76.47"/>
    <x v="1"/>
    <n v="25"/>
    <n v="3"/>
    <n v="764.7"/>
    <s v="30 - 40% of tiles damaged"/>
    <s v="Replace"/>
    <s v="INT 22, INT 17"/>
    <n v="2"/>
    <n v="3"/>
    <n v="6"/>
    <x v="1"/>
    <s v="£0.00"/>
    <s v="£0.00"/>
    <n v="764.7"/>
    <s v="£0.00"/>
    <s v="£0.00"/>
    <n v="764.7"/>
    <m/>
  </r>
  <r>
    <x v="0"/>
    <s v="Weston Favell"/>
    <s v="054 / Corridor"/>
    <s v="GF"/>
    <n v="1"/>
    <s v="Internal Finishes"/>
    <n v="102"/>
    <x v="1"/>
    <n v="10207"/>
    <x v="1"/>
    <m/>
    <m/>
    <m/>
    <x v="0"/>
    <m/>
    <n v="12"/>
    <m/>
    <m/>
    <m/>
    <m/>
    <m/>
    <m/>
    <n v="0"/>
    <x v="0"/>
    <s v="£0.00"/>
    <s v="£0.00"/>
    <s v="£0.00"/>
    <s v="£0.00"/>
    <s v="£0.00"/>
    <n v="0"/>
    <m/>
  </r>
  <r>
    <x v="0"/>
    <s v="Weston Favell"/>
    <s v="054 / Corridor"/>
    <s v="GF"/>
    <n v="1"/>
    <s v="Internal Finishes"/>
    <n v="103"/>
    <x v="2"/>
    <n v="10302"/>
    <x v="2"/>
    <s v="m2"/>
    <n v="25"/>
    <n v="43.58"/>
    <x v="1"/>
    <n v="15"/>
    <n v="3"/>
    <n v="1089.5"/>
    <s v="Worn and aged"/>
    <s v="Replace"/>
    <s v="INT 21"/>
    <n v="2"/>
    <n v="3"/>
    <n v="6"/>
    <x v="1"/>
    <s v="£0.00"/>
    <s v="£0.00"/>
    <n v="1089.5"/>
    <s v="£0.00"/>
    <s v="£0.00"/>
    <n v="1089.5"/>
    <m/>
  </r>
  <r>
    <x v="0"/>
    <s v="Weston Favell"/>
    <s v="054 / Corridor"/>
    <s v="GF"/>
    <n v="1"/>
    <s v="Internal Finishes"/>
    <n v="104"/>
    <x v="6"/>
    <n v="10401"/>
    <x v="8"/>
    <s v="m2"/>
    <n v="95"/>
    <n v="5.31"/>
    <x v="1"/>
    <n v="5"/>
    <n v="3"/>
    <n v="504.45"/>
    <s v="Walls marked and scuffed"/>
    <s v="Redecorate"/>
    <s v="INT 9"/>
    <n v="2"/>
    <n v="3"/>
    <n v="6"/>
    <x v="1"/>
    <s v="£0.00"/>
    <s v="£0.00"/>
    <n v="504.45"/>
    <s v="£0.00"/>
    <s v="£0.00"/>
    <n v="504.45"/>
    <m/>
  </r>
  <r>
    <x v="0"/>
    <s v="Weston Favell"/>
    <s v="054 / Corridor"/>
    <s v="GF"/>
    <n v="4"/>
    <s v="Joinery"/>
    <n v="401"/>
    <x v="5"/>
    <n v="40102"/>
    <x v="6"/>
    <m/>
    <m/>
    <m/>
    <x v="0"/>
    <m/>
    <n v="8"/>
    <m/>
    <m/>
    <m/>
    <m/>
    <m/>
    <m/>
    <n v="0"/>
    <x v="0"/>
    <s v="£0.00"/>
    <s v="£0.00"/>
    <s v="£0.00"/>
    <s v="£0.00"/>
    <s v="£0.00"/>
    <n v="0"/>
    <m/>
  </r>
  <r>
    <x v="0"/>
    <s v="Weston Favell"/>
    <s v="054 / Corridor"/>
    <s v="GF"/>
    <n v="4"/>
    <s v="Joinery"/>
    <n v="401"/>
    <x v="5"/>
    <s v="40103DS"/>
    <x v="7"/>
    <m/>
    <m/>
    <m/>
    <x v="0"/>
    <m/>
    <n v="8"/>
    <m/>
    <m/>
    <m/>
    <m/>
    <m/>
    <m/>
    <n v="0"/>
    <x v="0"/>
    <s v="£0.00"/>
    <s v="£0.00"/>
    <s v="£0.00"/>
    <s v="£0.00"/>
    <s v="£0.00"/>
    <n v="0"/>
    <m/>
  </r>
  <r>
    <x v="0"/>
    <s v="Weston Favell"/>
    <s v="054 / Corridor"/>
    <s v="GF"/>
    <n v="7"/>
    <s v="FF&amp;E"/>
    <n v="701"/>
    <x v="7"/>
    <n v="70117"/>
    <x v="9"/>
    <m/>
    <m/>
    <m/>
    <x v="0"/>
    <m/>
    <n v="10"/>
    <m/>
    <m/>
    <m/>
    <m/>
    <m/>
    <m/>
    <n v="0"/>
    <x v="0"/>
    <s v="£0.00"/>
    <s v="£0.00"/>
    <s v="£0.00"/>
    <s v="£0.00"/>
    <s v="£0.00"/>
    <n v="0"/>
    <m/>
  </r>
  <r>
    <x v="0"/>
    <s v="Weston Favell"/>
    <s v="044 /  Corridor"/>
    <s v="GF"/>
    <n v="1"/>
    <s v="Internal Finishes"/>
    <n v="101"/>
    <x v="0"/>
    <n v="10102"/>
    <x v="0"/>
    <s v="m2"/>
    <n v="8"/>
    <n v="76.47"/>
    <x v="1"/>
    <n v="25"/>
    <n v="3"/>
    <n v="611.76"/>
    <s v="30 - 40% of tiles damaged"/>
    <s v="Replace"/>
    <s v="INT 22, INT 17"/>
    <n v="2"/>
    <n v="3"/>
    <n v="6"/>
    <x v="1"/>
    <s v="£0.00"/>
    <s v="£0.00"/>
    <n v="611.76"/>
    <s v="£0.00"/>
    <s v="£0.00"/>
    <n v="611.76"/>
    <m/>
  </r>
  <r>
    <x v="0"/>
    <s v="Weston Favell"/>
    <s v="044 / Corridor"/>
    <s v="GF"/>
    <n v="1"/>
    <s v="Internal Finishes"/>
    <n v="102"/>
    <x v="1"/>
    <n v="10207"/>
    <x v="1"/>
    <m/>
    <m/>
    <m/>
    <x v="0"/>
    <m/>
    <n v="12"/>
    <m/>
    <m/>
    <m/>
    <m/>
    <m/>
    <m/>
    <n v="0"/>
    <x v="0"/>
    <s v="£0.00"/>
    <s v="£0.00"/>
    <s v="£0.00"/>
    <s v="£0.00"/>
    <s v="£0.00"/>
    <n v="0"/>
    <m/>
  </r>
  <r>
    <x v="0"/>
    <s v="Weston Favell"/>
    <s v="044 / Corridor"/>
    <s v="GF"/>
    <n v="1"/>
    <s v="Internal Finishes"/>
    <n v="103"/>
    <x v="2"/>
    <n v="10302"/>
    <x v="2"/>
    <s v="m2"/>
    <n v="19"/>
    <n v="43.58"/>
    <x v="1"/>
    <n v="15"/>
    <n v="3"/>
    <n v="828.02"/>
    <s v="Worn and aged"/>
    <s v="Replace"/>
    <s v="INT 21"/>
    <n v="2"/>
    <n v="3"/>
    <n v="6"/>
    <x v="1"/>
    <s v="£0.00"/>
    <s v="£0.00"/>
    <n v="828.02"/>
    <s v="£0.00"/>
    <s v="£0.00"/>
    <n v="828.02"/>
    <m/>
  </r>
  <r>
    <x v="0"/>
    <s v="Weston Favell"/>
    <s v="044 / Corridor"/>
    <s v="GF"/>
    <n v="1"/>
    <s v="Internal Finishes"/>
    <n v="104"/>
    <x v="6"/>
    <n v="10401"/>
    <x v="8"/>
    <s v="m2"/>
    <n v="30"/>
    <n v="5.31"/>
    <x v="1"/>
    <n v="5"/>
    <n v="3"/>
    <n v="159.29999999999998"/>
    <s v="Walls marked and scuffed"/>
    <s v="Redecorate"/>
    <s v="INT 9"/>
    <n v="2"/>
    <n v="3"/>
    <n v="6"/>
    <x v="1"/>
    <s v="£0.00"/>
    <s v="£0.00"/>
    <n v="159.29999999999998"/>
    <s v="£0.00"/>
    <s v="£0.00"/>
    <n v="159.29999999999998"/>
    <m/>
  </r>
  <r>
    <x v="0"/>
    <s v="Weston Favell"/>
    <s v="044 / Corridor"/>
    <s v="GF"/>
    <n v="4"/>
    <s v="Joinery"/>
    <n v="401"/>
    <x v="5"/>
    <n v="40102"/>
    <x v="6"/>
    <m/>
    <m/>
    <m/>
    <x v="0"/>
    <m/>
    <n v="8"/>
    <m/>
    <m/>
    <m/>
    <m/>
    <m/>
    <m/>
    <n v="0"/>
    <x v="0"/>
    <s v="£0.00"/>
    <s v="£0.00"/>
    <s v="£0.00"/>
    <s v="£0.00"/>
    <s v="£0.00"/>
    <n v="0"/>
    <m/>
  </r>
  <r>
    <x v="0"/>
    <s v="Weston Favell"/>
    <s v="044 / Corridor"/>
    <s v="GF"/>
    <n v="4"/>
    <s v="Joinery"/>
    <n v="401"/>
    <x v="5"/>
    <s v="40103DS"/>
    <x v="7"/>
    <m/>
    <m/>
    <m/>
    <x v="0"/>
    <m/>
    <n v="8"/>
    <m/>
    <m/>
    <m/>
    <m/>
    <m/>
    <m/>
    <n v="0"/>
    <x v="0"/>
    <s v="£0.00"/>
    <s v="£0.00"/>
    <s v="£0.00"/>
    <s v="£0.00"/>
    <s v="£0.00"/>
    <n v="0"/>
    <m/>
  </r>
  <r>
    <x v="0"/>
    <s v="Weston Favell"/>
    <s v="064 / Office"/>
    <s v="GF"/>
    <n v="1"/>
    <s v="Internal Finishes"/>
    <n v="101"/>
    <x v="0"/>
    <n v="10102"/>
    <x v="0"/>
    <s v="m2"/>
    <n v="5"/>
    <n v="76.47"/>
    <x v="1"/>
    <n v="25"/>
    <n v="3"/>
    <n v="382.35"/>
    <s v="30 - 40% of tiles damaged"/>
    <s v="Replace"/>
    <s v="INT 22, INT 17"/>
    <n v="2"/>
    <n v="3"/>
    <n v="6"/>
    <x v="1"/>
    <s v="£0.00"/>
    <s v="£0.00"/>
    <n v="382.35"/>
    <s v="£0.00"/>
    <s v="£0.00"/>
    <n v="382.35"/>
    <m/>
  </r>
  <r>
    <x v="0"/>
    <s v="Weston Favell"/>
    <s v="064 / Office"/>
    <s v="GF"/>
    <n v="1"/>
    <s v="Internal Finishes"/>
    <n v="102"/>
    <x v="1"/>
    <n v="10207"/>
    <x v="1"/>
    <m/>
    <m/>
    <m/>
    <x v="0"/>
    <m/>
    <n v="12"/>
    <m/>
    <m/>
    <m/>
    <m/>
    <m/>
    <m/>
    <n v="0"/>
    <x v="0"/>
    <s v="£0.00"/>
    <s v="£0.00"/>
    <s v="£0.00"/>
    <s v="£0.00"/>
    <s v="£0.00"/>
    <n v="0"/>
    <m/>
  </r>
  <r>
    <x v="0"/>
    <s v="Weston Favell"/>
    <s v="064 / Office"/>
    <s v="GF"/>
    <n v="1"/>
    <s v="Internal Finishes"/>
    <n v="103"/>
    <x v="2"/>
    <n v="10302"/>
    <x v="2"/>
    <s v="m2"/>
    <n v="11"/>
    <n v="43.58"/>
    <x v="1"/>
    <n v="15"/>
    <n v="3"/>
    <n v="479.38"/>
    <s v="Worn and aged"/>
    <s v="Replace"/>
    <s v="INT 21"/>
    <n v="2"/>
    <n v="3"/>
    <n v="6"/>
    <x v="1"/>
    <s v="£0.00"/>
    <s v="£0.00"/>
    <n v="479.38"/>
    <s v="£0.00"/>
    <s v="£0.00"/>
    <n v="479.38"/>
    <m/>
  </r>
  <r>
    <x v="0"/>
    <s v="Weston Favell"/>
    <s v="064 / Office"/>
    <s v="GF"/>
    <n v="1"/>
    <s v="Internal Finishes"/>
    <n v="104"/>
    <x v="6"/>
    <n v="10401"/>
    <x v="8"/>
    <s v="m2"/>
    <n v="25"/>
    <n v="5.31"/>
    <x v="1"/>
    <n v="5"/>
    <n v="3"/>
    <n v="132.75"/>
    <s v="Walls marked and scuffed"/>
    <s v="Redecorate"/>
    <s v="INT 9"/>
    <n v="2"/>
    <n v="3"/>
    <n v="6"/>
    <x v="1"/>
    <s v="£0.00"/>
    <s v="£0.00"/>
    <n v="132.75"/>
    <s v="£0.00"/>
    <s v="£0.00"/>
    <n v="132.75"/>
    <m/>
  </r>
  <r>
    <x v="0"/>
    <s v="Weston Favell"/>
    <s v="064 / Office"/>
    <s v="GF"/>
    <n v="4"/>
    <s v="Joinery"/>
    <n v="401"/>
    <x v="5"/>
    <n v="40102"/>
    <x v="6"/>
    <m/>
    <m/>
    <m/>
    <x v="0"/>
    <m/>
    <n v="8"/>
    <m/>
    <m/>
    <m/>
    <m/>
    <m/>
    <m/>
    <n v="0"/>
    <x v="0"/>
    <s v="£0.00"/>
    <s v="£0.00"/>
    <s v="£0.00"/>
    <s v="£0.00"/>
    <s v="£0.00"/>
    <n v="0"/>
    <m/>
  </r>
  <r>
    <x v="0"/>
    <s v="Weston Favell"/>
    <s v="064 / Office"/>
    <s v="GF"/>
    <n v="4"/>
    <s v="Joinery"/>
    <n v="401"/>
    <x v="5"/>
    <s v="40103DS"/>
    <x v="7"/>
    <m/>
    <m/>
    <m/>
    <x v="0"/>
    <m/>
    <n v="8"/>
    <m/>
    <m/>
    <m/>
    <m/>
    <m/>
    <m/>
    <n v="0"/>
    <x v="0"/>
    <s v="£0.00"/>
    <s v="£0.00"/>
    <s v="£0.00"/>
    <s v="£0.00"/>
    <s v="£0.00"/>
    <n v="0"/>
    <m/>
  </r>
  <r>
    <x v="0"/>
    <s v="Weston Favell"/>
    <s v="045 / Corridor"/>
    <s v="GF"/>
    <n v="1"/>
    <s v="Internal Finishes"/>
    <n v="101"/>
    <x v="0"/>
    <n v="10102"/>
    <x v="0"/>
    <s v="m2"/>
    <n v="5"/>
    <n v="76.47"/>
    <x v="1"/>
    <n v="25"/>
    <n v="3"/>
    <n v="382.35"/>
    <s v="30 - 40% of tiles damaged"/>
    <s v="Replace"/>
    <s v="INT 22, INT 17"/>
    <n v="2"/>
    <n v="3"/>
    <n v="6"/>
    <x v="1"/>
    <s v="£0.00"/>
    <s v="£0.00"/>
    <n v="382.35"/>
    <s v="£0.00"/>
    <s v="£0.00"/>
    <n v="382.35"/>
    <m/>
  </r>
  <r>
    <x v="0"/>
    <s v="Weston Favell"/>
    <s v="045 / Corridor"/>
    <s v="GF"/>
    <n v="1"/>
    <s v="Internal Finishes"/>
    <n v="102"/>
    <x v="1"/>
    <n v="10207"/>
    <x v="1"/>
    <m/>
    <m/>
    <m/>
    <x v="0"/>
    <m/>
    <n v="12"/>
    <m/>
    <m/>
    <m/>
    <m/>
    <m/>
    <m/>
    <n v="0"/>
    <x v="0"/>
    <s v="£0.00"/>
    <s v="£0.00"/>
    <s v="£0.00"/>
    <s v="£0.00"/>
    <s v="£0.00"/>
    <n v="0"/>
    <m/>
  </r>
  <r>
    <x v="0"/>
    <s v="Weston Favell"/>
    <s v="045 / Corridor"/>
    <s v="GF"/>
    <n v="1"/>
    <s v="Internal Finishes"/>
    <n v="103"/>
    <x v="2"/>
    <n v="10302"/>
    <x v="2"/>
    <s v="m2"/>
    <n v="11"/>
    <n v="43.58"/>
    <x v="1"/>
    <n v="15"/>
    <n v="3"/>
    <n v="479.38"/>
    <s v="Worn and aged"/>
    <s v="Replace"/>
    <s v="INT 21"/>
    <n v="2"/>
    <n v="3"/>
    <n v="6"/>
    <x v="1"/>
    <s v="£0.00"/>
    <s v="£0.00"/>
    <n v="479.38"/>
    <s v="£0.00"/>
    <s v="£0.00"/>
    <n v="479.38"/>
    <m/>
  </r>
  <r>
    <x v="0"/>
    <s v="Weston Favell"/>
    <s v="045 / Corridor"/>
    <s v="GF"/>
    <n v="1"/>
    <s v="Internal Finishes"/>
    <n v="104"/>
    <x v="6"/>
    <n v="10401"/>
    <x v="8"/>
    <s v="m2"/>
    <n v="45"/>
    <n v="5.31"/>
    <x v="1"/>
    <n v="5"/>
    <n v="3"/>
    <n v="238.95"/>
    <s v="Walls marked and scuffed"/>
    <s v="Redecorate"/>
    <s v="INT 9"/>
    <n v="2"/>
    <n v="3"/>
    <n v="6"/>
    <x v="1"/>
    <s v="£0.00"/>
    <s v="£0.00"/>
    <n v="238.95"/>
    <s v="£0.00"/>
    <s v="£0.00"/>
    <n v="238.95"/>
    <m/>
  </r>
  <r>
    <x v="0"/>
    <s v="Weston Favell"/>
    <s v="045 / Corridor"/>
    <s v="GF"/>
    <n v="4"/>
    <s v="Joinery"/>
    <n v="401"/>
    <x v="5"/>
    <n v="40102"/>
    <x v="6"/>
    <m/>
    <m/>
    <m/>
    <x v="0"/>
    <m/>
    <n v="8"/>
    <m/>
    <m/>
    <m/>
    <m/>
    <m/>
    <m/>
    <n v="0"/>
    <x v="0"/>
    <s v="£0.00"/>
    <s v="£0.00"/>
    <s v="£0.00"/>
    <s v="£0.00"/>
    <s v="£0.00"/>
    <n v="0"/>
    <m/>
  </r>
  <r>
    <x v="0"/>
    <s v="Weston Favell"/>
    <s v="045 / Corridor"/>
    <s v="GF"/>
    <n v="4"/>
    <s v="Joinery"/>
    <n v="401"/>
    <x v="5"/>
    <s v="40103DS"/>
    <x v="7"/>
    <m/>
    <m/>
    <m/>
    <x v="0"/>
    <m/>
    <n v="8"/>
    <m/>
    <m/>
    <m/>
    <m/>
    <m/>
    <m/>
    <n v="0"/>
    <x v="0"/>
    <s v="£0.00"/>
    <s v="£0.00"/>
    <s v="£0.00"/>
    <s v="£0.00"/>
    <s v="£0.00"/>
    <n v="0"/>
    <m/>
  </r>
  <r>
    <x v="0"/>
    <s v="Weston Favell"/>
    <s v="040 / Corridor"/>
    <s v="GF"/>
    <n v="1"/>
    <s v="Internal Finishes"/>
    <n v="101"/>
    <x v="0"/>
    <n v="10102"/>
    <x v="0"/>
    <s v="m2"/>
    <n v="8"/>
    <n v="76.47"/>
    <x v="1"/>
    <n v="25"/>
    <n v="3"/>
    <n v="611.76"/>
    <s v="30 - 40% of tiles damaged"/>
    <s v="Replace"/>
    <s v="INT 22, INT 17"/>
    <n v="2"/>
    <n v="3"/>
    <n v="6"/>
    <x v="1"/>
    <s v="£0.00"/>
    <s v="£0.00"/>
    <n v="611.76"/>
    <s v="£0.00"/>
    <s v="£0.00"/>
    <n v="611.76"/>
    <m/>
  </r>
  <r>
    <x v="0"/>
    <s v="Weston Favell"/>
    <s v="040 / Corridor"/>
    <s v="GF"/>
    <n v="1"/>
    <s v="Internal Finishes"/>
    <n v="102"/>
    <x v="1"/>
    <n v="10207"/>
    <x v="1"/>
    <m/>
    <m/>
    <m/>
    <x v="0"/>
    <m/>
    <n v="12"/>
    <m/>
    <m/>
    <m/>
    <m/>
    <m/>
    <m/>
    <n v="0"/>
    <x v="0"/>
    <s v="£0.00"/>
    <s v="£0.00"/>
    <s v="£0.00"/>
    <s v="£0.00"/>
    <s v="£0.00"/>
    <n v="0"/>
    <m/>
  </r>
  <r>
    <x v="0"/>
    <s v="Weston Favell"/>
    <s v="040 / Corridor"/>
    <s v="GF"/>
    <n v="1"/>
    <s v="Internal Finishes"/>
    <n v="103"/>
    <x v="2"/>
    <n v="10302"/>
    <x v="2"/>
    <s v="m2"/>
    <n v="18"/>
    <n v="43.58"/>
    <x v="1"/>
    <n v="15"/>
    <n v="3"/>
    <n v="784.43999999999994"/>
    <s v="Worn and aged"/>
    <s v="Replace"/>
    <s v="INT 21"/>
    <n v="2"/>
    <n v="3"/>
    <n v="6"/>
    <x v="1"/>
    <s v="£0.00"/>
    <s v="£0.00"/>
    <n v="784.43999999999994"/>
    <s v="£0.00"/>
    <s v="£0.00"/>
    <n v="784.43999999999994"/>
    <m/>
  </r>
  <r>
    <x v="0"/>
    <s v="Weston Favell"/>
    <s v="040 / Corridor"/>
    <s v="GF"/>
    <n v="1"/>
    <s v="Internal Finishes"/>
    <n v="103"/>
    <x v="2"/>
    <s v="10308DS"/>
    <x v="10"/>
    <s v="m2"/>
    <n v="2"/>
    <n v="71.709999999999994"/>
    <x v="1"/>
    <n v="20"/>
    <n v="3"/>
    <n v="143.41999999999999"/>
    <s v="Worn and aged"/>
    <s v="Replace"/>
    <s v="INT 1"/>
    <n v="2"/>
    <n v="3"/>
    <n v="6"/>
    <x v="1"/>
    <s v="£0.00"/>
    <s v="£0.00"/>
    <n v="143.41999999999999"/>
    <s v="£0.00"/>
    <s v="£0.00"/>
    <n v="143.41999999999999"/>
    <m/>
  </r>
  <r>
    <x v="0"/>
    <s v="Weston Favell"/>
    <s v="040 / Corridor"/>
    <s v="GF"/>
    <n v="1"/>
    <s v="Internal Finishes"/>
    <n v="104"/>
    <x v="6"/>
    <n v="10401"/>
    <x v="8"/>
    <s v="m2"/>
    <n v="65"/>
    <n v="5.31"/>
    <x v="1"/>
    <n v="5"/>
    <n v="3"/>
    <n v="345.15"/>
    <s v="Walls marked and scuffed"/>
    <s v="Redecorate"/>
    <s v="INT 9"/>
    <n v="2"/>
    <n v="3"/>
    <n v="6"/>
    <x v="1"/>
    <s v="£0.00"/>
    <s v="£0.00"/>
    <n v="345.15"/>
    <s v="£0.00"/>
    <s v="£0.00"/>
    <n v="345.15"/>
    <m/>
  </r>
  <r>
    <x v="0"/>
    <s v="Weston Favell"/>
    <s v="040 / Corridor"/>
    <s v="GF"/>
    <n v="4"/>
    <s v="Joinery"/>
    <n v="401"/>
    <x v="5"/>
    <n v="40102"/>
    <x v="6"/>
    <m/>
    <m/>
    <m/>
    <x v="0"/>
    <m/>
    <n v="8"/>
    <m/>
    <m/>
    <m/>
    <m/>
    <m/>
    <m/>
    <n v="0"/>
    <x v="0"/>
    <s v="£0.00"/>
    <s v="£0.00"/>
    <s v="£0.00"/>
    <s v="£0.00"/>
    <s v="£0.00"/>
    <n v="0"/>
    <m/>
  </r>
  <r>
    <x v="0"/>
    <s v="Weston Favell"/>
    <s v="040 / Corridor"/>
    <s v="GF"/>
    <n v="4"/>
    <s v="Joinery"/>
    <n v="401"/>
    <x v="5"/>
    <s v="40103DS"/>
    <x v="7"/>
    <m/>
    <m/>
    <m/>
    <x v="0"/>
    <m/>
    <n v="8"/>
    <m/>
    <m/>
    <m/>
    <m/>
    <m/>
    <m/>
    <n v="0"/>
    <x v="0"/>
    <s v="£0.00"/>
    <s v="£0.00"/>
    <s v="£0.00"/>
    <s v="£0.00"/>
    <s v="£0.00"/>
    <n v="0"/>
    <m/>
  </r>
  <r>
    <x v="0"/>
    <s v="Weston Favell"/>
    <s v="061 / Office"/>
    <s v="GF"/>
    <n v="1"/>
    <s v="Internal Finishes"/>
    <n v="101"/>
    <x v="0"/>
    <n v="10101"/>
    <x v="11"/>
    <m/>
    <m/>
    <m/>
    <x v="0"/>
    <m/>
    <n v="8"/>
    <m/>
    <m/>
    <m/>
    <m/>
    <m/>
    <m/>
    <n v="0"/>
    <x v="0"/>
    <s v="£0.00"/>
    <s v="£0.00"/>
    <s v="£0.00"/>
    <s v="£0.00"/>
    <s v="£0.00"/>
    <n v="0"/>
    <m/>
  </r>
  <r>
    <x v="0"/>
    <s v="Weston Favell"/>
    <s v="061 / Office"/>
    <s v="GF"/>
    <n v="1"/>
    <s v="Internal Finishes"/>
    <n v="102"/>
    <x v="1"/>
    <n v="10207"/>
    <x v="1"/>
    <m/>
    <m/>
    <m/>
    <x v="0"/>
    <m/>
    <n v="12"/>
    <m/>
    <m/>
    <m/>
    <m/>
    <m/>
    <m/>
    <n v="0"/>
    <x v="0"/>
    <s v="£0.00"/>
    <s v="£0.00"/>
    <s v="£0.00"/>
    <s v="£0.00"/>
    <s v="£0.00"/>
    <n v="0"/>
    <m/>
  </r>
  <r>
    <x v="0"/>
    <s v="Weston Favell"/>
    <s v="061 / Office"/>
    <s v="GF"/>
    <n v="1"/>
    <s v="Internal Finishes"/>
    <n v="103"/>
    <x v="2"/>
    <n v="10302"/>
    <x v="2"/>
    <m/>
    <m/>
    <m/>
    <x v="0"/>
    <m/>
    <n v="10"/>
    <m/>
    <m/>
    <m/>
    <m/>
    <m/>
    <m/>
    <n v="0"/>
    <x v="0"/>
    <s v="£0.00"/>
    <s v="£0.00"/>
    <s v="£0.00"/>
    <s v="£0.00"/>
    <s v="£0.00"/>
    <n v="0"/>
    <m/>
  </r>
  <r>
    <x v="0"/>
    <s v="Weston Favell"/>
    <s v="061 / Office"/>
    <s v="GF"/>
    <n v="1"/>
    <s v="Internal Finishes"/>
    <n v="104"/>
    <x v="6"/>
    <n v="10401"/>
    <x v="8"/>
    <s v="m2"/>
    <n v="33"/>
    <n v="5.31"/>
    <x v="1"/>
    <n v="5"/>
    <n v="3"/>
    <n v="175.23"/>
    <s v="Walls marked and scuffed"/>
    <s v="Redecorate"/>
    <s v="INT 9"/>
    <n v="2"/>
    <n v="3"/>
    <n v="6"/>
    <x v="1"/>
    <s v="£0.00"/>
    <s v="£0.00"/>
    <n v="175.23"/>
    <s v="£0.00"/>
    <s v="£0.00"/>
    <n v="175.23"/>
    <m/>
  </r>
  <r>
    <x v="0"/>
    <s v="Weston Favell"/>
    <s v="061 / Office"/>
    <s v="GF"/>
    <n v="4"/>
    <s v="Joinery"/>
    <n v="401"/>
    <x v="5"/>
    <n v="40101"/>
    <x v="12"/>
    <m/>
    <m/>
    <m/>
    <x v="0"/>
    <m/>
    <n v="8"/>
    <m/>
    <m/>
    <m/>
    <m/>
    <m/>
    <m/>
    <n v="0"/>
    <x v="0"/>
    <s v="£0.00"/>
    <s v="£0.00"/>
    <s v="£0.00"/>
    <s v="£0.00"/>
    <s v="£0.00"/>
    <n v="0"/>
    <m/>
  </r>
  <r>
    <x v="0"/>
    <s v="Weston Favell"/>
    <s v="061 / Office"/>
    <s v="GF"/>
    <n v="4"/>
    <s v="Joinery"/>
    <n v="401"/>
    <x v="5"/>
    <n v="40102"/>
    <x v="6"/>
    <m/>
    <m/>
    <m/>
    <x v="0"/>
    <m/>
    <n v="8"/>
    <m/>
    <m/>
    <m/>
    <m/>
    <m/>
    <m/>
    <n v="0"/>
    <x v="0"/>
    <s v="£0.00"/>
    <s v="£0.00"/>
    <s v="£0.00"/>
    <s v="£0.00"/>
    <s v="£0.00"/>
    <n v="0"/>
    <m/>
  </r>
  <r>
    <x v="0"/>
    <s v="Weston Favell"/>
    <s v="061 / Office"/>
    <s v="GF"/>
    <n v="4"/>
    <s v="Joinery"/>
    <n v="401"/>
    <x v="5"/>
    <s v="40103DS"/>
    <x v="7"/>
    <m/>
    <m/>
    <m/>
    <x v="0"/>
    <m/>
    <n v="8"/>
    <m/>
    <m/>
    <m/>
    <m/>
    <m/>
    <m/>
    <n v="0"/>
    <x v="0"/>
    <s v="£0.00"/>
    <s v="£0.00"/>
    <s v="£0.00"/>
    <s v="£0.00"/>
    <s v="£0.00"/>
    <n v="0"/>
    <m/>
  </r>
  <r>
    <x v="0"/>
    <s v="Weston Favell"/>
    <s v="061 / Office"/>
    <s v="GF"/>
    <n v="7"/>
    <s v="FF&amp;E"/>
    <n v="701"/>
    <x v="7"/>
    <s v="70109DS"/>
    <x v="13"/>
    <m/>
    <m/>
    <m/>
    <x v="0"/>
    <m/>
    <n v="10"/>
    <m/>
    <m/>
    <m/>
    <m/>
    <m/>
    <m/>
    <n v="0"/>
    <x v="0"/>
    <s v="£0.00"/>
    <s v="£0.00"/>
    <s v="£0.00"/>
    <s v="£0.00"/>
    <s v="£0.00"/>
    <n v="0"/>
    <m/>
  </r>
  <r>
    <x v="0"/>
    <s v="Weston Favell"/>
    <s v="062 / Cleaners"/>
    <s v="GF"/>
    <n v="1"/>
    <s v="Internal Finishes"/>
    <n v="101"/>
    <x v="0"/>
    <n v="10102"/>
    <x v="0"/>
    <s v="m2"/>
    <n v="3"/>
    <n v="76.47"/>
    <x v="1"/>
    <n v="25"/>
    <n v="3"/>
    <n v="229.41"/>
    <s v="Damaged and stained"/>
    <s v="Replace"/>
    <s v="INT 22, INT 17"/>
    <n v="2"/>
    <n v="3"/>
    <n v="6"/>
    <x v="1"/>
    <s v="£0.00"/>
    <s v="£0.00"/>
    <n v="229.41"/>
    <s v="£0.00"/>
    <s v="£0.00"/>
    <n v="229.41"/>
    <m/>
  </r>
  <r>
    <x v="0"/>
    <s v="Weston Favell"/>
    <s v="062 / Cleaners"/>
    <s v="GF"/>
    <n v="1"/>
    <s v="Internal Finishes"/>
    <n v="102"/>
    <x v="1"/>
    <n v="10207"/>
    <x v="1"/>
    <m/>
    <m/>
    <m/>
    <x v="0"/>
    <m/>
    <n v="12"/>
    <m/>
    <m/>
    <m/>
    <m/>
    <m/>
    <m/>
    <n v="0"/>
    <x v="0"/>
    <s v="£0.00"/>
    <s v="£0.00"/>
    <s v="£0.00"/>
    <s v="£0.00"/>
    <s v="£0.00"/>
    <n v="0"/>
    <m/>
  </r>
  <r>
    <x v="0"/>
    <s v="Weston Favell"/>
    <s v="062 / Cleaners"/>
    <s v="GF"/>
    <n v="1"/>
    <s v="Internal Finishes"/>
    <n v="103"/>
    <x v="2"/>
    <s v="10309DS"/>
    <x v="14"/>
    <m/>
    <m/>
    <m/>
    <x v="0"/>
    <m/>
    <n v="8"/>
    <m/>
    <m/>
    <m/>
    <m/>
    <m/>
    <m/>
    <n v="0"/>
    <x v="0"/>
    <s v="£0.00"/>
    <s v="£0.00"/>
    <s v="£0.00"/>
    <s v="£0.00"/>
    <s v="£0.00"/>
    <n v="0"/>
    <m/>
  </r>
  <r>
    <x v="0"/>
    <s v="Weston Favell"/>
    <s v="062 / Cleaners"/>
    <s v="GF"/>
    <n v="1"/>
    <s v="Internal Finishes"/>
    <n v="104"/>
    <x v="6"/>
    <n v="10401"/>
    <x v="8"/>
    <s v="m2"/>
    <n v="18"/>
    <n v="5.31"/>
    <x v="1"/>
    <n v="5"/>
    <n v="3"/>
    <n v="95.58"/>
    <s v="Walls marked and scuffed"/>
    <s v="Redecorate"/>
    <s v="INT 9"/>
    <n v="2"/>
    <n v="3"/>
    <n v="6"/>
    <x v="1"/>
    <s v="£0.00"/>
    <s v="£0.00"/>
    <n v="95.58"/>
    <s v="£0.00"/>
    <s v="£0.00"/>
    <n v="95.58"/>
    <m/>
  </r>
  <r>
    <x v="0"/>
    <s v="Weston Favell"/>
    <s v="062 / Cleaners"/>
    <s v="GF"/>
    <n v="2"/>
    <s v="Door"/>
    <n v="201"/>
    <x v="3"/>
    <n v="20102"/>
    <x v="15"/>
    <m/>
    <m/>
    <m/>
    <x v="0"/>
    <m/>
    <n v="12"/>
    <m/>
    <m/>
    <m/>
    <m/>
    <m/>
    <m/>
    <n v="0"/>
    <x v="0"/>
    <s v="£0.00"/>
    <s v="£0.00"/>
    <s v="£0.00"/>
    <s v="£0.00"/>
    <s v="£0.00"/>
    <n v="0"/>
    <m/>
  </r>
  <r>
    <x v="0"/>
    <s v="Weston Favell"/>
    <s v="062 / Cleaners"/>
    <s v="GF"/>
    <n v="3"/>
    <s v="Ironmongery"/>
    <n v="301"/>
    <x v="4"/>
    <n v="30101"/>
    <x v="4"/>
    <m/>
    <m/>
    <m/>
    <x v="0"/>
    <m/>
    <n v="10"/>
    <m/>
    <m/>
    <m/>
    <m/>
    <m/>
    <m/>
    <n v="0"/>
    <x v="0"/>
    <s v="£0.00"/>
    <s v="£0.00"/>
    <s v="£0.00"/>
    <s v="£0.00"/>
    <s v="£0.00"/>
    <n v="0"/>
    <m/>
  </r>
  <r>
    <x v="0"/>
    <s v="Weston Favell"/>
    <s v="062 / Cleaners"/>
    <s v="GF"/>
    <n v="4"/>
    <s v="Joinery"/>
    <n v="401"/>
    <x v="5"/>
    <n v="40101"/>
    <x v="12"/>
    <m/>
    <m/>
    <m/>
    <x v="0"/>
    <m/>
    <n v="12"/>
    <m/>
    <m/>
    <m/>
    <m/>
    <m/>
    <m/>
    <n v="0"/>
    <x v="0"/>
    <s v="£0.00"/>
    <s v="£0.00"/>
    <s v="£0.00"/>
    <s v="£0.00"/>
    <s v="£0.00"/>
    <n v="0"/>
    <m/>
  </r>
  <r>
    <x v="0"/>
    <s v="Weston Favell"/>
    <s v="062 / Cleaners"/>
    <s v="GF"/>
    <n v="4"/>
    <s v="Joinery"/>
    <n v="401"/>
    <x v="5"/>
    <n v="40102"/>
    <x v="6"/>
    <m/>
    <m/>
    <m/>
    <x v="0"/>
    <m/>
    <n v="12"/>
    <m/>
    <m/>
    <m/>
    <m/>
    <m/>
    <m/>
    <n v="0"/>
    <x v="0"/>
    <s v="£0.00"/>
    <s v="£0.00"/>
    <s v="£0.00"/>
    <s v="£0.00"/>
    <s v="£0.00"/>
    <n v="0"/>
    <m/>
  </r>
  <r>
    <x v="0"/>
    <s v="Weston Favell"/>
    <s v="062 / Cleaners"/>
    <s v="GF"/>
    <n v="5"/>
    <s v="Sanitary ware"/>
    <n v="502"/>
    <x v="8"/>
    <n v="50203"/>
    <x v="16"/>
    <m/>
    <m/>
    <m/>
    <x v="0"/>
    <m/>
    <n v="10"/>
    <m/>
    <m/>
    <m/>
    <m/>
    <m/>
    <m/>
    <n v="0"/>
    <x v="0"/>
    <s v="£0.00"/>
    <s v="£0.00"/>
    <s v="£0.00"/>
    <s v="£0.00"/>
    <s v="£0.00"/>
    <n v="0"/>
    <m/>
  </r>
  <r>
    <x v="0"/>
    <s v="Weston Favell"/>
    <s v="068 / Sector Office"/>
    <s v="GF"/>
    <n v="1"/>
    <s v="Internal Finishes"/>
    <n v="101"/>
    <x v="0"/>
    <n v="10102"/>
    <x v="0"/>
    <m/>
    <m/>
    <m/>
    <x v="0"/>
    <m/>
    <n v="12"/>
    <m/>
    <m/>
    <m/>
    <m/>
    <m/>
    <m/>
    <n v="0"/>
    <x v="0"/>
    <s v="£0.00"/>
    <s v="£0.00"/>
    <s v="£0.00"/>
    <s v="£0.00"/>
    <s v="£0.00"/>
    <n v="0"/>
    <m/>
  </r>
  <r>
    <x v="0"/>
    <s v="Weston Favell"/>
    <s v="068 / Sector Office"/>
    <s v="GF"/>
    <n v="1"/>
    <s v="Internal Finishes"/>
    <n v="102"/>
    <x v="1"/>
    <n v="10207"/>
    <x v="1"/>
    <m/>
    <m/>
    <m/>
    <x v="0"/>
    <m/>
    <n v="12"/>
    <m/>
    <m/>
    <m/>
    <m/>
    <m/>
    <m/>
    <n v="0"/>
    <x v="0"/>
    <s v="£0.00"/>
    <s v="£0.00"/>
    <s v="£0.00"/>
    <s v="£0.00"/>
    <s v="£0.00"/>
    <n v="0"/>
    <m/>
  </r>
  <r>
    <x v="0"/>
    <s v="Weston Favell"/>
    <s v="068 / Sector Office"/>
    <s v="GF"/>
    <n v="1"/>
    <s v="Internal Finishes"/>
    <n v="103"/>
    <x v="2"/>
    <n v="10302"/>
    <x v="2"/>
    <s v="m2"/>
    <n v="75"/>
    <n v="43.58"/>
    <x v="1"/>
    <n v="15"/>
    <n v="3"/>
    <n v="3268.5"/>
    <s v="Worn and aged"/>
    <s v="Replace"/>
    <s v="INT 21"/>
    <n v="2"/>
    <n v="3"/>
    <n v="6"/>
    <x v="1"/>
    <s v="£0.00"/>
    <s v="£0.00"/>
    <n v="3268.5"/>
    <s v="£0.00"/>
    <s v="£0.00"/>
    <n v="3268.5"/>
    <m/>
  </r>
  <r>
    <x v="0"/>
    <s v="Weston Favell"/>
    <s v="068 / Sector Office"/>
    <s v="GF"/>
    <n v="1"/>
    <s v="Internal Finishes"/>
    <n v="104"/>
    <x v="6"/>
    <n v="10401"/>
    <x v="8"/>
    <s v="m2"/>
    <n v="95"/>
    <n v="5.31"/>
    <x v="1"/>
    <n v="5"/>
    <n v="3"/>
    <n v="504.45"/>
    <s v="Walls marked and scuffed"/>
    <s v="Redecorate"/>
    <s v="INT 9"/>
    <n v="2"/>
    <n v="3"/>
    <n v="6"/>
    <x v="1"/>
    <s v="£0.00"/>
    <s v="£0.00"/>
    <n v="504.45"/>
    <s v="£0.00"/>
    <s v="£0.00"/>
    <n v="504.45"/>
    <m/>
  </r>
  <r>
    <x v="0"/>
    <s v="Weston Favell"/>
    <s v="068 / Sector Office"/>
    <s v="GF"/>
    <n v="2"/>
    <s v="Door"/>
    <n v="201"/>
    <x v="3"/>
    <n v="20103"/>
    <x v="3"/>
    <m/>
    <m/>
    <m/>
    <x v="0"/>
    <m/>
    <n v="10"/>
    <m/>
    <m/>
    <m/>
    <m/>
    <m/>
    <m/>
    <n v="0"/>
    <x v="0"/>
    <s v="£0.00"/>
    <s v="£0.00"/>
    <s v="£0.00"/>
    <s v="£0.00"/>
    <s v="£0.00"/>
    <n v="0"/>
    <m/>
  </r>
  <r>
    <x v="0"/>
    <s v="Weston Favell"/>
    <s v="068 / Sector Office"/>
    <s v="GF"/>
    <n v="3"/>
    <s v="Ironmongery"/>
    <n v="301"/>
    <x v="4"/>
    <n v="30101"/>
    <x v="4"/>
    <m/>
    <m/>
    <m/>
    <x v="0"/>
    <m/>
    <n v="10"/>
    <m/>
    <m/>
    <m/>
    <m/>
    <m/>
    <m/>
    <n v="0"/>
    <x v="0"/>
    <s v="£0.00"/>
    <s v="£0.00"/>
    <s v="£0.00"/>
    <s v="£0.00"/>
    <s v="£0.00"/>
    <n v="0"/>
    <m/>
  </r>
  <r>
    <x v="0"/>
    <s v="Weston Favell"/>
    <s v="068 / Sector Office"/>
    <s v="GF"/>
    <n v="3"/>
    <s v="Ironmongery"/>
    <n v="301"/>
    <x v="4"/>
    <n v="30101"/>
    <x v="17"/>
    <s v="Item"/>
    <n v="1"/>
    <n v="25"/>
    <x v="1"/>
    <n v="20"/>
    <n v="2"/>
    <n v="25"/>
    <s v="Loose"/>
    <s v="Repair / replace"/>
    <m/>
    <n v="2"/>
    <n v="2"/>
    <n v="4"/>
    <x v="2"/>
    <s v="£0.00"/>
    <n v="25"/>
    <s v="£0.00"/>
    <s v="£0.00"/>
    <s v="£0.00"/>
    <n v="25"/>
    <m/>
  </r>
  <r>
    <x v="0"/>
    <s v="Weston Favell"/>
    <s v="068 / Sector Office"/>
    <s v="GF"/>
    <n v="4"/>
    <s v="Joinery"/>
    <n v="401"/>
    <x v="5"/>
    <n v="40101"/>
    <x v="12"/>
    <m/>
    <m/>
    <m/>
    <x v="0"/>
    <m/>
    <n v="8"/>
    <m/>
    <m/>
    <m/>
    <m/>
    <m/>
    <m/>
    <n v="0"/>
    <x v="0"/>
    <s v="£0.00"/>
    <s v="£0.00"/>
    <s v="£0.00"/>
    <s v="£0.00"/>
    <s v="£0.00"/>
    <n v="0"/>
    <m/>
  </r>
  <r>
    <x v="0"/>
    <s v="Weston Favell"/>
    <s v="068 / Sector Office"/>
    <s v="GF"/>
    <n v="4"/>
    <s v="Joinery"/>
    <n v="401"/>
    <x v="5"/>
    <n v="40102"/>
    <x v="6"/>
    <m/>
    <m/>
    <m/>
    <x v="0"/>
    <m/>
    <n v="8"/>
    <m/>
    <m/>
    <m/>
    <m/>
    <m/>
    <m/>
    <n v="0"/>
    <x v="0"/>
    <s v="£0.00"/>
    <s v="£0.00"/>
    <s v="£0.00"/>
    <s v="£0.00"/>
    <s v="£0.00"/>
    <n v="0"/>
    <m/>
  </r>
  <r>
    <x v="0"/>
    <s v="Weston Favell"/>
    <s v="068 / Sector Office"/>
    <s v="GF"/>
    <n v="4"/>
    <s v="Joinery"/>
    <n v="401"/>
    <x v="5"/>
    <s v="40103DS"/>
    <x v="7"/>
    <m/>
    <m/>
    <m/>
    <x v="0"/>
    <m/>
    <n v="8"/>
    <m/>
    <m/>
    <m/>
    <m/>
    <m/>
    <m/>
    <n v="0"/>
    <x v="0"/>
    <s v="£0.00"/>
    <s v="£0.00"/>
    <s v="£0.00"/>
    <s v="£0.00"/>
    <s v="£0.00"/>
    <n v="0"/>
    <m/>
  </r>
  <r>
    <x v="0"/>
    <s v="Weston Favell"/>
    <s v="068 / Sector Office"/>
    <s v="GF"/>
    <n v="4"/>
    <s v="Joinery"/>
    <n v="401"/>
    <x v="5"/>
    <s v="40104DS"/>
    <x v="18"/>
    <m/>
    <m/>
    <m/>
    <x v="0"/>
    <m/>
    <n v="8"/>
    <m/>
    <m/>
    <m/>
    <m/>
    <m/>
    <m/>
    <m/>
    <x v="3"/>
    <m/>
    <m/>
    <m/>
    <m/>
    <m/>
    <m/>
    <m/>
  </r>
  <r>
    <x v="0"/>
    <s v="Weston Favell"/>
    <s v="068 / Sector Office"/>
    <s v="GF"/>
    <n v="7"/>
    <s v="FF&amp;E"/>
    <n v="701"/>
    <x v="7"/>
    <s v="70110DS"/>
    <x v="19"/>
    <m/>
    <m/>
    <m/>
    <x v="0"/>
    <m/>
    <n v="6"/>
    <m/>
    <m/>
    <m/>
    <m/>
    <m/>
    <m/>
    <n v="0"/>
    <x v="0"/>
    <s v="£0.00"/>
    <s v="£0.00"/>
    <s v="£0.00"/>
    <s v="£0.00"/>
    <s v="£0.00"/>
    <n v="0"/>
    <m/>
  </r>
  <r>
    <x v="0"/>
    <s v="Weston Favell"/>
    <s v="070 / Report writing"/>
    <s v="GF"/>
    <n v="1"/>
    <s v="Internal Finishes"/>
    <n v="101"/>
    <x v="0"/>
    <n v="10102"/>
    <x v="0"/>
    <m/>
    <m/>
    <m/>
    <x v="0"/>
    <m/>
    <n v="12"/>
    <m/>
    <m/>
    <m/>
    <m/>
    <m/>
    <m/>
    <n v="0"/>
    <x v="0"/>
    <s v="£0.00"/>
    <s v="£0.00"/>
    <s v="£0.00"/>
    <s v="£0.00"/>
    <s v="£0.00"/>
    <n v="0"/>
    <m/>
  </r>
  <r>
    <x v="0"/>
    <s v="Weston Favell"/>
    <s v="070 / Report writing"/>
    <s v="GF"/>
    <n v="1"/>
    <s v="Internal Finishes"/>
    <n v="102"/>
    <x v="1"/>
    <n v="10207"/>
    <x v="1"/>
    <m/>
    <m/>
    <m/>
    <x v="0"/>
    <m/>
    <n v="12"/>
    <m/>
    <m/>
    <m/>
    <m/>
    <m/>
    <m/>
    <n v="0"/>
    <x v="0"/>
    <s v="£0.00"/>
    <s v="£0.00"/>
    <s v="£0.00"/>
    <s v="£0.00"/>
    <s v="£0.00"/>
    <n v="0"/>
    <m/>
  </r>
  <r>
    <x v="0"/>
    <s v="Weston Favell"/>
    <s v="070 / Report writing"/>
    <s v="GF"/>
    <n v="1"/>
    <s v="Internal Finishes"/>
    <n v="103"/>
    <x v="2"/>
    <n v="10302"/>
    <x v="2"/>
    <s v="m2"/>
    <n v="11"/>
    <n v="43.58"/>
    <x v="1"/>
    <n v="15"/>
    <n v="3"/>
    <n v="479.38"/>
    <s v="Worn and aged"/>
    <s v="Replace"/>
    <s v="INT 21"/>
    <n v="2"/>
    <n v="3"/>
    <n v="6"/>
    <x v="1"/>
    <s v="£0.00"/>
    <s v="£0.00"/>
    <n v="479.38"/>
    <s v="£0.00"/>
    <s v="£0.00"/>
    <n v="479.38"/>
    <m/>
  </r>
  <r>
    <x v="0"/>
    <s v="Weston Favell"/>
    <s v="070 / Report writing"/>
    <s v="GF"/>
    <n v="1"/>
    <s v="Internal Finishes"/>
    <n v="104"/>
    <x v="6"/>
    <n v="10401"/>
    <x v="8"/>
    <s v="m2"/>
    <n v="40"/>
    <n v="5.31"/>
    <x v="1"/>
    <n v="5"/>
    <n v="3"/>
    <n v="212.39999999999998"/>
    <s v="Walls marked and scuffed"/>
    <s v="Redecorate"/>
    <s v="INT 9"/>
    <n v="2"/>
    <n v="3"/>
    <n v="6"/>
    <x v="1"/>
    <s v="£0.00"/>
    <s v="£0.00"/>
    <n v="212.39999999999998"/>
    <s v="£0.00"/>
    <s v="£0.00"/>
    <n v="212.39999999999998"/>
    <m/>
  </r>
  <r>
    <x v="0"/>
    <s v="Weston Favell"/>
    <s v="070 / Report writing"/>
    <s v="GF"/>
    <n v="4"/>
    <s v="Joinery"/>
    <n v="401"/>
    <x v="5"/>
    <n v="40101"/>
    <x v="12"/>
    <m/>
    <m/>
    <m/>
    <x v="0"/>
    <m/>
    <n v="8"/>
    <m/>
    <m/>
    <m/>
    <m/>
    <m/>
    <m/>
    <n v="0"/>
    <x v="0"/>
    <s v="£0.00"/>
    <s v="£0.00"/>
    <s v="£0.00"/>
    <s v="£0.00"/>
    <s v="£0.00"/>
    <n v="0"/>
    <m/>
  </r>
  <r>
    <x v="0"/>
    <s v="Weston Favell"/>
    <s v="070 / Report writing"/>
    <s v="GF"/>
    <n v="4"/>
    <s v="Joinery"/>
    <n v="401"/>
    <x v="5"/>
    <n v="40102"/>
    <x v="6"/>
    <m/>
    <m/>
    <m/>
    <x v="0"/>
    <m/>
    <n v="8"/>
    <m/>
    <m/>
    <m/>
    <m/>
    <m/>
    <m/>
    <n v="0"/>
    <x v="0"/>
    <s v="£0.00"/>
    <s v="£0.00"/>
    <s v="£0.00"/>
    <s v="£0.00"/>
    <s v="£0.00"/>
    <n v="0"/>
    <m/>
  </r>
  <r>
    <x v="0"/>
    <s v="Weston Favell"/>
    <s v="070 / Report writing"/>
    <s v="GF"/>
    <n v="4"/>
    <s v="Joinery"/>
    <n v="401"/>
    <x v="5"/>
    <s v="40103DS"/>
    <x v="7"/>
    <m/>
    <m/>
    <m/>
    <x v="0"/>
    <m/>
    <n v="8"/>
    <m/>
    <m/>
    <m/>
    <m/>
    <m/>
    <m/>
    <n v="0"/>
    <x v="0"/>
    <s v="£0.00"/>
    <s v="£0.00"/>
    <s v="£0.00"/>
    <s v="£0.00"/>
    <s v="£0.00"/>
    <n v="0"/>
    <m/>
  </r>
  <r>
    <x v="0"/>
    <s v="Weston Favell"/>
    <s v="069 / Sector sgts"/>
    <s v="GF"/>
    <n v="1"/>
    <s v="Internal Finishes"/>
    <n v="101"/>
    <x v="0"/>
    <n v="10102"/>
    <x v="0"/>
    <m/>
    <m/>
    <m/>
    <x v="0"/>
    <m/>
    <n v="12"/>
    <m/>
    <m/>
    <m/>
    <m/>
    <m/>
    <m/>
    <n v="0"/>
    <x v="0"/>
    <s v="£0.00"/>
    <s v="£0.00"/>
    <s v="£0.00"/>
    <s v="£0.00"/>
    <s v="£0.00"/>
    <n v="0"/>
    <m/>
  </r>
  <r>
    <x v="0"/>
    <s v="Weston Favell"/>
    <s v="069 / Sector sgts"/>
    <s v="GF"/>
    <n v="1"/>
    <s v="Internal Finishes"/>
    <n v="102"/>
    <x v="1"/>
    <n v="10207"/>
    <x v="1"/>
    <m/>
    <m/>
    <m/>
    <x v="0"/>
    <m/>
    <n v="12"/>
    <m/>
    <m/>
    <m/>
    <m/>
    <m/>
    <m/>
    <n v="0"/>
    <x v="0"/>
    <s v="£0.00"/>
    <s v="£0.00"/>
    <s v="£0.00"/>
    <s v="£0.00"/>
    <s v="£0.00"/>
    <n v="0"/>
    <m/>
  </r>
  <r>
    <x v="0"/>
    <s v="Weston Favell"/>
    <s v="069 / Sector sgts"/>
    <s v="GF"/>
    <n v="1"/>
    <s v="Internal Finishes"/>
    <n v="103"/>
    <x v="2"/>
    <n v="10302"/>
    <x v="2"/>
    <s v="m2"/>
    <n v="10"/>
    <n v="43.58"/>
    <x v="1"/>
    <n v="15"/>
    <n v="3"/>
    <n v="435.79999999999995"/>
    <s v="Worn and aged"/>
    <s v="Replace"/>
    <s v="INT 21"/>
    <n v="2"/>
    <n v="3"/>
    <n v="6"/>
    <x v="1"/>
    <s v="£0.00"/>
    <s v="£0.00"/>
    <n v="435.79999999999995"/>
    <s v="£0.00"/>
    <s v="£0.00"/>
    <n v="435.79999999999995"/>
    <m/>
  </r>
  <r>
    <x v="0"/>
    <s v="Weston Favell"/>
    <s v="069 / Sector sgts"/>
    <s v="GF"/>
    <n v="1"/>
    <s v="Internal Finishes"/>
    <n v="104"/>
    <x v="6"/>
    <n v="10401"/>
    <x v="8"/>
    <s v="m2"/>
    <n v="34"/>
    <n v="5.31"/>
    <x v="1"/>
    <n v="5"/>
    <n v="3"/>
    <n v="180.54"/>
    <s v="Walls marked and scuffed"/>
    <s v="Redecorate"/>
    <s v="INT 9"/>
    <n v="2"/>
    <n v="3"/>
    <n v="6"/>
    <x v="1"/>
    <s v="£0.00"/>
    <s v="£0.00"/>
    <n v="180.54"/>
    <s v="£0.00"/>
    <s v="£0.00"/>
    <n v="180.54"/>
    <m/>
  </r>
  <r>
    <x v="0"/>
    <s v="Weston Favell"/>
    <s v="069 / Sector sgts"/>
    <s v="GF"/>
    <n v="2"/>
    <s v="Door"/>
    <n v="201"/>
    <x v="3"/>
    <n v="20103"/>
    <x v="3"/>
    <m/>
    <m/>
    <m/>
    <x v="0"/>
    <m/>
    <n v="10"/>
    <m/>
    <m/>
    <m/>
    <m/>
    <m/>
    <m/>
    <n v="0"/>
    <x v="0"/>
    <s v="£0.00"/>
    <s v="£0.00"/>
    <s v="£0.00"/>
    <s v="£0.00"/>
    <s v="£0.00"/>
    <n v="0"/>
    <m/>
  </r>
  <r>
    <x v="0"/>
    <s v="Weston Favell"/>
    <s v="069 / Sector sgts"/>
    <s v="GF"/>
    <n v="4"/>
    <s v="Joinery"/>
    <n v="401"/>
    <x v="5"/>
    <n v="40101"/>
    <x v="12"/>
    <m/>
    <m/>
    <m/>
    <x v="0"/>
    <m/>
    <n v="8"/>
    <m/>
    <m/>
    <m/>
    <m/>
    <m/>
    <m/>
    <n v="0"/>
    <x v="0"/>
    <s v="£0.00"/>
    <s v="£0.00"/>
    <s v="£0.00"/>
    <s v="£0.00"/>
    <s v="£0.00"/>
    <n v="0"/>
    <m/>
  </r>
  <r>
    <x v="0"/>
    <s v="Weston Favell"/>
    <s v="069 / Sector sgts"/>
    <s v="GF"/>
    <n v="4"/>
    <s v="Joinery"/>
    <n v="401"/>
    <x v="5"/>
    <n v="40102"/>
    <x v="6"/>
    <m/>
    <m/>
    <m/>
    <x v="0"/>
    <m/>
    <n v="8"/>
    <m/>
    <m/>
    <m/>
    <m/>
    <m/>
    <m/>
    <n v="0"/>
    <x v="0"/>
    <s v="£0.00"/>
    <s v="£0.00"/>
    <s v="£0.00"/>
    <s v="£0.00"/>
    <s v="£0.00"/>
    <n v="0"/>
    <m/>
  </r>
  <r>
    <x v="0"/>
    <s v="Weston Favell"/>
    <s v="069 / Sector sgts"/>
    <s v="GF"/>
    <n v="4"/>
    <s v="Joinery"/>
    <n v="401"/>
    <x v="5"/>
    <s v="40103DS"/>
    <x v="7"/>
    <m/>
    <m/>
    <m/>
    <x v="0"/>
    <m/>
    <n v="8"/>
    <m/>
    <m/>
    <m/>
    <m/>
    <m/>
    <m/>
    <n v="0"/>
    <x v="0"/>
    <s v="£0.00"/>
    <s v="£0.00"/>
    <s v="£0.00"/>
    <s v="£0.00"/>
    <s v="£0.00"/>
    <n v="0"/>
    <m/>
  </r>
  <r>
    <x v="0"/>
    <s v="Weston Favell"/>
    <s v="069 / Sector sgts"/>
    <s v="GF"/>
    <n v="4"/>
    <s v="Joinery"/>
    <n v="401"/>
    <x v="5"/>
    <s v="40104DS"/>
    <x v="18"/>
    <m/>
    <m/>
    <m/>
    <x v="0"/>
    <m/>
    <n v="8"/>
    <m/>
    <m/>
    <m/>
    <m/>
    <m/>
    <m/>
    <n v="0"/>
    <x v="0"/>
    <s v="£0.00"/>
    <s v="£0.00"/>
    <s v="£0.00"/>
    <s v="£0.00"/>
    <s v="£0.00"/>
    <n v="0"/>
    <m/>
  </r>
  <r>
    <x v="0"/>
    <s v="Weston Favell"/>
    <s v="069 / Sector sgts"/>
    <s v="GF"/>
    <n v="7"/>
    <s v="FF&amp;E"/>
    <n v="701"/>
    <x v="7"/>
    <s v="70110DS"/>
    <x v="19"/>
    <m/>
    <m/>
    <m/>
    <x v="0"/>
    <m/>
    <n v="6"/>
    <m/>
    <m/>
    <m/>
    <m/>
    <m/>
    <m/>
    <n v="0"/>
    <x v="0"/>
    <s v="£0.00"/>
    <s v="£0.00"/>
    <s v="£0.00"/>
    <s v="£0.00"/>
    <s v="£0.00"/>
    <n v="0"/>
    <m/>
  </r>
  <r>
    <x v="0"/>
    <s v="Weston Favell"/>
    <s v="058 / Office"/>
    <s v="GF"/>
    <n v="1"/>
    <s v="Internal Finishes"/>
    <n v="101"/>
    <x v="0"/>
    <n v="10102"/>
    <x v="0"/>
    <m/>
    <m/>
    <m/>
    <x v="0"/>
    <m/>
    <n v="12"/>
    <m/>
    <m/>
    <m/>
    <m/>
    <m/>
    <m/>
    <n v="0"/>
    <x v="0"/>
    <s v="£0.00"/>
    <s v="£0.00"/>
    <s v="£0.00"/>
    <s v="£0.00"/>
    <s v="£0.00"/>
    <n v="0"/>
    <m/>
  </r>
  <r>
    <x v="0"/>
    <s v="Weston Favell"/>
    <s v="058 / Office"/>
    <s v="GF"/>
    <n v="1"/>
    <s v="Internal Finishes"/>
    <n v="102"/>
    <x v="1"/>
    <n v="10207"/>
    <x v="1"/>
    <m/>
    <m/>
    <m/>
    <x v="0"/>
    <m/>
    <n v="12"/>
    <m/>
    <m/>
    <m/>
    <m/>
    <m/>
    <m/>
    <n v="0"/>
    <x v="0"/>
    <s v="£0.00"/>
    <s v="£0.00"/>
    <s v="£0.00"/>
    <s v="£0.00"/>
    <s v="£0.00"/>
    <n v="0"/>
    <m/>
  </r>
  <r>
    <x v="0"/>
    <s v="Weston Favell"/>
    <s v="058 / Office"/>
    <s v="GF"/>
    <n v="1"/>
    <s v="Internal Finishes"/>
    <n v="102"/>
    <x v="1"/>
    <n v="10207"/>
    <x v="1"/>
    <s v="m2"/>
    <n v="1"/>
    <n v="35.380000000000003"/>
    <x v="1"/>
    <n v="35"/>
    <n v="2"/>
    <n v="35.380000000000003"/>
    <s v="Hole noted in plaster board"/>
    <s v="Fill / repair"/>
    <s v="INT 23"/>
    <n v="2"/>
    <n v="3"/>
    <n v="6"/>
    <x v="1"/>
    <s v="£0.00"/>
    <n v="35.380000000000003"/>
    <s v="£0.00"/>
    <s v="£0.00"/>
    <s v="£0.00"/>
    <n v="35.380000000000003"/>
    <m/>
  </r>
  <r>
    <x v="0"/>
    <s v="Weston Favell"/>
    <s v="058 / Office"/>
    <s v="GF"/>
    <n v="1"/>
    <s v="Internal Finishes"/>
    <n v="103"/>
    <x v="2"/>
    <n v="10302"/>
    <x v="2"/>
    <s v="m2"/>
    <n v="10"/>
    <n v="43.58"/>
    <x v="1"/>
    <n v="15"/>
    <n v="3"/>
    <n v="435.79999999999995"/>
    <s v="Worn and aged"/>
    <s v="Replace"/>
    <s v="INT 21"/>
    <n v="2"/>
    <n v="3"/>
    <n v="6"/>
    <x v="1"/>
    <s v="£0.00"/>
    <s v="£0.00"/>
    <n v="435.79999999999995"/>
    <s v="£0.00"/>
    <s v="£0.00"/>
    <n v="435.79999999999995"/>
    <m/>
  </r>
  <r>
    <x v="0"/>
    <s v="Weston Favell"/>
    <s v="058 / Office"/>
    <s v="GF"/>
    <n v="1"/>
    <s v="Internal Finishes"/>
    <n v="104"/>
    <x v="6"/>
    <n v="10401"/>
    <x v="8"/>
    <s v="m2"/>
    <n v="33"/>
    <n v="5.31"/>
    <x v="1"/>
    <n v="5"/>
    <n v="3"/>
    <n v="175.23"/>
    <s v="Walls marked and scuffed"/>
    <s v="Redecorate"/>
    <s v="INT 9"/>
    <n v="2"/>
    <n v="3"/>
    <n v="6"/>
    <x v="1"/>
    <s v="£0.00"/>
    <s v="£0.00"/>
    <n v="175.23"/>
    <s v="£0.00"/>
    <s v="£0.00"/>
    <n v="175.23"/>
    <m/>
  </r>
  <r>
    <x v="0"/>
    <s v="Weston Favell"/>
    <s v="058 / Office"/>
    <s v="GF"/>
    <n v="2"/>
    <s v="Door"/>
    <n v="201"/>
    <x v="3"/>
    <n v="20103"/>
    <x v="3"/>
    <m/>
    <m/>
    <m/>
    <x v="0"/>
    <m/>
    <n v="8"/>
    <m/>
    <m/>
    <m/>
    <m/>
    <m/>
    <m/>
    <n v="0"/>
    <x v="0"/>
    <s v="£0.00"/>
    <s v="£0.00"/>
    <s v="£0.00"/>
    <s v="£0.00"/>
    <s v="£0.00"/>
    <n v="0"/>
    <m/>
  </r>
  <r>
    <x v="0"/>
    <s v="Weston Favell"/>
    <s v="058 / Office"/>
    <s v="GF"/>
    <n v="4"/>
    <s v="Joinery"/>
    <n v="401"/>
    <x v="5"/>
    <n v="40101"/>
    <x v="12"/>
    <m/>
    <m/>
    <m/>
    <x v="0"/>
    <m/>
    <n v="8"/>
    <m/>
    <m/>
    <m/>
    <m/>
    <m/>
    <m/>
    <n v="0"/>
    <x v="0"/>
    <s v="£0.00"/>
    <s v="£0.00"/>
    <s v="£0.00"/>
    <s v="£0.00"/>
    <s v="£0.00"/>
    <n v="0"/>
    <m/>
  </r>
  <r>
    <x v="0"/>
    <s v="Weston Favell"/>
    <s v="058 / Office"/>
    <s v="GF"/>
    <n v="4"/>
    <s v="Joinery"/>
    <n v="401"/>
    <x v="5"/>
    <n v="40102"/>
    <x v="6"/>
    <m/>
    <m/>
    <m/>
    <x v="0"/>
    <m/>
    <n v="8"/>
    <m/>
    <m/>
    <m/>
    <m/>
    <m/>
    <m/>
    <n v="0"/>
    <x v="0"/>
    <s v="£0.00"/>
    <s v="£0.00"/>
    <s v="£0.00"/>
    <s v="£0.00"/>
    <s v="£0.00"/>
    <n v="0"/>
    <m/>
  </r>
  <r>
    <x v="0"/>
    <s v="Weston Favell"/>
    <s v="058 / Office"/>
    <s v="GF"/>
    <n v="4"/>
    <s v="Joinery"/>
    <n v="401"/>
    <x v="5"/>
    <s v="40103DS"/>
    <x v="7"/>
    <m/>
    <m/>
    <m/>
    <x v="0"/>
    <m/>
    <n v="8"/>
    <m/>
    <m/>
    <m/>
    <m/>
    <m/>
    <m/>
    <n v="0"/>
    <x v="0"/>
    <s v="£0.00"/>
    <s v="£0.00"/>
    <s v="£0.00"/>
    <s v="£0.00"/>
    <s v="£0.00"/>
    <n v="0"/>
    <m/>
  </r>
  <r>
    <x v="0"/>
    <s v="Weston Favell"/>
    <s v="058 / Office"/>
    <s v="GF"/>
    <n v="4"/>
    <s v="Joinery"/>
    <n v="401"/>
    <x v="5"/>
    <s v="40104DS"/>
    <x v="18"/>
    <m/>
    <m/>
    <m/>
    <x v="0"/>
    <m/>
    <n v="8"/>
    <m/>
    <m/>
    <m/>
    <m/>
    <m/>
    <m/>
    <n v="0"/>
    <x v="0"/>
    <s v="£0.00"/>
    <s v="£0.00"/>
    <s v="£0.00"/>
    <s v="£0.00"/>
    <s v="£0.00"/>
    <n v="0"/>
    <m/>
  </r>
  <r>
    <x v="0"/>
    <s v="Weston Favell"/>
    <s v="058 / Office"/>
    <s v="GF"/>
    <n v="7"/>
    <s v="FF&amp;E"/>
    <n v="701"/>
    <x v="7"/>
    <s v="70110DS"/>
    <x v="19"/>
    <m/>
    <m/>
    <m/>
    <x v="0"/>
    <m/>
    <n v="6"/>
    <m/>
    <m/>
    <m/>
    <m/>
    <m/>
    <m/>
    <n v="0"/>
    <x v="0"/>
    <s v="£0.00"/>
    <s v="£0.00"/>
    <s v="£0.00"/>
    <s v="£0.00"/>
    <s v="£0.00"/>
    <n v="0"/>
    <m/>
  </r>
  <r>
    <x v="0"/>
    <s v="Weston Favell"/>
    <s v="066 / M.i St."/>
    <s v="GF"/>
    <n v="1"/>
    <s v="Internal Finishes"/>
    <n v="101"/>
    <x v="0"/>
    <n v="10102"/>
    <x v="0"/>
    <m/>
    <m/>
    <m/>
    <x v="0"/>
    <m/>
    <n v="12"/>
    <m/>
    <m/>
    <m/>
    <m/>
    <m/>
    <m/>
    <n v="0"/>
    <x v="0"/>
    <s v="£0.00"/>
    <s v="£0.00"/>
    <s v="£0.00"/>
    <s v="£0.00"/>
    <s v="£0.00"/>
    <n v="0"/>
    <m/>
  </r>
  <r>
    <x v="0"/>
    <s v="Weston Favell"/>
    <s v="066 / M.i St."/>
    <s v="GF"/>
    <n v="1"/>
    <s v="Internal Finishes"/>
    <n v="102"/>
    <x v="1"/>
    <n v="10207"/>
    <x v="1"/>
    <s v="m2"/>
    <n v="10"/>
    <n v="35.380000000000003"/>
    <x v="1"/>
    <n v="35"/>
    <n v="3"/>
    <n v="353.8"/>
    <s v="Crazing to plaster"/>
    <s v="Replaster"/>
    <s v="INT 25"/>
    <n v="2"/>
    <n v="2"/>
    <n v="4"/>
    <x v="2"/>
    <s v="£0.00"/>
    <s v="£0.00"/>
    <n v="353.8"/>
    <s v="£0.00"/>
    <s v="£0.00"/>
    <n v="353.8"/>
    <m/>
  </r>
  <r>
    <x v="0"/>
    <s v="Weston Favell"/>
    <s v="066 / M.i St."/>
    <s v="GF"/>
    <n v="1"/>
    <s v="Internal Finishes"/>
    <n v="103"/>
    <x v="2"/>
    <s v="10309DS"/>
    <x v="14"/>
    <s v="m2"/>
    <n v="6"/>
    <n v="42.05"/>
    <x v="1"/>
    <n v="15"/>
    <n v="3"/>
    <n v="252.29999999999998"/>
    <s v="Worn and aged"/>
    <s v="Replace"/>
    <s v="INT 24"/>
    <n v="2"/>
    <n v="3"/>
    <n v="6"/>
    <x v="1"/>
    <s v="£0.00"/>
    <s v="£0.00"/>
    <n v="252.29999999999998"/>
    <s v="£0.00"/>
    <s v="£0.00"/>
    <n v="252.29999999999998"/>
    <m/>
  </r>
  <r>
    <x v="0"/>
    <s v="Weston Favell"/>
    <s v="066 / M.i St."/>
    <s v="GF"/>
    <n v="1"/>
    <s v="Internal Finishes"/>
    <n v="104"/>
    <x v="6"/>
    <n v="10401"/>
    <x v="8"/>
    <s v="m2"/>
    <n v="27"/>
    <n v="5.31"/>
    <x v="1"/>
    <n v="5"/>
    <n v="3"/>
    <n v="143.36999999999998"/>
    <s v="Walls marked and scuffed"/>
    <s v="Redecorate"/>
    <s v="INT 9"/>
    <n v="2"/>
    <n v="3"/>
    <n v="6"/>
    <x v="1"/>
    <s v="£0.00"/>
    <s v="£0.00"/>
    <n v="143.36999999999998"/>
    <s v="£0.00"/>
    <s v="£0.00"/>
    <n v="143.36999999999998"/>
    <m/>
  </r>
  <r>
    <x v="0"/>
    <s v="Weston Favell"/>
    <s v="066 / M.i St."/>
    <s v="GF"/>
    <n v="2"/>
    <s v="Door"/>
    <n v="201"/>
    <x v="3"/>
    <n v="20102"/>
    <x v="15"/>
    <m/>
    <m/>
    <m/>
    <x v="0"/>
    <m/>
    <n v="8"/>
    <m/>
    <m/>
    <m/>
    <m/>
    <m/>
    <m/>
    <n v="0"/>
    <x v="0"/>
    <s v="£0.00"/>
    <s v="£0.00"/>
    <s v="£0.00"/>
    <s v="£0.00"/>
    <s v="£0.00"/>
    <n v="0"/>
    <m/>
  </r>
  <r>
    <x v="0"/>
    <s v="Weston Favell"/>
    <s v="066 / M.i St."/>
    <s v="GF"/>
    <n v="3"/>
    <s v="Ironmongery"/>
    <n v="301"/>
    <x v="4"/>
    <n v="30101"/>
    <x v="4"/>
    <m/>
    <m/>
    <m/>
    <x v="0"/>
    <m/>
    <n v="10"/>
    <m/>
    <m/>
    <m/>
    <m/>
    <m/>
    <m/>
    <n v="0"/>
    <x v="0"/>
    <s v="£0.00"/>
    <s v="£0.00"/>
    <s v="£0.00"/>
    <s v="£0.00"/>
    <s v="£0.00"/>
    <n v="0"/>
    <m/>
  </r>
  <r>
    <x v="0"/>
    <s v="Weston Favell"/>
    <s v="066 / M.i St."/>
    <s v="GF"/>
    <n v="4"/>
    <s v="Joinery"/>
    <n v="401"/>
    <x v="5"/>
    <n v="40101"/>
    <x v="12"/>
    <m/>
    <m/>
    <m/>
    <x v="0"/>
    <m/>
    <n v="8"/>
    <m/>
    <m/>
    <m/>
    <m/>
    <m/>
    <m/>
    <n v="0"/>
    <x v="0"/>
    <s v="£0.00"/>
    <s v="£0.00"/>
    <s v="£0.00"/>
    <s v="£0.00"/>
    <s v="£0.00"/>
    <n v="0"/>
    <m/>
  </r>
  <r>
    <x v="0"/>
    <s v="Weston Favell"/>
    <s v="066 / M.i St."/>
    <s v="GF"/>
    <n v="4"/>
    <s v="Joinery"/>
    <n v="401"/>
    <x v="5"/>
    <n v="40102"/>
    <x v="6"/>
    <m/>
    <m/>
    <m/>
    <x v="0"/>
    <m/>
    <n v="8"/>
    <m/>
    <m/>
    <m/>
    <m/>
    <m/>
    <m/>
    <n v="0"/>
    <x v="0"/>
    <s v="£0.00"/>
    <s v="£0.00"/>
    <s v="£0.00"/>
    <s v="£0.00"/>
    <s v="£0.00"/>
    <n v="0"/>
    <m/>
  </r>
  <r>
    <x v="0"/>
    <s v="Weston Favell"/>
    <s v="066 / M.i St."/>
    <s v="GF"/>
    <n v="4"/>
    <s v="Joinery"/>
    <n v="401"/>
    <x v="5"/>
    <s v="40105DS"/>
    <x v="20"/>
    <m/>
    <m/>
    <m/>
    <x v="0"/>
    <m/>
    <n v="10"/>
    <m/>
    <m/>
    <m/>
    <m/>
    <m/>
    <m/>
    <n v="0"/>
    <x v="0"/>
    <s v="£0.00"/>
    <s v="£0.00"/>
    <s v="£0.00"/>
    <s v="£0.00"/>
    <s v="£0.00"/>
    <n v="0"/>
    <m/>
  </r>
  <r>
    <x v="0"/>
    <s v="Weston Favell"/>
    <s v="066 / M.i St."/>
    <s v="GF"/>
    <n v="7"/>
    <s v="FF&amp;E"/>
    <n v="701"/>
    <x v="7"/>
    <s v="70110DS"/>
    <x v="19"/>
    <s v="Item"/>
    <n v="1"/>
    <n v="150"/>
    <x v="1"/>
    <n v="15"/>
    <n v="2"/>
    <n v="150"/>
    <s v="Worn and aged"/>
    <s v="Replace"/>
    <s v="INT 3"/>
    <n v="2"/>
    <n v="3"/>
    <n v="6"/>
    <x v="1"/>
    <s v="£0.00"/>
    <n v="150"/>
    <s v="£0.00"/>
    <s v="£0.00"/>
    <s v="£0.00"/>
    <n v="150"/>
    <m/>
  </r>
  <r>
    <x v="0"/>
    <s v="Weston Favell"/>
    <s v="059 / Corridor"/>
    <s v="GF"/>
    <n v="1"/>
    <s v="Internal Finishes"/>
    <n v="101"/>
    <x v="0"/>
    <n v="10102"/>
    <x v="0"/>
    <s v="m2"/>
    <n v="1"/>
    <n v="76.47"/>
    <x v="1"/>
    <n v="25"/>
    <n v="3"/>
    <n v="76.47"/>
    <s v="Damaged tiles and grid"/>
    <s v="Replace"/>
    <s v="INT 22, INT 17"/>
    <n v="2"/>
    <n v="3"/>
    <n v="6"/>
    <x v="1"/>
    <s v="£0.00"/>
    <s v="£0.00"/>
    <n v="76.47"/>
    <s v="£0.00"/>
    <s v="£0.00"/>
    <n v="76.47"/>
    <m/>
  </r>
  <r>
    <x v="0"/>
    <s v="Weston Favell"/>
    <s v="059 / Corridor"/>
    <s v="GF"/>
    <n v="1"/>
    <s v="Internal Finishes"/>
    <n v="101"/>
    <x v="0"/>
    <s v="10108DS"/>
    <x v="21"/>
    <m/>
    <m/>
    <m/>
    <x v="0"/>
    <m/>
    <n v="20"/>
    <m/>
    <m/>
    <m/>
    <m/>
    <m/>
    <m/>
    <n v="0"/>
    <x v="0"/>
    <s v="£0.00"/>
    <s v="£0.00"/>
    <s v="£0.00"/>
    <s v="£0.00"/>
    <s v="£0.00"/>
    <n v="0"/>
    <m/>
  </r>
  <r>
    <x v="0"/>
    <s v="Weston Favell"/>
    <s v="059 / Corridor"/>
    <s v="GF"/>
    <n v="1"/>
    <s v="Internal Finishes"/>
    <n v="102"/>
    <x v="1"/>
    <n v="10207"/>
    <x v="1"/>
    <m/>
    <m/>
    <m/>
    <x v="0"/>
    <m/>
    <n v="12"/>
    <m/>
    <m/>
    <m/>
    <m/>
    <m/>
    <m/>
    <n v="0"/>
    <x v="0"/>
    <s v="£0.00"/>
    <s v="£0.00"/>
    <s v="£0.00"/>
    <s v="£0.00"/>
    <s v="£0.00"/>
    <n v="0"/>
    <s v="Small amount of damage to wall behind door (not costed)."/>
  </r>
  <r>
    <x v="0"/>
    <s v="Weston Favell"/>
    <s v="059 / Corridor"/>
    <s v="GF"/>
    <n v="1"/>
    <s v="Internal Finishes"/>
    <n v="103"/>
    <x v="2"/>
    <n v="10302"/>
    <x v="2"/>
    <m/>
    <m/>
    <m/>
    <x v="0"/>
    <m/>
    <n v="8"/>
    <m/>
    <m/>
    <m/>
    <m/>
    <m/>
    <m/>
    <n v="0"/>
    <x v="0"/>
    <s v="£0.00"/>
    <s v="£0.00"/>
    <s v="£0.00"/>
    <s v="£0.00"/>
    <s v="£0.00"/>
    <n v="0"/>
    <m/>
  </r>
  <r>
    <x v="0"/>
    <s v="Weston Favell"/>
    <s v="059 / Corridor"/>
    <s v="GF"/>
    <n v="1"/>
    <s v="Internal Finishes"/>
    <n v="104"/>
    <x v="6"/>
    <n v="10401"/>
    <x v="8"/>
    <s v="m2"/>
    <n v="60"/>
    <n v="5.31"/>
    <x v="1"/>
    <n v="5"/>
    <n v="3"/>
    <n v="318.59999999999997"/>
    <s v="Walls marked and scuffed"/>
    <s v="Redecorate"/>
    <s v="INT 9"/>
    <n v="2"/>
    <n v="3"/>
    <n v="6"/>
    <x v="1"/>
    <s v="£0.00"/>
    <s v="£0.00"/>
    <n v="318.59999999999997"/>
    <s v="£0.00"/>
    <s v="£0.00"/>
    <n v="318.59999999999997"/>
    <m/>
  </r>
  <r>
    <x v="0"/>
    <s v="Weston Favell"/>
    <s v="059 / Corridor"/>
    <s v="GF"/>
    <n v="1"/>
    <s v="Internal Finishes"/>
    <n v="104"/>
    <x v="6"/>
    <n v="10406"/>
    <x v="22"/>
    <s v="m2"/>
    <n v="21"/>
    <n v="8.6199999999999992"/>
    <x v="1"/>
    <n v="5"/>
    <n v="3"/>
    <n v="181.01999999999998"/>
    <s v="Ceilings marked and scuffed"/>
    <s v="Redecorate"/>
    <m/>
    <n v="2"/>
    <n v="3"/>
    <n v="6"/>
    <x v="1"/>
    <s v="£0.00"/>
    <s v="£0.00"/>
    <n v="181.01999999999998"/>
    <s v="£0.00"/>
    <s v="£0.00"/>
    <n v="181.01999999999998"/>
    <m/>
  </r>
  <r>
    <x v="0"/>
    <s v="Weston Favell"/>
    <s v="059 / Corridor"/>
    <s v="GF"/>
    <n v="2"/>
    <s v="Door"/>
    <n v="201"/>
    <x v="3"/>
    <n v="20107"/>
    <x v="23"/>
    <m/>
    <m/>
    <m/>
    <x v="0"/>
    <m/>
    <n v="8"/>
    <m/>
    <m/>
    <m/>
    <m/>
    <m/>
    <m/>
    <n v="0"/>
    <x v="0"/>
    <s v="£0.00"/>
    <s v="£0.00"/>
    <s v="£0.00"/>
    <s v="£0.00"/>
    <s v="£0.00"/>
    <n v="0"/>
    <m/>
  </r>
  <r>
    <x v="0"/>
    <s v="Weston Favell"/>
    <s v="059 / Corridor"/>
    <s v="GF"/>
    <n v="3"/>
    <s v="Ironmongery"/>
    <n v="301"/>
    <x v="4"/>
    <n v="30101"/>
    <x v="4"/>
    <m/>
    <m/>
    <m/>
    <x v="0"/>
    <m/>
    <n v="8"/>
    <m/>
    <m/>
    <m/>
    <m/>
    <m/>
    <m/>
    <n v="0"/>
    <x v="0"/>
    <s v="£0.00"/>
    <s v="£0.00"/>
    <s v="£0.00"/>
    <s v="£0.00"/>
    <s v="£0.00"/>
    <n v="0"/>
    <m/>
  </r>
  <r>
    <x v="0"/>
    <s v="Weston Favell"/>
    <s v="059 / Corridor"/>
    <s v="GF"/>
    <n v="4"/>
    <s v="Joinery"/>
    <n v="401"/>
    <x v="5"/>
    <n v="40101"/>
    <x v="12"/>
    <m/>
    <m/>
    <m/>
    <x v="0"/>
    <m/>
    <n v="8"/>
    <m/>
    <m/>
    <m/>
    <m/>
    <m/>
    <m/>
    <n v="0"/>
    <x v="0"/>
    <s v="£0.00"/>
    <s v="£0.00"/>
    <s v="£0.00"/>
    <s v="£0.00"/>
    <s v="£0.00"/>
    <n v="0"/>
    <m/>
  </r>
  <r>
    <x v="0"/>
    <s v="Weston Favell"/>
    <s v="059 / Corridor"/>
    <s v="GF"/>
    <n v="4"/>
    <s v="Joinery"/>
    <n v="401"/>
    <x v="5"/>
    <n v="40102"/>
    <x v="6"/>
    <m/>
    <m/>
    <m/>
    <x v="0"/>
    <m/>
    <n v="8"/>
    <m/>
    <m/>
    <m/>
    <m/>
    <m/>
    <m/>
    <n v="0"/>
    <x v="0"/>
    <s v="£0.00"/>
    <s v="£0.00"/>
    <s v="£0.00"/>
    <s v="£0.00"/>
    <s v="£0.00"/>
    <n v="0"/>
    <m/>
  </r>
  <r>
    <x v="0"/>
    <s v="Weston Favell"/>
    <s v="059 / Corridor"/>
    <s v="GF"/>
    <n v="6"/>
    <s v="Windows"/>
    <n v="601"/>
    <x v="9"/>
    <n v="60102"/>
    <x v="24"/>
    <m/>
    <m/>
    <m/>
    <x v="0"/>
    <m/>
    <n v="10"/>
    <m/>
    <m/>
    <m/>
    <m/>
    <m/>
    <m/>
    <n v="0"/>
    <x v="0"/>
    <s v="£0.00"/>
    <s v="£0.00"/>
    <s v="£0.00"/>
    <s v="£0.00"/>
    <s v="£0.00"/>
    <n v="0"/>
    <m/>
  </r>
  <r>
    <x v="0"/>
    <s v="Weston Favell"/>
    <s v="059 / Corridor"/>
    <s v="GF"/>
    <n v="7"/>
    <s v="FF&amp;E"/>
    <n v="701"/>
    <x v="7"/>
    <s v="70111DS"/>
    <x v="25"/>
    <m/>
    <m/>
    <m/>
    <x v="0"/>
    <m/>
    <n v="8"/>
    <m/>
    <m/>
    <m/>
    <m/>
    <m/>
    <m/>
    <n v="0"/>
    <x v="0"/>
    <s v="£0.00"/>
    <s v="£0.00"/>
    <s v="£0.00"/>
    <s v="£0.00"/>
    <s v="£0.00"/>
    <n v="0"/>
    <m/>
  </r>
  <r>
    <x v="0"/>
    <s v="Weston Favell"/>
    <s v="059 / Corridor"/>
    <s v="GF"/>
    <n v="7"/>
    <s v="FF&amp;E"/>
    <n v="701"/>
    <x v="7"/>
    <s v="70115DS"/>
    <x v="26"/>
    <m/>
    <m/>
    <m/>
    <x v="0"/>
    <m/>
    <n v="15"/>
    <m/>
    <m/>
    <m/>
    <m/>
    <m/>
    <m/>
    <n v="0"/>
    <x v="0"/>
    <s v="£0.00"/>
    <s v="£0.00"/>
    <s v="£0.00"/>
    <s v="£0.00"/>
    <s v="£0.00"/>
    <n v="0"/>
    <m/>
  </r>
  <r>
    <x v="0"/>
    <s v="Weston Favell"/>
    <s v="059a / (lift)"/>
    <s v="GF"/>
    <e v="#VALUE!"/>
    <e v="#N/A"/>
    <e v="#VALUE!"/>
    <x v="10"/>
    <m/>
    <x v="27"/>
    <e v="#N/A"/>
    <m/>
    <e v="#N/A"/>
    <x v="2"/>
    <e v="#N/A"/>
    <m/>
    <e v="#N/A"/>
    <s v="Not accessed, covered in M+E.  "/>
    <m/>
    <m/>
    <m/>
    <m/>
    <n v="0"/>
    <x v="0"/>
    <s v="£0.00"/>
    <s v="£0.00"/>
    <s v="£0.00"/>
    <s v="£0.00"/>
    <s v="£0.00"/>
    <n v="0"/>
    <s v="Lift relatively new and in good working order."/>
  </r>
  <r>
    <x v="0"/>
    <s v="Weston Favell"/>
    <s v="055 / Server"/>
    <s v="GF"/>
    <n v="1"/>
    <s v="Internal Finishes"/>
    <n v="101"/>
    <x v="0"/>
    <n v="10102"/>
    <x v="0"/>
    <s v="m2"/>
    <n v="4"/>
    <n v="76.47"/>
    <x v="1"/>
    <n v="25"/>
    <n v="3"/>
    <n v="305.88"/>
    <s v="50% of ceiling tiles damaged"/>
    <s v="Replace"/>
    <s v="INT 22, INT 17"/>
    <n v="2"/>
    <n v="3"/>
    <n v="6"/>
    <x v="1"/>
    <s v="£0.00"/>
    <s v="£0.00"/>
    <n v="305.88"/>
    <s v="£0.00"/>
    <s v="£0.00"/>
    <n v="305.88"/>
    <m/>
  </r>
  <r>
    <x v="0"/>
    <s v="Weston Favell"/>
    <s v="055 / Server"/>
    <s v="GF"/>
    <n v="1"/>
    <s v="Internal Finishes"/>
    <n v="102"/>
    <x v="1"/>
    <n v="10207"/>
    <x v="1"/>
    <m/>
    <m/>
    <m/>
    <x v="0"/>
    <m/>
    <n v="12"/>
    <m/>
    <m/>
    <m/>
    <m/>
    <m/>
    <m/>
    <n v="0"/>
    <x v="0"/>
    <s v="£0.00"/>
    <s v="£0.00"/>
    <s v="£0.00"/>
    <s v="£0.00"/>
    <s v="£0.00"/>
    <n v="0"/>
    <m/>
  </r>
  <r>
    <x v="0"/>
    <s v="Weston Favell"/>
    <s v="055 / Server"/>
    <s v="GF"/>
    <n v="1"/>
    <s v="Internal Finishes"/>
    <n v="103"/>
    <x v="2"/>
    <s v="10310DS"/>
    <x v="28"/>
    <m/>
    <m/>
    <m/>
    <x v="0"/>
    <m/>
    <n v="8"/>
    <m/>
    <m/>
    <m/>
    <m/>
    <m/>
    <m/>
    <n v="0"/>
    <x v="0"/>
    <s v="£0.00"/>
    <s v="£0.00"/>
    <s v="£0.00"/>
    <s v="£0.00"/>
    <s v="£0.00"/>
    <n v="0"/>
    <m/>
  </r>
  <r>
    <x v="0"/>
    <s v="Weston Favell"/>
    <s v="055 / Server"/>
    <s v="GF"/>
    <n v="1"/>
    <s v="Internal Finishes"/>
    <n v="104"/>
    <x v="6"/>
    <n v="10401"/>
    <x v="8"/>
    <s v="m2"/>
    <n v="30"/>
    <n v="5.31"/>
    <x v="1"/>
    <n v="5"/>
    <n v="3"/>
    <n v="159.29999999999998"/>
    <s v="Walls marked and scuffed"/>
    <s v="Redecorate"/>
    <s v="INT 9"/>
    <n v="2"/>
    <n v="3"/>
    <n v="6"/>
    <x v="1"/>
    <s v="£0.00"/>
    <s v="£0.00"/>
    <n v="159.29999999999998"/>
    <s v="£0.00"/>
    <s v="£0.00"/>
    <n v="159.29999999999998"/>
    <m/>
  </r>
  <r>
    <x v="0"/>
    <s v="Weston Favell"/>
    <s v="055 / Server"/>
    <s v="GF"/>
    <n v="2"/>
    <s v="Door"/>
    <n v="201"/>
    <x v="3"/>
    <n v="20103"/>
    <x v="3"/>
    <m/>
    <m/>
    <m/>
    <x v="0"/>
    <m/>
    <n v="10"/>
    <m/>
    <m/>
    <m/>
    <m/>
    <m/>
    <m/>
    <n v="0"/>
    <x v="0"/>
    <s v="£0.00"/>
    <s v="£0.00"/>
    <s v="£0.00"/>
    <s v="£0.00"/>
    <s v="£0.00"/>
    <n v="0"/>
    <m/>
  </r>
  <r>
    <x v="0"/>
    <s v="Weston Favell"/>
    <s v="055 / Server"/>
    <s v="GF"/>
    <n v="3"/>
    <s v="Ironmongery"/>
    <n v="301"/>
    <x v="4"/>
    <n v="30101"/>
    <x v="4"/>
    <m/>
    <m/>
    <m/>
    <x v="0"/>
    <m/>
    <n v="10"/>
    <m/>
    <m/>
    <m/>
    <m/>
    <m/>
    <m/>
    <n v="0"/>
    <x v="0"/>
    <s v="£0.00"/>
    <s v="£0.00"/>
    <s v="£0.00"/>
    <s v="£0.00"/>
    <s v="£0.00"/>
    <n v="0"/>
    <m/>
  </r>
  <r>
    <x v="0"/>
    <s v="Weston Favell"/>
    <s v="055 / Server"/>
    <s v="GF"/>
    <n v="4"/>
    <s v="Joinery"/>
    <n v="401"/>
    <x v="5"/>
    <n v="40102"/>
    <x v="6"/>
    <m/>
    <m/>
    <m/>
    <x v="0"/>
    <m/>
    <n v="8"/>
    <m/>
    <m/>
    <m/>
    <m/>
    <m/>
    <m/>
    <n v="0"/>
    <x v="0"/>
    <s v="£0.00"/>
    <s v="£0.00"/>
    <s v="£0.00"/>
    <s v="£0.00"/>
    <s v="£0.00"/>
    <n v="0"/>
    <m/>
  </r>
  <r>
    <x v="0"/>
    <s v="Weston Favell"/>
    <s v="055 / Server"/>
    <s v="GF"/>
    <n v="4"/>
    <s v="Joinery"/>
    <n v="401"/>
    <x v="5"/>
    <s v="40103DS"/>
    <x v="7"/>
    <m/>
    <m/>
    <m/>
    <x v="0"/>
    <m/>
    <n v="8"/>
    <m/>
    <m/>
    <m/>
    <m/>
    <m/>
    <m/>
    <n v="0"/>
    <x v="0"/>
    <s v="£0.00"/>
    <s v="£0.00"/>
    <s v="£0.00"/>
    <s v="£0.00"/>
    <s v="£0.00"/>
    <n v="0"/>
    <m/>
  </r>
  <r>
    <x v="0"/>
    <s v="Weston Favell"/>
    <s v="053 / Changing rooms"/>
    <s v="GF"/>
    <n v="1"/>
    <s v="Internal Finishes"/>
    <n v="101"/>
    <x v="0"/>
    <n v="10102"/>
    <x v="0"/>
    <m/>
    <m/>
    <m/>
    <x v="0"/>
    <m/>
    <n v="8"/>
    <m/>
    <m/>
    <m/>
    <m/>
    <m/>
    <m/>
    <n v="0"/>
    <x v="0"/>
    <s v="£0.00"/>
    <s v="£0.00"/>
    <s v="£0.00"/>
    <s v="£0.00"/>
    <s v="£0.00"/>
    <n v="0"/>
    <m/>
  </r>
  <r>
    <x v="0"/>
    <s v="Weston Favell"/>
    <s v="053 / Changing rooms"/>
    <s v="GF"/>
    <n v="1"/>
    <s v="Internal Finishes"/>
    <n v="101"/>
    <x v="0"/>
    <n v="10102"/>
    <x v="0"/>
    <s v="m2"/>
    <n v="1.5"/>
    <n v="76.47"/>
    <x v="1"/>
    <n v="25"/>
    <n v="2"/>
    <n v="114.705"/>
    <s v="4 x tiles damaged"/>
    <s v="Replace"/>
    <s v="INT 22, INT 17"/>
    <n v="2"/>
    <n v="2"/>
    <n v="4"/>
    <x v="2"/>
    <s v="£0.00"/>
    <n v="114.705"/>
    <s v="£0.00"/>
    <s v="£0.00"/>
    <s v="£0.00"/>
    <n v="114.705"/>
    <m/>
  </r>
  <r>
    <x v="0"/>
    <s v="Weston Favell"/>
    <s v="053 / Changing rooms"/>
    <s v="GF"/>
    <n v="1"/>
    <s v="Internal Finishes"/>
    <n v="102"/>
    <x v="1"/>
    <n v="10205"/>
    <x v="29"/>
    <m/>
    <m/>
    <m/>
    <x v="0"/>
    <m/>
    <n v="15"/>
    <m/>
    <m/>
    <m/>
    <m/>
    <m/>
    <m/>
    <n v="0"/>
    <x v="0"/>
    <s v="£0.00"/>
    <s v="£0.00"/>
    <s v="£0.00"/>
    <s v="£0.00"/>
    <s v="£0.00"/>
    <n v="0"/>
    <m/>
  </r>
  <r>
    <x v="0"/>
    <s v="Weston Favell"/>
    <s v="053 / Changing rooms"/>
    <s v="GF"/>
    <n v="1"/>
    <s v="Internal Finishes"/>
    <n v="102"/>
    <x v="1"/>
    <n v="10207"/>
    <x v="1"/>
    <m/>
    <m/>
    <m/>
    <x v="0"/>
    <m/>
    <n v="12"/>
    <m/>
    <m/>
    <m/>
    <m/>
    <m/>
    <m/>
    <n v="0"/>
    <x v="0"/>
    <s v="£0.00"/>
    <s v="£0.00"/>
    <s v="£0.00"/>
    <s v="£0.00"/>
    <s v="£0.00"/>
    <n v="0"/>
    <s v="Minor cracking around window reveals (not costed)"/>
  </r>
  <r>
    <x v="0"/>
    <s v="Weston Favell"/>
    <s v="053 / Changing rooms"/>
    <s v="GF"/>
    <n v="1"/>
    <s v="Internal Finishes"/>
    <n v="103"/>
    <x v="2"/>
    <n v="10305"/>
    <x v="30"/>
    <m/>
    <m/>
    <m/>
    <x v="0"/>
    <m/>
    <n v="10"/>
    <m/>
    <m/>
    <m/>
    <m/>
    <m/>
    <m/>
    <n v="0"/>
    <x v="0"/>
    <s v="£0.00"/>
    <s v="£0.00"/>
    <s v="£0.00"/>
    <s v="£0.00"/>
    <s v="£0.00"/>
    <n v="0"/>
    <m/>
  </r>
  <r>
    <x v="0"/>
    <s v="Weston Favell"/>
    <s v="053 / Changing rooms"/>
    <s v="GF"/>
    <n v="1"/>
    <s v="Internal Finishes"/>
    <n v="104"/>
    <x v="6"/>
    <n v="10401"/>
    <x v="8"/>
    <m/>
    <m/>
    <m/>
    <x v="0"/>
    <m/>
    <n v="8"/>
    <m/>
    <m/>
    <m/>
    <m/>
    <m/>
    <m/>
    <n v="0"/>
    <x v="0"/>
    <s v="£0.00"/>
    <s v="£0.00"/>
    <s v="£0.00"/>
    <s v="£0.00"/>
    <s v="£0.00"/>
    <n v="0"/>
    <m/>
  </r>
  <r>
    <x v="0"/>
    <s v="Weston Favell"/>
    <s v="053 / Changing rooms"/>
    <s v="GF"/>
    <n v="1"/>
    <s v="Internal Finishes"/>
    <n v="104"/>
    <x v="6"/>
    <s v="10410DS"/>
    <x v="31"/>
    <s v="m2"/>
    <n v="5"/>
    <n v="7"/>
    <x v="1"/>
    <n v="5"/>
    <n v="3"/>
    <n v="35"/>
    <s v="Scuffed and marked"/>
    <s v="Redecorate"/>
    <m/>
    <n v="2"/>
    <n v="2"/>
    <n v="4"/>
    <x v="2"/>
    <s v="£0.00"/>
    <s v="£0.00"/>
    <n v="35"/>
    <s v="£0.00"/>
    <s v="£0.00"/>
    <n v="35"/>
    <m/>
  </r>
  <r>
    <x v="0"/>
    <s v="Weston Favell"/>
    <s v="053 / Changing rooms"/>
    <s v="GF"/>
    <n v="2"/>
    <s v="Door"/>
    <n v="201"/>
    <x v="3"/>
    <n v="20102"/>
    <x v="15"/>
    <m/>
    <m/>
    <m/>
    <x v="0"/>
    <m/>
    <n v="10"/>
    <m/>
    <m/>
    <m/>
    <m/>
    <m/>
    <m/>
    <n v="0"/>
    <x v="0"/>
    <s v="£0.00"/>
    <s v="£0.00"/>
    <s v="£0.00"/>
    <s v="£0.00"/>
    <s v="£0.00"/>
    <n v="0"/>
    <s v="Ease and adjust door, catching on floor (not costed)"/>
  </r>
  <r>
    <x v="0"/>
    <s v="Weston Favell"/>
    <s v="053 / Changing rooms"/>
    <s v="GF"/>
    <n v="3"/>
    <s v="Ironmongery"/>
    <n v="301"/>
    <x v="4"/>
    <n v="30101"/>
    <x v="4"/>
    <m/>
    <m/>
    <m/>
    <x v="0"/>
    <m/>
    <n v="10"/>
    <m/>
    <m/>
    <m/>
    <m/>
    <m/>
    <m/>
    <m/>
    <x v="3"/>
    <m/>
    <m/>
    <m/>
    <m/>
    <m/>
    <m/>
    <m/>
  </r>
  <r>
    <x v="0"/>
    <s v="Weston Favell"/>
    <s v="053 / Changing rooms"/>
    <s v="GF"/>
    <n v="4"/>
    <s v="Joinery"/>
    <n v="401"/>
    <x v="5"/>
    <n v="40101"/>
    <x v="12"/>
    <m/>
    <m/>
    <m/>
    <x v="0"/>
    <m/>
    <n v="10"/>
    <m/>
    <m/>
    <m/>
    <m/>
    <m/>
    <m/>
    <n v="0"/>
    <x v="0"/>
    <s v="£0.00"/>
    <s v="£0.00"/>
    <s v="£0.00"/>
    <s v="£0.00"/>
    <s v="£0.00"/>
    <n v="0"/>
    <m/>
  </r>
  <r>
    <x v="0"/>
    <s v="Weston Favell"/>
    <s v="053 / Changing rooms"/>
    <s v="GF"/>
    <n v="4"/>
    <s v="Joinery"/>
    <n v="401"/>
    <x v="5"/>
    <s v="40104DS"/>
    <x v="18"/>
    <m/>
    <m/>
    <m/>
    <x v="0"/>
    <m/>
    <n v="10"/>
    <m/>
    <m/>
    <m/>
    <m/>
    <m/>
    <m/>
    <n v="0"/>
    <x v="0"/>
    <s v="£0.00"/>
    <s v="£0.00"/>
    <s v="£0.00"/>
    <s v="£0.00"/>
    <s v="£0.00"/>
    <n v="0"/>
    <m/>
  </r>
  <r>
    <x v="0"/>
    <s v="Weston Favell"/>
    <s v="053 / Changing rooms"/>
    <s v="GF"/>
    <n v="5"/>
    <s v="Sanitary ware"/>
    <n v="504"/>
    <x v="11"/>
    <n v="50401"/>
    <x v="32"/>
    <m/>
    <m/>
    <m/>
    <x v="0"/>
    <m/>
    <n v="10"/>
    <m/>
    <m/>
    <m/>
    <m/>
    <m/>
    <m/>
    <n v="0"/>
    <x v="0"/>
    <s v="£0.00"/>
    <s v="£0.00"/>
    <s v="£0.00"/>
    <s v="£0.00"/>
    <s v="£0.00"/>
    <n v="0"/>
    <m/>
  </r>
  <r>
    <x v="0"/>
    <s v="Weston Favell"/>
    <s v="053 / Changing rooms"/>
    <s v="GF"/>
    <n v="5"/>
    <s v="Sanitary ware"/>
    <n v="507"/>
    <x v="12"/>
    <n v="50701"/>
    <x v="33"/>
    <m/>
    <m/>
    <m/>
    <x v="0"/>
    <m/>
    <n v="10"/>
    <m/>
    <m/>
    <m/>
    <m/>
    <m/>
    <m/>
    <n v="0"/>
    <x v="0"/>
    <s v="£0.00"/>
    <s v="£0.00"/>
    <s v="£0.00"/>
    <s v="£0.00"/>
    <s v="£0.00"/>
    <n v="0"/>
    <m/>
  </r>
  <r>
    <x v="0"/>
    <s v="Weston Favell"/>
    <s v="053 / Changing rooms"/>
    <s v="GF"/>
    <n v="7"/>
    <s v="FF&amp;E"/>
    <n v="701"/>
    <x v="7"/>
    <s v="70112DS"/>
    <x v="34"/>
    <m/>
    <m/>
    <m/>
    <x v="0"/>
    <m/>
    <n v="10"/>
    <m/>
    <m/>
    <m/>
    <m/>
    <m/>
    <m/>
    <n v="0"/>
    <x v="0"/>
    <s v="£0.00"/>
    <s v="£0.00"/>
    <s v="£0.00"/>
    <s v="£0.00"/>
    <s v="£0.00"/>
    <n v="0"/>
    <m/>
  </r>
  <r>
    <x v="0"/>
    <s v="Weston Favell"/>
    <s v="053 / Changing rooms"/>
    <s v="GF"/>
    <n v="7"/>
    <s v="FF&amp;E"/>
    <n v="701"/>
    <x v="7"/>
    <s v="70113DS"/>
    <x v="35"/>
    <m/>
    <m/>
    <m/>
    <x v="0"/>
    <m/>
    <n v="10"/>
    <m/>
    <m/>
    <m/>
    <m/>
    <m/>
    <m/>
    <n v="0"/>
    <x v="0"/>
    <s v="£0.00"/>
    <s v="£0.00"/>
    <s v="£0.00"/>
    <s v="£0.00"/>
    <s v="£0.00"/>
    <n v="0"/>
    <m/>
  </r>
  <r>
    <x v="0"/>
    <s v="Weston Favell"/>
    <s v="052 / WCs (Mens)"/>
    <s v="GF"/>
    <n v="1"/>
    <s v="Internal Finishes"/>
    <n v="101"/>
    <x v="0"/>
    <n v="10102"/>
    <x v="0"/>
    <m/>
    <m/>
    <m/>
    <x v="0"/>
    <m/>
    <n v="8"/>
    <m/>
    <m/>
    <m/>
    <m/>
    <m/>
    <m/>
    <n v="0"/>
    <x v="0"/>
    <s v="£0.00"/>
    <s v="£0.00"/>
    <s v="£0.00"/>
    <s v="£0.00"/>
    <s v="£0.00"/>
    <n v="0"/>
    <m/>
  </r>
  <r>
    <x v="0"/>
    <s v="Weston Favell"/>
    <s v="052 / WCs (Mens)"/>
    <s v="GF"/>
    <n v="1"/>
    <s v="Internal Finishes"/>
    <n v="101"/>
    <x v="0"/>
    <n v="10102"/>
    <x v="0"/>
    <s v="m2"/>
    <n v="1.5"/>
    <n v="76.47"/>
    <x v="1"/>
    <n v="25"/>
    <n v="2"/>
    <n v="114.705"/>
    <s v="3-4 damaged tiles"/>
    <s v="Replace"/>
    <s v="INT 22, INT 17"/>
    <n v="2"/>
    <n v="2"/>
    <n v="4"/>
    <x v="2"/>
    <s v="£0.00"/>
    <n v="114.705"/>
    <s v="£0.00"/>
    <s v="£0.00"/>
    <s v="£0.00"/>
    <n v="114.705"/>
    <m/>
  </r>
  <r>
    <x v="0"/>
    <s v="Weston Favell"/>
    <s v="052 / WCs (Mens)"/>
    <s v="GF"/>
    <n v="1"/>
    <s v="Internal Finishes"/>
    <n v="102"/>
    <x v="1"/>
    <n v="10205"/>
    <x v="29"/>
    <m/>
    <m/>
    <m/>
    <x v="0"/>
    <m/>
    <n v="15"/>
    <m/>
    <m/>
    <m/>
    <m/>
    <m/>
    <m/>
    <n v="0"/>
    <x v="0"/>
    <s v="£0.00"/>
    <s v="£0.00"/>
    <s v="£0.00"/>
    <s v="£0.00"/>
    <s v="£0.00"/>
    <n v="0"/>
    <m/>
  </r>
  <r>
    <x v="0"/>
    <s v="Weston Favell"/>
    <s v="052 / WCs (Mens)"/>
    <s v="GF"/>
    <n v="1"/>
    <s v="Internal Finishes"/>
    <n v="102"/>
    <x v="1"/>
    <n v="10207"/>
    <x v="1"/>
    <m/>
    <m/>
    <m/>
    <x v="0"/>
    <m/>
    <n v="8"/>
    <m/>
    <m/>
    <m/>
    <m/>
    <m/>
    <m/>
    <n v="0"/>
    <x v="0"/>
    <s v="£0.00"/>
    <s v="£0.00"/>
    <s v="£0.00"/>
    <s v="£0.00"/>
    <s v="£0.00"/>
    <n v="0"/>
    <s v="Plaster cracking around window reveals "/>
  </r>
  <r>
    <x v="0"/>
    <s v="Weston Favell"/>
    <s v="052 / WCs (Mens)"/>
    <s v="GF"/>
    <n v="1"/>
    <s v="Internal Finishes"/>
    <n v="103"/>
    <x v="2"/>
    <n v="10305"/>
    <x v="30"/>
    <m/>
    <m/>
    <m/>
    <x v="0"/>
    <m/>
    <n v="10"/>
    <m/>
    <m/>
    <m/>
    <m/>
    <m/>
    <m/>
    <n v="0"/>
    <x v="0"/>
    <s v="£0.00"/>
    <s v="£0.00"/>
    <s v="£0.00"/>
    <s v="£0.00"/>
    <s v="£0.00"/>
    <n v="0"/>
    <m/>
  </r>
  <r>
    <x v="0"/>
    <s v="Weston Favell"/>
    <s v="052 / WCs (Mens)"/>
    <s v="GF"/>
    <n v="1"/>
    <s v="Internal Finishes"/>
    <n v="104"/>
    <x v="6"/>
    <n v="10401"/>
    <x v="8"/>
    <s v="m2"/>
    <n v="35"/>
    <n v="5.31"/>
    <x v="1"/>
    <n v="5"/>
    <n v="3"/>
    <n v="185.85"/>
    <s v="Walls marked and scuffed"/>
    <s v="Redecorate"/>
    <s v="INT 9"/>
    <n v="2"/>
    <n v="3"/>
    <n v="6"/>
    <x v="1"/>
    <s v="£0.00"/>
    <s v="£0.00"/>
    <n v="185.85"/>
    <s v="£0.00"/>
    <s v="£0.00"/>
    <n v="185.85"/>
    <m/>
  </r>
  <r>
    <x v="0"/>
    <s v="Weston Favell"/>
    <s v="052 / WCs (Mens)"/>
    <s v="GF"/>
    <n v="2"/>
    <s v="Door"/>
    <n v="201"/>
    <x v="3"/>
    <n v="20102"/>
    <x v="15"/>
    <m/>
    <m/>
    <m/>
    <x v="0"/>
    <m/>
    <n v="10"/>
    <m/>
    <m/>
    <m/>
    <m/>
    <m/>
    <m/>
    <n v="0"/>
    <x v="0"/>
    <s v="£0.00"/>
    <s v="£0.00"/>
    <s v="£0.00"/>
    <s v="£0.00"/>
    <s v="£0.00"/>
    <n v="0"/>
    <m/>
  </r>
  <r>
    <x v="0"/>
    <s v="Weston Favell"/>
    <s v="052 / WCs (Mens)"/>
    <s v="GF"/>
    <n v="3"/>
    <s v="Ironmongery"/>
    <n v="301"/>
    <x v="4"/>
    <n v="30101"/>
    <x v="4"/>
    <m/>
    <m/>
    <m/>
    <x v="0"/>
    <m/>
    <n v="10"/>
    <m/>
    <m/>
    <m/>
    <m/>
    <m/>
    <m/>
    <n v="0"/>
    <x v="0"/>
    <s v="£0.00"/>
    <s v="£0.00"/>
    <s v="£0.00"/>
    <s v="£0.00"/>
    <s v="£0.00"/>
    <n v="0"/>
    <m/>
  </r>
  <r>
    <x v="0"/>
    <s v="Weston Favell"/>
    <s v="052 / WCs (Mens)"/>
    <s v="GF"/>
    <n v="4"/>
    <s v="Joinery"/>
    <n v="401"/>
    <x v="5"/>
    <n v="40101"/>
    <x v="12"/>
    <m/>
    <m/>
    <m/>
    <x v="0"/>
    <m/>
    <n v="8"/>
    <m/>
    <m/>
    <m/>
    <m/>
    <m/>
    <m/>
    <n v="0"/>
    <x v="0"/>
    <s v="£0.00"/>
    <s v="£0.00"/>
    <s v="£0.00"/>
    <s v="£0.00"/>
    <s v="£0.00"/>
    <n v="0"/>
    <m/>
  </r>
  <r>
    <x v="0"/>
    <s v="Weston Favell"/>
    <s v="052 / WCs (Mens)"/>
    <s v="GF"/>
    <n v="4"/>
    <s v="Joinery"/>
    <n v="401"/>
    <x v="5"/>
    <s v="40104DS"/>
    <x v="18"/>
    <m/>
    <m/>
    <m/>
    <x v="0"/>
    <m/>
    <n v="8"/>
    <m/>
    <m/>
    <m/>
    <m/>
    <m/>
    <m/>
    <n v="0"/>
    <x v="0"/>
    <s v="£0.00"/>
    <s v="£0.00"/>
    <s v="£0.00"/>
    <s v="£0.00"/>
    <s v="£0.00"/>
    <n v="0"/>
    <m/>
  </r>
  <r>
    <x v="0"/>
    <s v="Weston Favell"/>
    <s v="052 / WCs (Mens)"/>
    <s v="GF"/>
    <n v="5"/>
    <s v="Sanitary ware"/>
    <n v="501"/>
    <x v="13"/>
    <n v="50101"/>
    <x v="36"/>
    <m/>
    <m/>
    <m/>
    <x v="0"/>
    <m/>
    <n v="10"/>
    <m/>
    <m/>
    <m/>
    <m/>
    <m/>
    <m/>
    <n v="0"/>
    <x v="0"/>
    <s v="£0.00"/>
    <s v="£0.00"/>
    <s v="£0.00"/>
    <s v="£0.00"/>
    <s v="£0.00"/>
    <n v="0"/>
    <m/>
  </r>
  <r>
    <x v="0"/>
    <s v="Weston Favell"/>
    <s v="052 / WCs (Mens)"/>
    <s v="GF"/>
    <n v="5"/>
    <s v="Sanitary ware"/>
    <n v="502"/>
    <x v="8"/>
    <n v="50201"/>
    <x v="36"/>
    <s v="Item"/>
    <n v="1"/>
    <n v="289.33999999999997"/>
    <x v="1"/>
    <n v="20"/>
    <n v="2"/>
    <n v="289.33999999999997"/>
    <s v="Aged / damaged"/>
    <s v="Replace"/>
    <s v="INT 27"/>
    <n v="2"/>
    <n v="2"/>
    <n v="4"/>
    <x v="2"/>
    <s v="£0.00"/>
    <n v="289.33999999999997"/>
    <s v="£0.00"/>
    <s v="£0.00"/>
    <s v="£0.00"/>
    <n v="289.33999999999997"/>
    <m/>
  </r>
  <r>
    <x v="0"/>
    <s v="Weston Favell"/>
    <s v="052 / WCs (Mens)"/>
    <s v="GF"/>
    <n v="5"/>
    <s v="Sanitary ware"/>
    <n v="503"/>
    <x v="14"/>
    <n v="50301"/>
    <x v="36"/>
    <m/>
    <m/>
    <m/>
    <x v="0"/>
    <m/>
    <n v="10"/>
    <m/>
    <m/>
    <m/>
    <m/>
    <m/>
    <m/>
    <n v="0"/>
    <x v="0"/>
    <s v="£0.00"/>
    <s v="£0.00"/>
    <s v="£0.00"/>
    <s v="£0.00"/>
    <s v="£0.00"/>
    <n v="0"/>
    <m/>
  </r>
  <r>
    <x v="0"/>
    <s v="Weston Favell"/>
    <s v="052 / WCs (Mens)"/>
    <s v="GF"/>
    <n v="5"/>
    <s v="Sanitary ware"/>
    <n v="504"/>
    <x v="11"/>
    <n v="50401"/>
    <x v="32"/>
    <s v="Item"/>
    <n v="1"/>
    <n v="650"/>
    <x v="1"/>
    <n v="20"/>
    <n v="2"/>
    <n v="650"/>
    <s v="Aged / damaged"/>
    <s v="Replace"/>
    <m/>
    <n v="2"/>
    <n v="2"/>
    <n v="4"/>
    <x v="2"/>
    <s v="£0.00"/>
    <n v="650"/>
    <s v="£0.00"/>
    <s v="£0.00"/>
    <s v="£0.00"/>
    <n v="650"/>
    <m/>
  </r>
  <r>
    <x v="0"/>
    <s v="Weston Favell"/>
    <s v="052 / WCs (Mens)"/>
    <s v="GF"/>
    <n v="5"/>
    <s v="Sanitary ware"/>
    <n v="505"/>
    <x v="15"/>
    <n v="50501"/>
    <x v="32"/>
    <s v="Item"/>
    <n v="2"/>
    <n v="650"/>
    <x v="1"/>
    <n v="20"/>
    <n v="2"/>
    <n v="1300"/>
    <s v="Aged / damaged"/>
    <s v="Replace"/>
    <m/>
    <n v="2"/>
    <n v="2"/>
    <n v="4"/>
    <x v="2"/>
    <s v="£0.00"/>
    <n v="1300"/>
    <s v="£0.00"/>
    <s v="£0.00"/>
    <s v="£0.00"/>
    <n v="1300"/>
    <m/>
  </r>
  <r>
    <x v="0"/>
    <s v="Weston Favell"/>
    <s v="052 / WCs (Mens)"/>
    <s v="GF"/>
    <n v="5"/>
    <s v="Sanitary ware"/>
    <n v="506"/>
    <x v="16"/>
    <n v="50601"/>
    <x v="32"/>
    <s v="Item"/>
    <n v="2"/>
    <n v="650"/>
    <x v="1"/>
    <n v="20"/>
    <n v="2"/>
    <n v="1300"/>
    <s v="Aged / damaged"/>
    <s v="Replace"/>
    <m/>
    <n v="2"/>
    <n v="2"/>
    <n v="4"/>
    <x v="2"/>
    <s v="£0.00"/>
    <n v="1300"/>
    <s v="£0.00"/>
    <s v="£0.00"/>
    <s v="£0.00"/>
    <n v="1300"/>
    <m/>
  </r>
  <r>
    <x v="0"/>
    <s v="Weston Favell"/>
    <s v="050 / Lockers"/>
    <s v="GF"/>
    <n v="1"/>
    <s v="Internal Finishes"/>
    <n v="101"/>
    <x v="0"/>
    <n v="10102"/>
    <x v="0"/>
    <s v="m2"/>
    <n v="11"/>
    <n v="76.47"/>
    <x v="1"/>
    <n v="25"/>
    <n v="2"/>
    <n v="841.17"/>
    <s v="Aged and worn"/>
    <s v="Replace"/>
    <s v="INT 22, INT 17"/>
    <n v="2"/>
    <n v="2"/>
    <n v="4"/>
    <x v="2"/>
    <s v="£0.00"/>
    <n v="841.17"/>
    <s v="£0.00"/>
    <s v="£0.00"/>
    <s v="£0.00"/>
    <n v="841.17"/>
    <m/>
  </r>
  <r>
    <x v="0"/>
    <s v="Weston Favell"/>
    <s v="050 / Lockers"/>
    <s v="GF"/>
    <n v="1"/>
    <s v="Internal Finishes"/>
    <n v="102"/>
    <x v="1"/>
    <n v="10207"/>
    <x v="1"/>
    <m/>
    <m/>
    <m/>
    <x v="0"/>
    <m/>
    <n v="8"/>
    <m/>
    <m/>
    <m/>
    <m/>
    <m/>
    <m/>
    <n v="0"/>
    <x v="0"/>
    <s v="£0.00"/>
    <s v="£0.00"/>
    <s v="£0.00"/>
    <s v="£0.00"/>
    <s v="£0.00"/>
    <n v="0"/>
    <s v="Plaster cracking around window reveals "/>
  </r>
  <r>
    <x v="0"/>
    <s v="Weston Favell"/>
    <s v="050 / Lockers"/>
    <s v="GF"/>
    <n v="1"/>
    <s v="Internal Finishes"/>
    <n v="103"/>
    <x v="2"/>
    <n v="10302"/>
    <x v="2"/>
    <m/>
    <m/>
    <m/>
    <x v="0"/>
    <m/>
    <n v="8"/>
    <m/>
    <m/>
    <m/>
    <m/>
    <m/>
    <m/>
    <n v="0"/>
    <x v="0"/>
    <s v="£0.00"/>
    <s v="£0.00"/>
    <s v="£0.00"/>
    <s v="£0.00"/>
    <s v="£0.00"/>
    <n v="0"/>
    <m/>
  </r>
  <r>
    <x v="0"/>
    <s v="Weston Favell"/>
    <s v="050 / Lockers"/>
    <s v="GF"/>
    <n v="1"/>
    <s v="Internal Finishes"/>
    <n v="104"/>
    <x v="6"/>
    <n v="10401"/>
    <x v="8"/>
    <s v="m2"/>
    <n v="35"/>
    <n v="5.31"/>
    <x v="1"/>
    <n v="5"/>
    <n v="2"/>
    <n v="185.85"/>
    <s v="Walls marked and scuffed"/>
    <s v="Redecorate"/>
    <s v="INT 9"/>
    <n v="2"/>
    <n v="3"/>
    <n v="6"/>
    <x v="1"/>
    <s v="£0.00"/>
    <n v="185.85"/>
    <s v="£0.00"/>
    <s v="£0.00"/>
    <s v="£0.00"/>
    <n v="185.85"/>
    <m/>
  </r>
  <r>
    <x v="0"/>
    <s v="Weston Favell"/>
    <s v="050 / Lockers"/>
    <s v="GF"/>
    <n v="2"/>
    <s v="Door"/>
    <n v="201"/>
    <x v="3"/>
    <n v="20102"/>
    <x v="15"/>
    <m/>
    <m/>
    <m/>
    <x v="0"/>
    <m/>
    <n v="8"/>
    <m/>
    <m/>
    <m/>
    <m/>
    <m/>
    <m/>
    <n v="0"/>
    <x v="0"/>
    <s v="£0.00"/>
    <s v="£0.00"/>
    <s v="£0.00"/>
    <s v="£0.00"/>
    <s v="£0.00"/>
    <n v="0"/>
    <m/>
  </r>
  <r>
    <x v="0"/>
    <s v="Weston Favell"/>
    <s v="050 / Lockers"/>
    <s v="GF"/>
    <n v="3"/>
    <s v="Ironmongery"/>
    <n v="301"/>
    <x v="4"/>
    <n v="30101"/>
    <x v="4"/>
    <m/>
    <m/>
    <m/>
    <x v="0"/>
    <m/>
    <n v="8"/>
    <m/>
    <m/>
    <m/>
    <m/>
    <m/>
    <m/>
    <n v="0"/>
    <x v="0"/>
    <s v="£0.00"/>
    <s v="£0.00"/>
    <s v="£0.00"/>
    <s v="£0.00"/>
    <s v="£0.00"/>
    <n v="0"/>
    <m/>
  </r>
  <r>
    <x v="0"/>
    <s v="Weston Favell"/>
    <s v="050 / Lockers"/>
    <s v="GF"/>
    <n v="4"/>
    <s v="Joinery"/>
    <n v="401"/>
    <x v="5"/>
    <n v="40101"/>
    <x v="12"/>
    <m/>
    <m/>
    <m/>
    <x v="0"/>
    <m/>
    <n v="8"/>
    <m/>
    <m/>
    <m/>
    <m/>
    <m/>
    <m/>
    <n v="0"/>
    <x v="0"/>
    <s v="£0.00"/>
    <s v="£0.00"/>
    <s v="£0.00"/>
    <s v="£0.00"/>
    <s v="£0.00"/>
    <n v="0"/>
    <m/>
  </r>
  <r>
    <x v="0"/>
    <s v="Weston Favell"/>
    <s v="050 / Lockers"/>
    <s v="GF"/>
    <n v="4"/>
    <s v="Joinery"/>
    <n v="401"/>
    <x v="5"/>
    <n v="40102"/>
    <x v="6"/>
    <m/>
    <m/>
    <m/>
    <x v="0"/>
    <m/>
    <n v="8"/>
    <m/>
    <m/>
    <m/>
    <m/>
    <m/>
    <m/>
    <n v="0"/>
    <x v="0"/>
    <s v="£0.00"/>
    <s v="£0.00"/>
    <s v="£0.00"/>
    <s v="£0.00"/>
    <s v="£0.00"/>
    <n v="0"/>
    <m/>
  </r>
  <r>
    <x v="0"/>
    <s v="Weston Favell"/>
    <s v="050 / Lockers"/>
    <s v="GF"/>
    <n v="4"/>
    <s v="Joinery"/>
    <n v="401"/>
    <x v="5"/>
    <s v="40104DS"/>
    <x v="18"/>
    <m/>
    <m/>
    <m/>
    <x v="0"/>
    <m/>
    <n v="8"/>
    <m/>
    <m/>
    <m/>
    <m/>
    <m/>
    <m/>
    <n v="0"/>
    <x v="0"/>
    <s v="£0.00"/>
    <s v="£0.00"/>
    <s v="£0.00"/>
    <s v="£0.00"/>
    <s v="£0.00"/>
    <n v="0"/>
    <m/>
  </r>
  <r>
    <x v="0"/>
    <s v="Weston Favell"/>
    <s v="048 / Circulations"/>
    <s v="GF"/>
    <n v="1"/>
    <s v="Internal Finishes"/>
    <n v="101"/>
    <x v="0"/>
    <n v="10102"/>
    <x v="0"/>
    <s v="m2"/>
    <n v="14.5"/>
    <n v="76.47"/>
    <x v="1"/>
    <n v="25"/>
    <n v="2"/>
    <n v="1108.8150000000001"/>
    <s v="Aged / worn"/>
    <s v="Replace"/>
    <s v="INT 22, INT 17"/>
    <n v="2"/>
    <n v="3"/>
    <n v="6"/>
    <x v="1"/>
    <s v="£0.00"/>
    <n v="1108.8150000000001"/>
    <s v="£0.00"/>
    <s v="£0.00"/>
    <s v="£0.00"/>
    <n v="1108.8150000000001"/>
    <m/>
  </r>
  <r>
    <x v="0"/>
    <s v="Weston Favell"/>
    <s v="048 / Circulations"/>
    <s v="GF"/>
    <n v="1"/>
    <s v="Internal Finishes"/>
    <n v="102"/>
    <x v="1"/>
    <n v="10207"/>
    <x v="1"/>
    <m/>
    <m/>
    <m/>
    <x v="0"/>
    <m/>
    <n v="12"/>
    <m/>
    <m/>
    <m/>
    <m/>
    <m/>
    <m/>
    <n v="0"/>
    <x v="0"/>
    <s v="£0.00"/>
    <s v="£0.00"/>
    <s v="£0.00"/>
    <s v="£0.00"/>
    <s v="£0.00"/>
    <n v="0"/>
    <m/>
  </r>
  <r>
    <x v="0"/>
    <s v="Weston Favell"/>
    <s v="048 / Circulations"/>
    <s v="GF"/>
    <n v="1"/>
    <s v="Internal Finishes"/>
    <n v="103"/>
    <x v="2"/>
    <n v="10305"/>
    <x v="30"/>
    <m/>
    <m/>
    <m/>
    <x v="0"/>
    <m/>
    <n v="10"/>
    <m/>
    <m/>
    <m/>
    <m/>
    <m/>
    <m/>
    <n v="0"/>
    <x v="0"/>
    <s v="£0.00"/>
    <s v="£0.00"/>
    <s v="£0.00"/>
    <s v="£0.00"/>
    <s v="£0.00"/>
    <n v="0"/>
    <m/>
  </r>
  <r>
    <x v="0"/>
    <s v="Weston Favell"/>
    <s v="048 / Circulations"/>
    <s v="GF"/>
    <n v="1"/>
    <s v="Internal Finishes"/>
    <n v="104"/>
    <x v="6"/>
    <n v="10401"/>
    <x v="8"/>
    <s v="m2"/>
    <n v="50"/>
    <n v="5.31"/>
    <x v="1"/>
    <n v="5"/>
    <n v="3"/>
    <n v="265.5"/>
    <s v="Walls marked and scuffed"/>
    <s v="Redecorate"/>
    <s v="INT 9"/>
    <n v="2"/>
    <n v="3"/>
    <n v="6"/>
    <x v="1"/>
    <s v="£0.00"/>
    <s v="£0.00"/>
    <n v="265.5"/>
    <s v="£0.00"/>
    <s v="£0.00"/>
    <n v="265.5"/>
    <m/>
  </r>
  <r>
    <x v="0"/>
    <s v="Weston Favell"/>
    <s v="048 / Circulations"/>
    <s v="GF"/>
    <n v="2"/>
    <s v="Door"/>
    <n v="201"/>
    <x v="3"/>
    <n v="20102"/>
    <x v="15"/>
    <m/>
    <m/>
    <m/>
    <x v="0"/>
    <m/>
    <n v="12"/>
    <m/>
    <m/>
    <m/>
    <m/>
    <m/>
    <m/>
    <n v="0"/>
    <x v="0"/>
    <s v="£0.00"/>
    <s v="£0.00"/>
    <s v="£0.00"/>
    <s v="£0.00"/>
    <s v="£0.00"/>
    <n v="0"/>
    <m/>
  </r>
  <r>
    <x v="0"/>
    <s v="Weston Favell"/>
    <s v="048 / Circulations"/>
    <s v="GF"/>
    <n v="3"/>
    <s v="Ironmongery"/>
    <n v="301"/>
    <x v="4"/>
    <n v="30101"/>
    <x v="4"/>
    <m/>
    <m/>
    <m/>
    <x v="0"/>
    <m/>
    <n v="12"/>
    <m/>
    <m/>
    <m/>
    <m/>
    <m/>
    <m/>
    <n v="0"/>
    <x v="0"/>
    <s v="£0.00"/>
    <s v="£0.00"/>
    <s v="£0.00"/>
    <s v="£0.00"/>
    <s v="£0.00"/>
    <n v="0"/>
    <m/>
  </r>
  <r>
    <x v="0"/>
    <s v="Weston Favell"/>
    <s v="048 / Circulations"/>
    <s v="GF"/>
    <n v="4"/>
    <s v="Joinery"/>
    <n v="401"/>
    <x v="5"/>
    <n v="40101"/>
    <x v="12"/>
    <m/>
    <m/>
    <m/>
    <x v="0"/>
    <m/>
    <n v="8"/>
    <m/>
    <m/>
    <m/>
    <m/>
    <m/>
    <m/>
    <n v="0"/>
    <x v="0"/>
    <s v="£0.00"/>
    <s v="£0.00"/>
    <s v="£0.00"/>
    <s v="£0.00"/>
    <s v="£0.00"/>
    <n v="0"/>
    <m/>
  </r>
  <r>
    <x v="0"/>
    <s v="Weston Favell"/>
    <s v="046 / Post room"/>
    <s v="GF"/>
    <n v="1"/>
    <s v="Internal Finishes"/>
    <n v="101"/>
    <x v="0"/>
    <n v="10102"/>
    <x v="0"/>
    <s v="m2"/>
    <n v="10"/>
    <n v="76.47"/>
    <x v="1"/>
    <n v="25"/>
    <n v="2"/>
    <n v="764.7"/>
    <s v="Aged / damaged"/>
    <s v="Replace"/>
    <s v="INT 22, INT 17"/>
    <n v="2"/>
    <n v="3"/>
    <n v="6"/>
    <x v="1"/>
    <s v="£0.00"/>
    <n v="764.7"/>
    <s v="£0.00"/>
    <s v="£0.00"/>
    <s v="£0.00"/>
    <n v="764.7"/>
    <m/>
  </r>
  <r>
    <x v="0"/>
    <s v="Weston Favell"/>
    <s v="046 / Post room"/>
    <s v="GF"/>
    <n v="1"/>
    <s v="Internal Finishes"/>
    <n v="102"/>
    <x v="1"/>
    <n v="10207"/>
    <x v="1"/>
    <m/>
    <m/>
    <m/>
    <x v="0"/>
    <m/>
    <n v="12"/>
    <m/>
    <m/>
    <m/>
    <m/>
    <m/>
    <m/>
    <n v="0"/>
    <x v="0"/>
    <s v="£0.00"/>
    <s v="£0.00"/>
    <s v="£0.00"/>
    <s v="£0.00"/>
    <s v="£0.00"/>
    <n v="0"/>
    <m/>
  </r>
  <r>
    <x v="0"/>
    <s v="Weston Favell"/>
    <s v="046 / Post room"/>
    <s v="GF"/>
    <n v="1"/>
    <s v="Internal Finishes"/>
    <n v="103"/>
    <x v="2"/>
    <n v="10302"/>
    <x v="2"/>
    <s v="m2"/>
    <n v="10"/>
    <n v="43.58"/>
    <x v="1"/>
    <n v="15"/>
    <n v="3"/>
    <n v="435.79999999999995"/>
    <s v="Aged / worn"/>
    <s v="Replace"/>
    <s v="INT 21"/>
    <n v="2"/>
    <n v="3"/>
    <n v="6"/>
    <x v="1"/>
    <s v="£0.00"/>
    <s v="£0.00"/>
    <n v="435.79999999999995"/>
    <s v="£0.00"/>
    <s v="£0.00"/>
    <n v="435.79999999999995"/>
    <m/>
  </r>
  <r>
    <x v="0"/>
    <s v="Weston Favell"/>
    <s v="046 / Post room"/>
    <s v="GF"/>
    <n v="1"/>
    <s v="Internal Finishes"/>
    <n v="104"/>
    <x v="6"/>
    <n v="10401"/>
    <x v="8"/>
    <s v="m2"/>
    <n v="35"/>
    <n v="5.31"/>
    <x v="1"/>
    <n v="5"/>
    <n v="3"/>
    <n v="185.85"/>
    <s v="Walls marked and scuffed"/>
    <s v="Redecorate"/>
    <s v="INT 9"/>
    <n v="2"/>
    <n v="3"/>
    <n v="6"/>
    <x v="1"/>
    <s v="£0.00"/>
    <s v="£0.00"/>
    <n v="185.85"/>
    <s v="£0.00"/>
    <s v="£0.00"/>
    <n v="185.85"/>
    <m/>
  </r>
  <r>
    <x v="0"/>
    <s v="Weston Favell"/>
    <s v="046 / Post room"/>
    <s v="GF"/>
    <n v="2"/>
    <s v="Door"/>
    <n v="201"/>
    <x v="3"/>
    <n v="20102"/>
    <x v="15"/>
    <m/>
    <m/>
    <m/>
    <x v="0"/>
    <m/>
    <n v="10"/>
    <m/>
    <m/>
    <m/>
    <m/>
    <m/>
    <m/>
    <n v="0"/>
    <x v="0"/>
    <s v="£0.00"/>
    <s v="£0.00"/>
    <s v="£0.00"/>
    <s v="£0.00"/>
    <s v="£0.00"/>
    <n v="0"/>
    <m/>
  </r>
  <r>
    <x v="0"/>
    <s v="Weston Favell"/>
    <s v="046 / Post room"/>
    <s v="GF"/>
    <n v="3"/>
    <s v="Ironmongery"/>
    <n v="301"/>
    <x v="4"/>
    <n v="30101"/>
    <x v="4"/>
    <m/>
    <m/>
    <m/>
    <x v="0"/>
    <m/>
    <n v="10"/>
    <m/>
    <m/>
    <m/>
    <m/>
    <m/>
    <m/>
    <n v="0"/>
    <x v="0"/>
    <s v="£0.00"/>
    <s v="£0.00"/>
    <s v="£0.00"/>
    <s v="£0.00"/>
    <s v="£0.00"/>
    <n v="0"/>
    <m/>
  </r>
  <r>
    <x v="0"/>
    <s v="Weston Favell"/>
    <s v="046 / Post room"/>
    <s v="GF"/>
    <n v="4"/>
    <s v="Joinery"/>
    <n v="401"/>
    <x v="5"/>
    <n v="40101"/>
    <x v="12"/>
    <m/>
    <m/>
    <m/>
    <x v="0"/>
    <m/>
    <n v="8"/>
    <m/>
    <m/>
    <m/>
    <m/>
    <m/>
    <m/>
    <n v="0"/>
    <x v="0"/>
    <s v="£0.00"/>
    <s v="£0.00"/>
    <s v="£0.00"/>
    <s v="£0.00"/>
    <s v="£0.00"/>
    <n v="0"/>
    <m/>
  </r>
  <r>
    <x v="0"/>
    <s v="Weston Favell"/>
    <s v="046 / Post room"/>
    <s v="GF"/>
    <n v="4"/>
    <s v="Joinery"/>
    <n v="401"/>
    <x v="5"/>
    <n v="40102"/>
    <x v="6"/>
    <m/>
    <m/>
    <m/>
    <x v="0"/>
    <m/>
    <n v="8"/>
    <m/>
    <m/>
    <m/>
    <m/>
    <m/>
    <m/>
    <n v="0"/>
    <x v="0"/>
    <s v="£0.00"/>
    <s v="£0.00"/>
    <s v="£0.00"/>
    <s v="£0.00"/>
    <s v="£0.00"/>
    <n v="0"/>
    <m/>
  </r>
  <r>
    <x v="0"/>
    <s v="Weston Favell"/>
    <s v="046 / Post room"/>
    <s v="GF"/>
    <n v="4"/>
    <s v="Joinery"/>
    <n v="401"/>
    <x v="5"/>
    <s v="40103DS"/>
    <x v="7"/>
    <m/>
    <m/>
    <m/>
    <x v="0"/>
    <m/>
    <n v="8"/>
    <m/>
    <m/>
    <m/>
    <m/>
    <m/>
    <m/>
    <n v="0"/>
    <x v="0"/>
    <s v="£0.00"/>
    <s v="£0.00"/>
    <s v="£0.00"/>
    <s v="£0.00"/>
    <s v="£0.00"/>
    <n v="0"/>
    <m/>
  </r>
  <r>
    <x v="0"/>
    <s v="Weston Favell"/>
    <s v="046 / Post room"/>
    <s v="GF"/>
    <n v="6"/>
    <s v="Windows"/>
    <n v="601"/>
    <x v="9"/>
    <n v="60102"/>
    <x v="24"/>
    <m/>
    <m/>
    <m/>
    <x v="0"/>
    <m/>
    <n v="8"/>
    <m/>
    <m/>
    <m/>
    <m/>
    <m/>
    <m/>
    <n v="0"/>
    <x v="0"/>
    <s v="£0.00"/>
    <s v="£0.00"/>
    <s v="£0.00"/>
    <s v="£0.00"/>
    <s v="£0.00"/>
    <n v="0"/>
    <m/>
  </r>
  <r>
    <x v="0"/>
    <s v="Weston Favell"/>
    <s v="155 &amp; 051 / Office"/>
    <s v="GF"/>
    <n v="1"/>
    <s v="Internal Finishes"/>
    <n v="101"/>
    <x v="0"/>
    <n v="10102"/>
    <x v="0"/>
    <s v="m2"/>
    <n v="60"/>
    <n v="76.47"/>
    <x v="1"/>
    <n v="25"/>
    <n v="2"/>
    <n v="4588.2"/>
    <s v="Aged / worn"/>
    <s v="Replace"/>
    <s v="INT 22, INT 17"/>
    <n v="2"/>
    <n v="3"/>
    <n v="6"/>
    <x v="1"/>
    <s v="£0.00"/>
    <n v="4588.2"/>
    <s v="£0.00"/>
    <s v="£0.00"/>
    <s v="£0.00"/>
    <n v="4588.2"/>
    <m/>
  </r>
  <r>
    <x v="0"/>
    <s v="Weston Favell"/>
    <s v="155 &amp; 051 / Office"/>
    <s v="GF"/>
    <n v="1"/>
    <s v="Internal Finishes"/>
    <n v="102"/>
    <x v="1"/>
    <n v="10201"/>
    <x v="37"/>
    <m/>
    <m/>
    <m/>
    <x v="0"/>
    <m/>
    <n v="15"/>
    <m/>
    <m/>
    <m/>
    <m/>
    <m/>
    <m/>
    <n v="0"/>
    <x v="0"/>
    <s v="£0.00"/>
    <s v="£0.00"/>
    <s v="£0.00"/>
    <s v="£0.00"/>
    <s v="£0.00"/>
    <n v="0"/>
    <m/>
  </r>
  <r>
    <x v="0"/>
    <s v="Weston Favell"/>
    <s v="155 &amp; 051 / Office"/>
    <s v="GF"/>
    <n v="1"/>
    <s v="Internal Finishes"/>
    <n v="102"/>
    <x v="1"/>
    <n v="10207"/>
    <x v="1"/>
    <m/>
    <m/>
    <m/>
    <x v="0"/>
    <m/>
    <n v="12"/>
    <m/>
    <m/>
    <m/>
    <m/>
    <m/>
    <m/>
    <n v="0"/>
    <x v="0"/>
    <s v="£0.00"/>
    <s v="£0.00"/>
    <s v="£0.00"/>
    <s v="£0.00"/>
    <s v="£0.00"/>
    <n v="0"/>
    <m/>
  </r>
  <r>
    <x v="0"/>
    <s v="Weston Favell"/>
    <s v="155 &amp; 051 / Office"/>
    <s v="GF"/>
    <n v="1"/>
    <s v="Internal Finishes"/>
    <n v="103"/>
    <x v="2"/>
    <n v="10302"/>
    <x v="2"/>
    <s v="m2"/>
    <n v="60"/>
    <n v="43.58"/>
    <x v="1"/>
    <n v="15"/>
    <n v="2"/>
    <n v="2614.7999999999997"/>
    <s v="Aged / worn"/>
    <s v="Replace"/>
    <s v="INT 21"/>
    <n v="2"/>
    <n v="3"/>
    <n v="6"/>
    <x v="1"/>
    <s v="£0.00"/>
    <n v="2614.7999999999997"/>
    <s v="£0.00"/>
    <s v="£0.00"/>
    <s v="£0.00"/>
    <n v="2614.7999999999997"/>
    <m/>
  </r>
  <r>
    <x v="0"/>
    <s v="Weston Favell"/>
    <s v="155 &amp; 051 / Office"/>
    <s v="GF"/>
    <n v="1"/>
    <s v="Internal Finishes"/>
    <n v="104"/>
    <x v="6"/>
    <n v="10401"/>
    <x v="8"/>
    <s v="m2"/>
    <n v="90"/>
    <n v="5.31"/>
    <x v="1"/>
    <n v="5"/>
    <n v="3"/>
    <n v="477.9"/>
    <s v="Walls marked and scuffed"/>
    <s v="Redecorate"/>
    <s v="INT 9"/>
    <n v="2"/>
    <n v="2"/>
    <n v="4"/>
    <x v="2"/>
    <s v="£0.00"/>
    <s v="£0.00"/>
    <n v="477.9"/>
    <s v="£0.00"/>
    <s v="£0.00"/>
    <n v="477.9"/>
    <m/>
  </r>
  <r>
    <x v="0"/>
    <s v="Weston Favell"/>
    <s v="155 &amp; 051 / Office"/>
    <s v="GF"/>
    <n v="1"/>
    <s v="Internal Finishes"/>
    <n v="104"/>
    <x v="6"/>
    <n v="10409"/>
    <x v="38"/>
    <s v="m2"/>
    <n v="5"/>
    <n v="7"/>
    <x v="1"/>
    <n v="5"/>
    <n v="3"/>
    <n v="35"/>
    <s v="Joinery marked / scuffed"/>
    <s v="Redecorate"/>
    <m/>
    <n v="2"/>
    <n v="2"/>
    <n v="4"/>
    <x v="2"/>
    <s v="£0.00"/>
    <s v="£0.00"/>
    <n v="35"/>
    <s v="£0.00"/>
    <s v="£0.00"/>
    <n v="35"/>
    <m/>
  </r>
  <r>
    <x v="0"/>
    <s v="Weston Favell"/>
    <s v="155 &amp; 051 / Office"/>
    <s v="GF"/>
    <n v="2"/>
    <s v="Door"/>
    <n v="201"/>
    <x v="3"/>
    <n v="20101"/>
    <x v="39"/>
    <m/>
    <m/>
    <m/>
    <x v="0"/>
    <m/>
    <n v="8"/>
    <m/>
    <m/>
    <m/>
    <m/>
    <m/>
    <m/>
    <n v="0"/>
    <x v="0"/>
    <s v="£0.00"/>
    <s v="£0.00"/>
    <s v="£0.00"/>
    <s v="£0.00"/>
    <s v="£0.00"/>
    <n v="0"/>
    <m/>
  </r>
  <r>
    <x v="0"/>
    <s v="Weston Favell"/>
    <s v="155 &amp; 051 / Office"/>
    <s v="GF"/>
    <n v="2"/>
    <s v="Door"/>
    <n v="201"/>
    <x v="3"/>
    <n v="20102"/>
    <x v="15"/>
    <m/>
    <m/>
    <m/>
    <x v="0"/>
    <m/>
    <n v="8"/>
    <m/>
    <m/>
    <m/>
    <m/>
    <m/>
    <m/>
    <n v="0"/>
    <x v="0"/>
    <s v="£0.00"/>
    <s v="£0.00"/>
    <s v="£0.00"/>
    <s v="£0.00"/>
    <s v="£0.00"/>
    <n v="0"/>
    <m/>
  </r>
  <r>
    <x v="0"/>
    <s v="Weston Favell"/>
    <s v="155 &amp; 051 / Office"/>
    <s v="GF"/>
    <n v="2"/>
    <s v="Door"/>
    <n v="201"/>
    <x v="3"/>
    <n v="20103"/>
    <x v="3"/>
    <m/>
    <m/>
    <m/>
    <x v="0"/>
    <m/>
    <n v="8"/>
    <m/>
    <m/>
    <m/>
    <m/>
    <m/>
    <m/>
    <n v="0"/>
    <x v="0"/>
    <s v="£0.00"/>
    <s v="£0.00"/>
    <s v="£0.00"/>
    <s v="£0.00"/>
    <s v="£0.00"/>
    <n v="0"/>
    <m/>
  </r>
  <r>
    <x v="0"/>
    <s v="Weston Favell"/>
    <s v="155 &amp; 051 / Office"/>
    <s v="GF"/>
    <n v="3"/>
    <s v="Ironmongery"/>
    <n v="301"/>
    <x v="4"/>
    <n v="30101"/>
    <x v="4"/>
    <m/>
    <m/>
    <m/>
    <x v="0"/>
    <m/>
    <n v="8"/>
    <m/>
    <m/>
    <m/>
    <m/>
    <m/>
    <m/>
    <n v="0"/>
    <x v="0"/>
    <s v="£0.00"/>
    <s v="£0.00"/>
    <s v="£0.00"/>
    <s v="£0.00"/>
    <s v="£0.00"/>
    <n v="0"/>
    <m/>
  </r>
  <r>
    <x v="0"/>
    <s v="Weston Favell"/>
    <s v="155 &amp; 051 / Office"/>
    <s v="GF"/>
    <n v="3"/>
    <s v="Ironmongery"/>
    <n v="301"/>
    <x v="4"/>
    <n v="30101"/>
    <x v="17"/>
    <s v="Item"/>
    <n v="1"/>
    <n v="25"/>
    <x v="1"/>
    <n v="20"/>
    <n v="2"/>
    <n v="25"/>
    <s v="Loose"/>
    <s v="Repair / replace"/>
    <s v="INT 16"/>
    <n v="2"/>
    <n v="2"/>
    <n v="4"/>
    <x v="2"/>
    <s v="£0.00"/>
    <n v="25"/>
    <s v="£0.00"/>
    <s v="£0.00"/>
    <s v="£0.00"/>
    <n v="25"/>
    <m/>
  </r>
  <r>
    <x v="0"/>
    <s v="Weston Favell"/>
    <s v="155 &amp; 051 / Office"/>
    <s v="GF"/>
    <n v="4"/>
    <s v="Joinery"/>
    <n v="401"/>
    <x v="5"/>
    <n v="40101"/>
    <x v="12"/>
    <m/>
    <m/>
    <m/>
    <x v="0"/>
    <m/>
    <n v="8"/>
    <m/>
    <m/>
    <m/>
    <m/>
    <m/>
    <m/>
    <n v="0"/>
    <x v="0"/>
    <s v="£0.00"/>
    <s v="£0.00"/>
    <s v="£0.00"/>
    <s v="£0.00"/>
    <s v="£0.00"/>
    <n v="0"/>
    <m/>
  </r>
  <r>
    <x v="0"/>
    <s v="Weston Favell"/>
    <s v="155 &amp; 051 / Office"/>
    <s v="GF"/>
    <n v="4"/>
    <s v="Joinery"/>
    <n v="401"/>
    <x v="5"/>
    <n v="40102"/>
    <x v="6"/>
    <m/>
    <m/>
    <m/>
    <x v="0"/>
    <m/>
    <n v="8"/>
    <m/>
    <m/>
    <m/>
    <m/>
    <m/>
    <m/>
    <n v="0"/>
    <x v="0"/>
    <s v="£0.00"/>
    <s v="£0.00"/>
    <s v="£0.00"/>
    <s v="£0.00"/>
    <s v="£0.00"/>
    <n v="0"/>
    <m/>
  </r>
  <r>
    <x v="0"/>
    <s v="Weston Favell"/>
    <s v="155 &amp; 051 / Office"/>
    <s v="GF"/>
    <n v="6"/>
    <s v="Windows"/>
    <n v="601"/>
    <x v="9"/>
    <n v="60102"/>
    <x v="24"/>
    <m/>
    <m/>
    <m/>
    <x v="0"/>
    <m/>
    <n v="8"/>
    <m/>
    <m/>
    <m/>
    <m/>
    <m/>
    <m/>
    <n v="0"/>
    <x v="0"/>
    <s v="£0.00"/>
    <s v="£0.00"/>
    <s v="£0.00"/>
    <s v="£0.00"/>
    <s v="£0.00"/>
    <n v="0"/>
    <m/>
  </r>
  <r>
    <x v="0"/>
    <s v="Weston Favell"/>
    <s v="155 &amp; 051 / Office"/>
    <s v="GF"/>
    <n v="7"/>
    <s v="FF&amp;E"/>
    <n v="701"/>
    <x v="7"/>
    <s v="70110DS"/>
    <x v="19"/>
    <m/>
    <m/>
    <m/>
    <x v="0"/>
    <m/>
    <n v="6"/>
    <m/>
    <m/>
    <m/>
    <m/>
    <m/>
    <m/>
    <n v="0"/>
    <x v="0"/>
    <s v="£0.00"/>
    <s v="£0.00"/>
    <s v="£0.00"/>
    <s v="£0.00"/>
    <s v="£0.00"/>
    <n v="0"/>
    <m/>
  </r>
  <r>
    <x v="0"/>
    <s v="Weston Favell"/>
    <s v="155 &amp; 051 / Office"/>
    <s v="GF"/>
    <n v="7"/>
    <s v="FF&amp;E"/>
    <n v="701"/>
    <x v="7"/>
    <s v="70115DS"/>
    <x v="26"/>
    <m/>
    <m/>
    <m/>
    <x v="0"/>
    <m/>
    <n v="10"/>
    <m/>
    <m/>
    <m/>
    <m/>
    <m/>
    <m/>
    <n v="0"/>
    <x v="0"/>
    <s v="£0.00"/>
    <s v="£0.00"/>
    <s v="£0.00"/>
    <s v="£0.00"/>
    <s v="£0.00"/>
    <n v="0"/>
    <m/>
  </r>
  <r>
    <x v="0"/>
    <s v="Weston Favell"/>
    <s v="155 &amp; 051 / Office"/>
    <s v="GF"/>
    <n v="7"/>
    <s v="FF&amp;E"/>
    <n v="701"/>
    <x v="7"/>
    <s v="70113DS"/>
    <x v="35"/>
    <m/>
    <m/>
    <m/>
    <x v="0"/>
    <m/>
    <n v="8"/>
    <m/>
    <m/>
    <m/>
    <m/>
    <m/>
    <m/>
    <n v="0"/>
    <x v="0"/>
    <s v="£0.00"/>
    <s v="£0.00"/>
    <s v="£0.00"/>
    <s v="£0.00"/>
    <s v="£0.00"/>
    <n v="0"/>
    <m/>
  </r>
  <r>
    <x v="0"/>
    <s v="Weston Favell"/>
    <s v="154 / Stairwell"/>
    <s v="GF"/>
    <n v="1"/>
    <s v="Internal Finishes"/>
    <n v="101"/>
    <x v="0"/>
    <n v="10102"/>
    <x v="0"/>
    <m/>
    <m/>
    <m/>
    <x v="0"/>
    <m/>
    <n v="8"/>
    <m/>
    <m/>
    <m/>
    <m/>
    <m/>
    <m/>
    <n v="0"/>
    <x v="0"/>
    <s v="£0.00"/>
    <s v="£0.00"/>
    <s v="£0.00"/>
    <s v="£0.00"/>
    <s v="£0.00"/>
    <n v="0"/>
    <m/>
  </r>
  <r>
    <x v="0"/>
    <s v="Weston Favell"/>
    <s v="154 / Stairwell"/>
    <s v="GF"/>
    <n v="1"/>
    <s v="Internal Finishes"/>
    <n v="102"/>
    <x v="1"/>
    <n v="10207"/>
    <x v="1"/>
    <m/>
    <m/>
    <m/>
    <x v="0"/>
    <m/>
    <n v="12"/>
    <m/>
    <m/>
    <m/>
    <m/>
    <m/>
    <m/>
    <n v="0"/>
    <x v="0"/>
    <s v="£0.00"/>
    <s v="£0.00"/>
    <s v="£0.00"/>
    <s v="£0.00"/>
    <s v="£0.00"/>
    <n v="0"/>
    <m/>
  </r>
  <r>
    <x v="0"/>
    <s v="Weston Favell"/>
    <s v="154 / Stairwell"/>
    <s v="GF"/>
    <n v="1"/>
    <s v="Internal Finishes"/>
    <n v="103"/>
    <x v="2"/>
    <n v="10306"/>
    <x v="40"/>
    <s v="m2"/>
    <n v="23"/>
    <n v="42.05"/>
    <x v="1"/>
    <n v="15"/>
    <n v="2"/>
    <n v="967.15"/>
    <s v="Aged / worn"/>
    <s v="Replace"/>
    <m/>
    <n v="2"/>
    <n v="3"/>
    <n v="6"/>
    <x v="1"/>
    <s v="£0.00"/>
    <n v="967.15"/>
    <s v="£0.00"/>
    <s v="£0.00"/>
    <s v="£0.00"/>
    <n v="967.15"/>
    <m/>
  </r>
  <r>
    <x v="0"/>
    <s v="Weston Favell"/>
    <s v="154 / Stairwell"/>
    <s v="GF"/>
    <n v="1"/>
    <s v="Internal Finishes"/>
    <n v="104"/>
    <x v="6"/>
    <n v="10401"/>
    <x v="8"/>
    <s v="m2"/>
    <n v="55"/>
    <n v="5.31"/>
    <x v="1"/>
    <n v="5"/>
    <n v="3"/>
    <n v="292.04999999999995"/>
    <s v="Walls marked and scuffed"/>
    <s v="Redecorate"/>
    <s v="INT 9"/>
    <n v="2"/>
    <n v="2"/>
    <n v="4"/>
    <x v="2"/>
    <s v="£0.00"/>
    <s v="£0.00"/>
    <n v="292.04999999999995"/>
    <s v="£0.00"/>
    <s v="£0.00"/>
    <n v="292.04999999999995"/>
    <m/>
  </r>
  <r>
    <x v="0"/>
    <s v="Weston Favell"/>
    <s v="154 / Stairwell"/>
    <s v="GF"/>
    <n v="2"/>
    <s v="Door"/>
    <n v="201"/>
    <x v="3"/>
    <n v="20107"/>
    <x v="23"/>
    <m/>
    <m/>
    <m/>
    <x v="0"/>
    <m/>
    <n v="8"/>
    <m/>
    <m/>
    <m/>
    <m/>
    <m/>
    <m/>
    <n v="0"/>
    <x v="0"/>
    <s v="£0.00"/>
    <s v="£0.00"/>
    <s v="£0.00"/>
    <s v="£0.00"/>
    <s v="£0.00"/>
    <n v="0"/>
    <m/>
  </r>
  <r>
    <x v="0"/>
    <s v="Weston Favell"/>
    <s v="154 / Stairwell"/>
    <s v="GF"/>
    <n v="2"/>
    <s v="Door"/>
    <n v="201"/>
    <x v="3"/>
    <s v="20113DS"/>
    <x v="41"/>
    <s v="Item"/>
    <n v="1"/>
    <n v="25"/>
    <x v="3"/>
    <n v="25"/>
    <n v="1"/>
    <n v="25"/>
    <s v="Smoke seals and intumescent strips noted as missing"/>
    <s v="Provide new seals and strips"/>
    <s v="INT 29"/>
    <n v="3"/>
    <n v="4"/>
    <n v="12"/>
    <x v="4"/>
    <n v="25"/>
    <s v="£0.00"/>
    <s v="£0.00"/>
    <s v="£0.00"/>
    <s v="£0.00"/>
    <n v="25"/>
    <m/>
  </r>
  <r>
    <x v="0"/>
    <s v="Weston Favell"/>
    <s v="154 / Stairwell"/>
    <s v="GF"/>
    <n v="3"/>
    <s v="Ironmongery"/>
    <n v="301"/>
    <x v="4"/>
    <n v="30101"/>
    <x v="4"/>
    <m/>
    <m/>
    <m/>
    <x v="0"/>
    <m/>
    <n v="8"/>
    <m/>
    <m/>
    <m/>
    <m/>
    <m/>
    <m/>
    <n v="0"/>
    <x v="0"/>
    <s v="£0.00"/>
    <s v="£0.00"/>
    <s v="£0.00"/>
    <s v="£0.00"/>
    <s v="£0.00"/>
    <n v="0"/>
    <m/>
  </r>
  <r>
    <x v="0"/>
    <s v="Weston Favell"/>
    <s v="154 / Stairwell"/>
    <s v="GF"/>
    <n v="4"/>
    <s v="Joinery"/>
    <n v="401"/>
    <x v="5"/>
    <n v="40101"/>
    <x v="12"/>
    <m/>
    <m/>
    <m/>
    <x v="0"/>
    <m/>
    <n v="8"/>
    <m/>
    <m/>
    <m/>
    <m/>
    <m/>
    <m/>
    <n v="0"/>
    <x v="0"/>
    <s v="£0.00"/>
    <s v="£0.00"/>
    <s v="£0.00"/>
    <s v="£0.00"/>
    <s v="£0.00"/>
    <n v="0"/>
    <m/>
  </r>
  <r>
    <x v="0"/>
    <s v="Weston Favell"/>
    <s v="154 / Stairwell"/>
    <s v="GF"/>
    <n v="4"/>
    <s v="Joinery"/>
    <n v="401"/>
    <x v="5"/>
    <n v="40102"/>
    <x v="6"/>
    <m/>
    <m/>
    <m/>
    <x v="0"/>
    <m/>
    <n v="8"/>
    <m/>
    <m/>
    <m/>
    <m/>
    <m/>
    <m/>
    <n v="0"/>
    <x v="0"/>
    <s v="£0.00"/>
    <s v="£0.00"/>
    <s v="£0.00"/>
    <s v="£0.00"/>
    <s v="£0.00"/>
    <n v="0"/>
    <m/>
  </r>
  <r>
    <x v="0"/>
    <s v="Weston Favell"/>
    <s v="154 / Stairwell"/>
    <s v="GF"/>
    <n v="4"/>
    <s v="Joinery"/>
    <n v="401"/>
    <x v="5"/>
    <s v="40104DS"/>
    <x v="18"/>
    <m/>
    <m/>
    <m/>
    <x v="0"/>
    <m/>
    <n v="8"/>
    <m/>
    <m/>
    <m/>
    <m/>
    <m/>
    <m/>
    <n v="0"/>
    <x v="0"/>
    <s v="£0.00"/>
    <s v="£0.00"/>
    <s v="£0.00"/>
    <s v="£0.00"/>
    <s v="£0.00"/>
    <n v="0"/>
    <m/>
  </r>
  <r>
    <x v="0"/>
    <s v="Weston Favell"/>
    <s v="154 / Stairwell"/>
    <s v="GF"/>
    <n v="7"/>
    <s v="FF&amp;E"/>
    <n v="701"/>
    <x v="7"/>
    <s v="70116DS"/>
    <x v="42"/>
    <m/>
    <m/>
    <m/>
    <x v="0"/>
    <n v="50"/>
    <n v="20"/>
    <m/>
    <m/>
    <m/>
    <m/>
    <m/>
    <m/>
    <n v="0"/>
    <x v="0"/>
    <s v="£0.00"/>
    <s v="£0.00"/>
    <s v="£0.00"/>
    <s v="£0.00"/>
    <s v="£0.00"/>
    <n v="0"/>
    <m/>
  </r>
  <r>
    <x v="0"/>
    <s v="Weston Favell"/>
    <s v="043 / Stairwell"/>
    <s v="GF"/>
    <n v="1"/>
    <s v="Internal Finishes"/>
    <n v="101"/>
    <x v="0"/>
    <n v="10102"/>
    <x v="0"/>
    <s v="m2"/>
    <n v="15"/>
    <n v="76.47"/>
    <x v="1"/>
    <n v="25"/>
    <n v="2"/>
    <n v="1147.05"/>
    <s v="Aged / worn"/>
    <s v="Replace"/>
    <s v="INT 22, INT 17"/>
    <n v="2"/>
    <n v="3"/>
    <n v="6"/>
    <x v="1"/>
    <s v="£0.00"/>
    <n v="1147.05"/>
    <s v="£0.00"/>
    <s v="£0.00"/>
    <s v="£0.00"/>
    <n v="1147.05"/>
    <m/>
  </r>
  <r>
    <x v="0"/>
    <s v="Weston Favell"/>
    <s v="043 / Stairwell"/>
    <s v="GF"/>
    <n v="1"/>
    <s v="Internal Finishes"/>
    <n v="102"/>
    <x v="1"/>
    <n v="10207"/>
    <x v="1"/>
    <m/>
    <m/>
    <m/>
    <x v="0"/>
    <m/>
    <n v="12"/>
    <m/>
    <m/>
    <m/>
    <m/>
    <m/>
    <m/>
    <n v="0"/>
    <x v="0"/>
    <s v="£0.00"/>
    <s v="£0.00"/>
    <s v="£0.00"/>
    <s v="£0.00"/>
    <s v="£0.00"/>
    <n v="0"/>
    <m/>
  </r>
  <r>
    <x v="0"/>
    <s v="Weston Favell"/>
    <s v="043 / Stairwell"/>
    <s v="GF"/>
    <n v="1"/>
    <s v="Internal Finishes"/>
    <n v="103"/>
    <x v="2"/>
    <n v="10302"/>
    <x v="2"/>
    <s v="m2"/>
    <n v="15"/>
    <n v="43.58"/>
    <x v="1"/>
    <n v="15"/>
    <n v="2"/>
    <n v="653.69999999999993"/>
    <s v="Aged / worn"/>
    <s v="Replace"/>
    <s v="INT 21"/>
    <n v="2"/>
    <n v="3"/>
    <n v="6"/>
    <x v="1"/>
    <s v="£0.00"/>
    <n v="653.69999999999993"/>
    <s v="£0.00"/>
    <s v="£0.00"/>
    <s v="£0.00"/>
    <n v="653.69999999999993"/>
    <m/>
  </r>
  <r>
    <x v="0"/>
    <s v="Weston Favell"/>
    <s v="043 / Stairwell"/>
    <s v="GF"/>
    <n v="1"/>
    <s v="Internal Finishes"/>
    <n v="104"/>
    <x v="6"/>
    <n v="10401"/>
    <x v="8"/>
    <s v="m2"/>
    <n v="40"/>
    <n v="5.31"/>
    <x v="1"/>
    <n v="5"/>
    <n v="3"/>
    <n v="212.39999999999998"/>
    <s v="Walls marked and scuffed"/>
    <s v="Redecorate"/>
    <s v="INT 9"/>
    <n v="2"/>
    <n v="3"/>
    <n v="6"/>
    <x v="1"/>
    <s v="£0.00"/>
    <s v="£0.00"/>
    <n v="212.39999999999998"/>
    <s v="£0.00"/>
    <s v="£0.00"/>
    <n v="212.39999999999998"/>
    <m/>
  </r>
  <r>
    <x v="0"/>
    <s v="Weston Favell"/>
    <s v="043 / Stairwell"/>
    <s v="GF"/>
    <n v="4"/>
    <s v="Joinery"/>
    <n v="401"/>
    <x v="5"/>
    <s v="40103DS"/>
    <x v="7"/>
    <m/>
    <m/>
    <m/>
    <x v="0"/>
    <m/>
    <n v="8"/>
    <m/>
    <m/>
    <m/>
    <m/>
    <m/>
    <m/>
    <n v="0"/>
    <x v="0"/>
    <s v="£0.00"/>
    <s v="£0.00"/>
    <s v="£0.00"/>
    <s v="£0.00"/>
    <s v="£0.00"/>
    <n v="0"/>
    <m/>
  </r>
  <r>
    <x v="0"/>
    <s v="Weston Favell"/>
    <s v="043 / Stairwell"/>
    <s v="GF"/>
    <n v="6"/>
    <s v="Windows"/>
    <n v="601"/>
    <x v="9"/>
    <n v="60102"/>
    <x v="24"/>
    <m/>
    <m/>
    <m/>
    <x v="0"/>
    <m/>
    <n v="8"/>
    <m/>
    <m/>
    <m/>
    <m/>
    <m/>
    <m/>
    <n v="0"/>
    <x v="0"/>
    <s v="£0.00"/>
    <s v="£0.00"/>
    <s v="£0.00"/>
    <s v="£0.00"/>
    <s v="£0.00"/>
    <n v="0"/>
    <m/>
  </r>
  <r>
    <x v="0"/>
    <s v="Weston Favell"/>
    <s v="043 / Stairwell"/>
    <s v="GF"/>
    <n v="7"/>
    <s v="FF&amp;E"/>
    <n v="701"/>
    <x v="7"/>
    <s v="70116DS"/>
    <x v="42"/>
    <m/>
    <m/>
    <m/>
    <x v="0"/>
    <n v="50"/>
    <n v="20"/>
    <m/>
    <m/>
    <m/>
    <m/>
    <m/>
    <m/>
    <n v="0"/>
    <x v="0"/>
    <s v="£0.00"/>
    <s v="£0.00"/>
    <s v="£0.00"/>
    <s v="£0.00"/>
    <s v="£0.00"/>
    <n v="0"/>
    <m/>
  </r>
  <r>
    <x v="0"/>
    <s v="Weston Favell"/>
    <s v="043a / Photocopier"/>
    <s v="GF"/>
    <n v="1"/>
    <s v="Internal Finishes"/>
    <n v="101"/>
    <x v="0"/>
    <n v="10102"/>
    <x v="0"/>
    <m/>
    <m/>
    <m/>
    <x v="4"/>
    <m/>
    <n v="15"/>
    <m/>
    <m/>
    <m/>
    <m/>
    <m/>
    <m/>
    <n v="0"/>
    <x v="0"/>
    <s v="£0.00"/>
    <s v="£0.00"/>
    <s v="£0.00"/>
    <s v="£0.00"/>
    <s v="£0.00"/>
    <n v="0"/>
    <m/>
  </r>
  <r>
    <x v="0"/>
    <s v="Weston Favell"/>
    <s v="043a / Photocopier"/>
    <s v="GF"/>
    <n v="1"/>
    <s v="Internal Finishes"/>
    <n v="102"/>
    <x v="1"/>
    <s v="10208DS"/>
    <x v="43"/>
    <m/>
    <m/>
    <m/>
    <x v="0"/>
    <m/>
    <n v="10"/>
    <m/>
    <m/>
    <m/>
    <m/>
    <m/>
    <m/>
    <n v="0"/>
    <x v="0"/>
    <s v="£0.00"/>
    <s v="£0.00"/>
    <s v="£0.00"/>
    <s v="£0.00"/>
    <s v="£0.00"/>
    <n v="0"/>
    <m/>
  </r>
  <r>
    <x v="0"/>
    <s v="Weston Favell"/>
    <s v="043a / Photocopier"/>
    <s v="GF"/>
    <n v="1"/>
    <s v="Internal Finishes"/>
    <n v="103"/>
    <x v="2"/>
    <n v="10302"/>
    <x v="2"/>
    <s v="m2"/>
    <n v="9.5"/>
    <n v="43.58"/>
    <x v="1"/>
    <n v="15"/>
    <n v="3"/>
    <n v="414.01"/>
    <s v="Aged / worn"/>
    <s v="Replace"/>
    <s v="INT 21"/>
    <n v="2"/>
    <n v="3"/>
    <n v="6"/>
    <x v="1"/>
    <s v="£0.00"/>
    <s v="£0.00"/>
    <n v="414.01"/>
    <s v="£0.00"/>
    <s v="£0.00"/>
    <n v="414.01"/>
    <m/>
  </r>
  <r>
    <x v="0"/>
    <s v="Weston Favell"/>
    <s v="043a / Photocopier"/>
    <s v="GF"/>
    <n v="1"/>
    <s v="Internal Finishes"/>
    <n v="104"/>
    <x v="6"/>
    <n v="10401"/>
    <x v="8"/>
    <s v="m2"/>
    <n v="30"/>
    <n v="5.31"/>
    <x v="1"/>
    <n v="5"/>
    <n v="3"/>
    <n v="159.29999999999998"/>
    <s v="Poor decorations with scuffs and marks noted."/>
    <s v="Redecorate"/>
    <s v="INT 9"/>
    <n v="2"/>
    <n v="2"/>
    <n v="4"/>
    <x v="2"/>
    <s v="£0.00"/>
    <s v="£0.00"/>
    <n v="159.29999999999998"/>
    <s v="£0.00"/>
    <s v="£0.00"/>
    <n v="159.29999999999998"/>
    <m/>
  </r>
  <r>
    <x v="0"/>
    <s v="Weston Favell"/>
    <s v="043a / Photocopier"/>
    <s v="GF"/>
    <n v="2"/>
    <s v="Door"/>
    <n v="201"/>
    <x v="3"/>
    <n v="20102"/>
    <x v="15"/>
    <m/>
    <m/>
    <m/>
    <x v="0"/>
    <m/>
    <n v="8"/>
    <m/>
    <m/>
    <m/>
    <m/>
    <m/>
    <m/>
    <n v="0"/>
    <x v="0"/>
    <s v="£0.00"/>
    <s v="£0.00"/>
    <s v="£0.00"/>
    <s v="£0.00"/>
    <s v="£0.00"/>
    <n v="0"/>
    <m/>
  </r>
  <r>
    <x v="0"/>
    <s v="Weston Favell"/>
    <s v="043a / Photocopier"/>
    <s v="GF"/>
    <n v="3"/>
    <s v="Ironmongery"/>
    <n v="301"/>
    <x v="4"/>
    <n v="30101"/>
    <x v="4"/>
    <m/>
    <m/>
    <m/>
    <x v="0"/>
    <m/>
    <n v="8"/>
    <m/>
    <m/>
    <m/>
    <m/>
    <m/>
    <m/>
    <n v="0"/>
    <x v="0"/>
    <s v="£0.00"/>
    <s v="£0.00"/>
    <s v="£0.00"/>
    <s v="£0.00"/>
    <s v="£0.00"/>
    <n v="0"/>
    <m/>
  </r>
  <r>
    <x v="0"/>
    <s v="Weston Favell"/>
    <s v="043a / Photocopier"/>
    <s v="GF"/>
    <n v="3"/>
    <s v="Ironmongery"/>
    <n v="301"/>
    <x v="4"/>
    <n v="30101"/>
    <x v="44"/>
    <s v="Item"/>
    <n v="1"/>
    <n v="25"/>
    <x v="1"/>
    <s v="20"/>
    <n v="2"/>
    <n v="25"/>
    <s v="Defective"/>
    <s v="Replace"/>
    <s v="INT 26"/>
    <n v="2"/>
    <n v="3"/>
    <n v="6"/>
    <x v="1"/>
    <s v="£0.00"/>
    <n v="25"/>
    <s v="£0.00"/>
    <s v="£0.00"/>
    <s v="£0.00"/>
    <n v="25"/>
    <m/>
  </r>
  <r>
    <x v="0"/>
    <s v="Weston Favell"/>
    <s v="043a / Photocopier"/>
    <s v="GF"/>
    <n v="4"/>
    <s v="Joinery"/>
    <n v="401"/>
    <x v="5"/>
    <n v="40102"/>
    <x v="6"/>
    <m/>
    <m/>
    <m/>
    <x v="0"/>
    <m/>
    <n v="8"/>
    <m/>
    <m/>
    <m/>
    <m/>
    <m/>
    <m/>
    <n v="0"/>
    <x v="0"/>
    <s v="£0.00"/>
    <s v="£0.00"/>
    <s v="£0.00"/>
    <s v="£0.00"/>
    <s v="£0.00"/>
    <n v="0"/>
    <m/>
  </r>
  <r>
    <x v="0"/>
    <s v="Weston Favell"/>
    <s v="043a / Photocopier"/>
    <s v="GF"/>
    <n v="6"/>
    <s v="Windows"/>
    <n v="601"/>
    <x v="9"/>
    <n v="60101"/>
    <x v="45"/>
    <m/>
    <m/>
    <m/>
    <x v="0"/>
    <m/>
    <n v="12"/>
    <m/>
    <m/>
    <m/>
    <m/>
    <m/>
    <m/>
    <n v="0"/>
    <x v="0"/>
    <s v="£0.00"/>
    <s v="£0.00"/>
    <s v="£0.00"/>
    <s v="£0.00"/>
    <s v="£0.00"/>
    <n v="0"/>
    <m/>
  </r>
  <r>
    <x v="0"/>
    <s v="Weston Favell"/>
    <s v="042 / WC (Male)"/>
    <s v="GF"/>
    <n v="1"/>
    <s v="Internal Finishes"/>
    <n v="101"/>
    <x v="0"/>
    <n v="10102"/>
    <x v="0"/>
    <m/>
    <m/>
    <m/>
    <x v="0"/>
    <m/>
    <n v="8"/>
    <m/>
    <m/>
    <m/>
    <m/>
    <m/>
    <m/>
    <n v="0"/>
    <x v="0"/>
    <s v="£0.00"/>
    <s v="£0.00"/>
    <s v="£0.00"/>
    <s v="£0.00"/>
    <s v="£0.00"/>
    <n v="0"/>
    <m/>
  </r>
  <r>
    <x v="0"/>
    <s v="Weston Favell"/>
    <s v="042 / WC (Male)"/>
    <s v="GF"/>
    <n v="1"/>
    <s v="Internal Finishes"/>
    <n v="102"/>
    <x v="1"/>
    <n v="10206"/>
    <x v="46"/>
    <m/>
    <m/>
    <m/>
    <x v="0"/>
    <m/>
    <n v="8"/>
    <m/>
    <m/>
    <m/>
    <m/>
    <m/>
    <m/>
    <n v="0"/>
    <x v="0"/>
    <s v="£0.00"/>
    <s v="£0.00"/>
    <s v="£0.00"/>
    <s v="£0.00"/>
    <s v="£0.00"/>
    <n v="0"/>
    <m/>
  </r>
  <r>
    <x v="0"/>
    <s v="Weston Favell"/>
    <s v="042 / WC (Male)"/>
    <s v="GF"/>
    <n v="1"/>
    <s v="Internal Finishes"/>
    <n v="102"/>
    <x v="1"/>
    <n v="10207"/>
    <x v="1"/>
    <m/>
    <m/>
    <m/>
    <x v="0"/>
    <m/>
    <n v="12"/>
    <m/>
    <m/>
    <m/>
    <m/>
    <m/>
    <m/>
    <n v="0"/>
    <x v="0"/>
    <s v="£0.00"/>
    <s v="£0.00"/>
    <s v="£0.00"/>
    <s v="£0.00"/>
    <s v="£0.00"/>
    <n v="0"/>
    <m/>
  </r>
  <r>
    <x v="0"/>
    <s v="Weston Favell"/>
    <s v="042 / WC (Male)"/>
    <s v="GF"/>
    <n v="1"/>
    <s v="Internal Finishes"/>
    <n v="103"/>
    <x v="2"/>
    <n v="10306"/>
    <x v="40"/>
    <s v="m2"/>
    <n v="6.63"/>
    <n v="42.05"/>
    <x v="1"/>
    <n v="15"/>
    <n v="1"/>
    <n v="278.79149999999998"/>
    <s v="Vinyl sheet is heavily worn and has started to lose adhesion on floor/wall junction"/>
    <s v="Replace vinyl sheet"/>
    <s v="INT 31"/>
    <n v="2"/>
    <n v="3"/>
    <n v="6"/>
    <x v="1"/>
    <n v="278.79149999999998"/>
    <s v="£0.00"/>
    <s v="£0.00"/>
    <s v="£0.00"/>
    <s v="£0.00"/>
    <n v="278.79149999999998"/>
    <m/>
  </r>
  <r>
    <x v="0"/>
    <s v="Weston Favell"/>
    <s v="042 / WC (Male)"/>
    <s v="GF"/>
    <n v="1"/>
    <s v="Internal Finishes"/>
    <n v="104"/>
    <x v="6"/>
    <n v="10401"/>
    <x v="8"/>
    <s v="m2"/>
    <n v="28.62"/>
    <n v="5.31"/>
    <x v="1"/>
    <n v="5"/>
    <n v="3"/>
    <n v="151.97219999999999"/>
    <s v="Poor decorations with scuffs and marks noted."/>
    <s v="Redecorate"/>
    <s v="INT 9"/>
    <n v="2"/>
    <n v="2"/>
    <n v="4"/>
    <x v="2"/>
    <s v="£0.00"/>
    <s v="£0.00"/>
    <n v="151.97219999999999"/>
    <s v="£0.00"/>
    <s v="£0.00"/>
    <n v="151.97219999999999"/>
    <m/>
  </r>
  <r>
    <x v="0"/>
    <s v="Weston Favell"/>
    <s v="042 / WC (Male)"/>
    <s v="GF"/>
    <n v="2"/>
    <s v="Door"/>
    <n v="201"/>
    <x v="3"/>
    <n v="20102"/>
    <x v="15"/>
    <m/>
    <m/>
    <m/>
    <x v="0"/>
    <m/>
    <n v="8"/>
    <m/>
    <m/>
    <m/>
    <m/>
    <m/>
    <m/>
    <n v="0"/>
    <x v="0"/>
    <s v="£0.00"/>
    <s v="£0.00"/>
    <s v="£0.00"/>
    <s v="£0.00"/>
    <s v="£0.00"/>
    <n v="0"/>
    <m/>
  </r>
  <r>
    <x v="0"/>
    <s v="Weston Favell"/>
    <s v="042 / WC (Male)"/>
    <s v="GF"/>
    <n v="3"/>
    <s v="Ironmongery"/>
    <n v="301"/>
    <x v="4"/>
    <n v="30101"/>
    <x v="4"/>
    <m/>
    <m/>
    <m/>
    <x v="0"/>
    <m/>
    <n v="8"/>
    <m/>
    <m/>
    <m/>
    <m/>
    <m/>
    <m/>
    <n v="0"/>
    <x v="0"/>
    <s v="£0.00"/>
    <s v="£0.00"/>
    <s v="£0.00"/>
    <s v="£0.00"/>
    <s v="£0.00"/>
    <n v="0"/>
    <m/>
  </r>
  <r>
    <x v="0"/>
    <s v="Weston Favell"/>
    <s v="042 / WC (Male)"/>
    <s v="GF"/>
    <n v="4"/>
    <s v="Joinery"/>
    <n v="401"/>
    <x v="5"/>
    <n v="40101"/>
    <x v="12"/>
    <m/>
    <m/>
    <m/>
    <x v="0"/>
    <m/>
    <n v="8"/>
    <m/>
    <m/>
    <m/>
    <m/>
    <m/>
    <m/>
    <n v="0"/>
    <x v="0"/>
    <s v="£0.00"/>
    <s v="£0.00"/>
    <s v="£0.00"/>
    <s v="£0.00"/>
    <s v="£0.00"/>
    <n v="0"/>
    <m/>
  </r>
  <r>
    <x v="0"/>
    <s v="Weston Favell"/>
    <s v="042 / WC (Male)"/>
    <s v="GF"/>
    <n v="5"/>
    <s v="Sanitary ware"/>
    <n v="501"/>
    <x v="13"/>
    <n v="50101"/>
    <x v="36"/>
    <m/>
    <m/>
    <m/>
    <x v="0"/>
    <m/>
    <n v="10"/>
    <m/>
    <m/>
    <m/>
    <m/>
    <m/>
    <m/>
    <n v="0"/>
    <x v="0"/>
    <s v="£0.00"/>
    <s v="£0.00"/>
    <s v="£0.00"/>
    <s v="£0.00"/>
    <s v="£0.00"/>
    <n v="0"/>
    <m/>
  </r>
  <r>
    <x v="0"/>
    <s v="Weston Favell"/>
    <s v="042 / WC (Male)"/>
    <s v="GF"/>
    <n v="5"/>
    <s v="Sanitary ware"/>
    <n v="502"/>
    <x v="8"/>
    <n v="50201"/>
    <x v="36"/>
    <m/>
    <m/>
    <m/>
    <x v="0"/>
    <m/>
    <n v="6"/>
    <m/>
    <m/>
    <m/>
    <m/>
    <m/>
    <m/>
    <n v="0"/>
    <x v="0"/>
    <s v="£0.00"/>
    <s v="£0.00"/>
    <s v="£0.00"/>
    <s v="£0.00"/>
    <s v="£0.00"/>
    <n v="0"/>
    <m/>
  </r>
  <r>
    <x v="0"/>
    <s v="Weston Favell"/>
    <s v="042 / WC (Male)"/>
    <s v="GF"/>
    <n v="5"/>
    <s v="Sanitary ware"/>
    <n v="503"/>
    <x v="14"/>
    <n v="50301"/>
    <x v="36"/>
    <m/>
    <m/>
    <m/>
    <x v="0"/>
    <m/>
    <n v="10"/>
    <m/>
    <m/>
    <m/>
    <m/>
    <m/>
    <m/>
    <n v="0"/>
    <x v="0"/>
    <s v="£0.00"/>
    <s v="£0.00"/>
    <s v="£0.00"/>
    <s v="£0.00"/>
    <s v="£0.00"/>
    <n v="0"/>
    <m/>
  </r>
  <r>
    <x v="0"/>
    <s v="Weston Favell"/>
    <s v="042 / WC (Male)"/>
    <s v="GF"/>
    <n v="5"/>
    <s v="Sanitary ware"/>
    <n v="504"/>
    <x v="11"/>
    <n v="50401"/>
    <x v="32"/>
    <m/>
    <m/>
    <m/>
    <x v="0"/>
    <m/>
    <n v="6"/>
    <m/>
    <m/>
    <m/>
    <m/>
    <m/>
    <m/>
    <n v="0"/>
    <x v="0"/>
    <s v="£0.00"/>
    <s v="£0.00"/>
    <s v="£0.00"/>
    <s v="£0.00"/>
    <s v="£0.00"/>
    <n v="0"/>
    <m/>
  </r>
  <r>
    <x v="0"/>
    <s v="Weston Favell"/>
    <s v="042 / WC (Male)"/>
    <s v="GF"/>
    <n v="5"/>
    <s v="Sanitary ware"/>
    <n v="506"/>
    <x v="16"/>
    <n v="50601"/>
    <x v="32"/>
    <s v="Item"/>
    <n v="1"/>
    <n v="650"/>
    <x v="1"/>
    <n v="20"/>
    <n v="2"/>
    <n v="650"/>
    <s v="IPS is worn and past life expectancy "/>
    <s v="Replace IPS "/>
    <s v="INT 27"/>
    <n v="3"/>
    <n v="2"/>
    <n v="6"/>
    <x v="1"/>
    <s v="£0.00"/>
    <n v="650"/>
    <s v="£0.00"/>
    <s v="£0.00"/>
    <s v="£0.00"/>
    <n v="650"/>
    <m/>
  </r>
  <r>
    <x v="0"/>
    <s v="Weston Favell"/>
    <s v="041 / WC (Female)"/>
    <s v="GF"/>
    <n v="1"/>
    <s v="Internal Finishes"/>
    <n v="101"/>
    <x v="0"/>
    <n v="10102"/>
    <x v="0"/>
    <m/>
    <m/>
    <m/>
    <x v="0"/>
    <m/>
    <n v="8"/>
    <m/>
    <m/>
    <m/>
    <m/>
    <m/>
    <m/>
    <n v="0"/>
    <x v="0"/>
    <s v="£0.00"/>
    <s v="£0.00"/>
    <s v="£0.00"/>
    <s v="£0.00"/>
    <s v="£0.00"/>
    <n v="0"/>
    <m/>
  </r>
  <r>
    <x v="0"/>
    <s v="Weston Favell"/>
    <s v="041 / WC (Female)"/>
    <s v="GF"/>
    <n v="1"/>
    <s v="Internal Finishes"/>
    <n v="102"/>
    <x v="1"/>
    <n v="10206"/>
    <x v="46"/>
    <m/>
    <m/>
    <m/>
    <x v="0"/>
    <m/>
    <n v="8"/>
    <m/>
    <m/>
    <m/>
    <m/>
    <m/>
    <m/>
    <n v="0"/>
    <x v="0"/>
    <s v="£0.00"/>
    <s v="£0.00"/>
    <s v="£0.00"/>
    <s v="£0.00"/>
    <s v="£0.00"/>
    <n v="0"/>
    <m/>
  </r>
  <r>
    <x v="0"/>
    <s v="Weston Favell"/>
    <s v="041 / WC (Female)"/>
    <s v="GF"/>
    <n v="1"/>
    <s v="Internal Finishes"/>
    <n v="102"/>
    <x v="1"/>
    <n v="10207"/>
    <x v="1"/>
    <m/>
    <m/>
    <m/>
    <x v="0"/>
    <m/>
    <n v="12"/>
    <m/>
    <m/>
    <m/>
    <m/>
    <m/>
    <m/>
    <n v="0"/>
    <x v="0"/>
    <s v="£0.00"/>
    <s v="£0.00"/>
    <s v="£0.00"/>
    <s v="£0.00"/>
    <s v="£0.00"/>
    <n v="0"/>
    <m/>
  </r>
  <r>
    <x v="0"/>
    <s v="Weston Favell"/>
    <s v="041 / WC (Female)"/>
    <s v="GF"/>
    <n v="1"/>
    <s v="Internal Finishes"/>
    <n v="103"/>
    <x v="2"/>
    <n v="10306"/>
    <x v="40"/>
    <s v="m2"/>
    <n v="3.85"/>
    <n v="42.05"/>
    <x v="1"/>
    <n v="15"/>
    <n v="1"/>
    <n v="161.89249999999998"/>
    <s v="Vinyl sheet is heavily worn and has started to lose adhesion on floor/wall junction"/>
    <s v="Replace vinyl sheet"/>
    <s v="INT 31"/>
    <n v="2"/>
    <n v="3"/>
    <n v="6"/>
    <x v="1"/>
    <n v="161.89249999999998"/>
    <s v="£0.00"/>
    <s v="£0.00"/>
    <s v="£0.00"/>
    <s v="£0.00"/>
    <n v="161.89249999999998"/>
    <m/>
  </r>
  <r>
    <x v="0"/>
    <s v="Weston Favell"/>
    <s v="041 / WC (Female)"/>
    <s v="GF"/>
    <n v="1"/>
    <s v="Internal Finishes"/>
    <n v="104"/>
    <x v="6"/>
    <n v="10401"/>
    <x v="8"/>
    <s v="m2"/>
    <n v="19.75"/>
    <n v="5.31"/>
    <x v="1"/>
    <n v="5"/>
    <n v="3"/>
    <n v="104.87249999999999"/>
    <s v="Poor decorations with scuffs and marks noted."/>
    <s v="Redecorate"/>
    <s v="INT 9"/>
    <n v="2"/>
    <n v="2"/>
    <n v="4"/>
    <x v="2"/>
    <s v="£0.00"/>
    <s v="£0.00"/>
    <n v="104.87249999999999"/>
    <s v="£0.00"/>
    <s v="£0.00"/>
    <n v="104.87249999999999"/>
    <m/>
  </r>
  <r>
    <x v="0"/>
    <s v="Weston Favell"/>
    <s v="041 / WC (Female)"/>
    <s v="GF"/>
    <n v="2"/>
    <s v="Door"/>
    <n v="201"/>
    <x v="3"/>
    <n v="20102"/>
    <x v="15"/>
    <m/>
    <m/>
    <m/>
    <x v="0"/>
    <m/>
    <n v="8"/>
    <m/>
    <m/>
    <m/>
    <m/>
    <m/>
    <m/>
    <n v="0"/>
    <x v="0"/>
    <s v="£0.00"/>
    <s v="£0.00"/>
    <s v="£0.00"/>
    <s v="£0.00"/>
    <s v="£0.00"/>
    <n v="0"/>
    <m/>
  </r>
  <r>
    <x v="0"/>
    <s v="Weston Favell"/>
    <s v="041 / WC (Female)"/>
    <s v="GF"/>
    <n v="3"/>
    <s v="Ironmongery"/>
    <n v="301"/>
    <x v="4"/>
    <n v="30101"/>
    <x v="4"/>
    <m/>
    <m/>
    <m/>
    <x v="0"/>
    <m/>
    <n v="8"/>
    <m/>
    <m/>
    <m/>
    <m/>
    <m/>
    <m/>
    <n v="0"/>
    <x v="0"/>
    <s v="£0.00"/>
    <s v="£0.00"/>
    <s v="£0.00"/>
    <s v="£0.00"/>
    <s v="£0.00"/>
    <n v="0"/>
    <m/>
  </r>
  <r>
    <x v="0"/>
    <s v="Weston Favell"/>
    <s v="041 / WC (Female)"/>
    <s v="GF"/>
    <n v="4"/>
    <s v="Joinery"/>
    <n v="401"/>
    <x v="5"/>
    <n v="40101"/>
    <x v="12"/>
    <m/>
    <m/>
    <m/>
    <x v="0"/>
    <m/>
    <n v="8"/>
    <m/>
    <m/>
    <m/>
    <m/>
    <m/>
    <m/>
    <n v="0"/>
    <x v="0"/>
    <s v="£0.00"/>
    <s v="£0.00"/>
    <s v="£0.00"/>
    <s v="£0.00"/>
    <s v="£0.00"/>
    <n v="0"/>
    <m/>
  </r>
  <r>
    <x v="0"/>
    <s v="Weston Favell"/>
    <s v="041 / WC (Female)"/>
    <s v="GF"/>
    <n v="5"/>
    <s v="Sanitary ware"/>
    <n v="501"/>
    <x v="13"/>
    <n v="50101"/>
    <x v="36"/>
    <m/>
    <m/>
    <m/>
    <x v="0"/>
    <m/>
    <n v="10"/>
    <m/>
    <m/>
    <m/>
    <m/>
    <m/>
    <m/>
    <n v="0"/>
    <x v="0"/>
    <s v="£0.00"/>
    <s v="£0.00"/>
    <s v="£0.00"/>
    <s v="£0.00"/>
    <s v="£0.00"/>
    <n v="0"/>
    <m/>
  </r>
  <r>
    <x v="0"/>
    <s v="Weston Favell"/>
    <s v="041 / WC (Female)"/>
    <s v="GF"/>
    <n v="5"/>
    <s v="Sanitary ware"/>
    <n v="502"/>
    <x v="8"/>
    <n v="50201"/>
    <x v="36"/>
    <m/>
    <m/>
    <m/>
    <x v="0"/>
    <m/>
    <n v="6"/>
    <m/>
    <m/>
    <m/>
    <m/>
    <m/>
    <m/>
    <n v="0"/>
    <x v="0"/>
    <s v="£0.00"/>
    <s v="£0.00"/>
    <s v="£0.00"/>
    <s v="£0.00"/>
    <s v="£0.00"/>
    <n v="0"/>
    <m/>
  </r>
  <r>
    <x v="0"/>
    <s v="Weston Favell"/>
    <s v="041 / WC (Female)"/>
    <s v="GF"/>
    <n v="5"/>
    <s v="Sanitary ware"/>
    <n v="504"/>
    <x v="11"/>
    <n v="50401"/>
    <x v="32"/>
    <m/>
    <m/>
    <m/>
    <x v="0"/>
    <m/>
    <n v="6"/>
    <m/>
    <m/>
    <m/>
    <m/>
    <m/>
    <m/>
    <n v="0"/>
    <x v="0"/>
    <s v="£0.00"/>
    <s v="£0.00"/>
    <s v="£0.00"/>
    <s v="£0.00"/>
    <s v="£0.00"/>
    <n v="0"/>
    <m/>
  </r>
  <r>
    <x v="0"/>
    <s v="Weston Favell"/>
    <s v="041 / WC (Female)"/>
    <s v="GF"/>
    <n v="5"/>
    <s v="Sanitary ware"/>
    <n v="506"/>
    <x v="16"/>
    <n v="50601"/>
    <x v="32"/>
    <s v="Item"/>
    <n v="1"/>
    <n v="650"/>
    <x v="1"/>
    <n v="20"/>
    <n v="2"/>
    <n v="650"/>
    <s v="IPS is worn and past life expectancy "/>
    <s v="Replace IPS "/>
    <s v="INT 27"/>
    <n v="3"/>
    <n v="2"/>
    <n v="6"/>
    <x v="1"/>
    <s v="£0.00"/>
    <n v="650"/>
    <s v="£0.00"/>
    <s v="£0.00"/>
    <s v="£0.00"/>
    <n v="650"/>
    <m/>
  </r>
  <r>
    <x v="0"/>
    <s v="Weston Favell"/>
    <s v="056 / File Store"/>
    <s v="GF"/>
    <n v="1"/>
    <s v="Internal Finishes"/>
    <n v="101"/>
    <x v="0"/>
    <n v="10102"/>
    <x v="0"/>
    <m/>
    <m/>
    <m/>
    <x v="0"/>
    <m/>
    <n v="10"/>
    <m/>
    <m/>
    <m/>
    <m/>
    <m/>
    <m/>
    <n v="0"/>
    <x v="0"/>
    <s v="£0.00"/>
    <s v="£0.00"/>
    <s v="£0.00"/>
    <s v="£0.00"/>
    <s v="£0.00"/>
    <n v="0"/>
    <m/>
  </r>
  <r>
    <x v="0"/>
    <s v="Weston Favell"/>
    <s v="056 / File Store"/>
    <s v="GF"/>
    <n v="1"/>
    <s v="Internal Finishes"/>
    <n v="101"/>
    <x v="0"/>
    <n v="10102"/>
    <x v="0"/>
    <s v="m2"/>
    <n v="6"/>
    <n v="76.47"/>
    <x v="1"/>
    <n v="25"/>
    <n v="3"/>
    <n v="458.82"/>
    <s v="5nr tiles damaged/scuffed "/>
    <s v="Replace tiles"/>
    <s v="INT 22, INT 17"/>
    <n v="2"/>
    <n v="2"/>
    <n v="4"/>
    <x v="2"/>
    <s v="£0.00"/>
    <s v="£0.00"/>
    <n v="458.82"/>
    <s v="£0.00"/>
    <s v="£0.00"/>
    <n v="458.82"/>
    <m/>
  </r>
  <r>
    <x v="0"/>
    <s v="Weston Favell"/>
    <s v="056 / File Store"/>
    <s v="GF"/>
    <n v="1"/>
    <s v="Internal Finishes"/>
    <n v="102"/>
    <x v="1"/>
    <n v="10207"/>
    <x v="1"/>
    <m/>
    <m/>
    <m/>
    <x v="0"/>
    <m/>
    <n v="12"/>
    <m/>
    <m/>
    <m/>
    <m/>
    <m/>
    <m/>
    <n v="0"/>
    <x v="0"/>
    <s v="£0.00"/>
    <s v="£0.00"/>
    <s v="£0.00"/>
    <s v="£0.00"/>
    <s v="£0.00"/>
    <n v="0"/>
    <m/>
  </r>
  <r>
    <x v="0"/>
    <s v="Weston Favell"/>
    <s v="056 / File Store"/>
    <s v="GF"/>
    <n v="1"/>
    <s v="Internal Finishes"/>
    <n v="103"/>
    <x v="2"/>
    <n v="10302"/>
    <x v="2"/>
    <s v="m2"/>
    <n v="40"/>
    <n v="43.58"/>
    <x v="1"/>
    <n v="15"/>
    <n v="3"/>
    <n v="1743.1999999999998"/>
    <s v="Aged / worn"/>
    <s v="Replace"/>
    <s v="INT 21"/>
    <n v="2"/>
    <n v="3"/>
    <n v="6"/>
    <x v="1"/>
    <s v="£0.00"/>
    <s v="£0.00"/>
    <n v="1743.1999999999998"/>
    <s v="£0.00"/>
    <s v="£0.00"/>
    <n v="1743.1999999999998"/>
    <m/>
  </r>
  <r>
    <x v="0"/>
    <s v="Weston Favell"/>
    <s v="056 / File Store"/>
    <s v="GF"/>
    <n v="1"/>
    <s v="Internal Finishes"/>
    <n v="103"/>
    <x v="2"/>
    <s v="10310DS"/>
    <x v="28"/>
    <m/>
    <m/>
    <m/>
    <x v="0"/>
    <m/>
    <n v="8"/>
    <m/>
    <m/>
    <m/>
    <m/>
    <m/>
    <m/>
    <n v="0"/>
    <x v="0"/>
    <s v="£0.00"/>
    <s v="£0.00"/>
    <s v="£0.00"/>
    <s v="£0.00"/>
    <s v="£0.00"/>
    <n v="0"/>
    <m/>
  </r>
  <r>
    <x v="0"/>
    <s v="Weston Favell"/>
    <s v="056 / File Store"/>
    <s v="GF"/>
    <n v="1"/>
    <s v="Internal Finishes"/>
    <n v="103"/>
    <x v="2"/>
    <s v="10310DS"/>
    <x v="28"/>
    <s v="m2"/>
    <n v="2"/>
    <n v="15"/>
    <x v="1"/>
    <n v="20"/>
    <n v="1"/>
    <n v="30"/>
    <s v="2nr metal access tiles are lifting and causing potential trip hazard "/>
    <s v="Refix metal tiles "/>
    <s v="INT 32"/>
    <n v="4"/>
    <n v="3"/>
    <n v="12"/>
    <x v="4"/>
    <n v="30"/>
    <s v="£0.00"/>
    <s v="£0.00"/>
    <s v="£0.00"/>
    <s v="£0.00"/>
    <n v="30"/>
    <m/>
  </r>
  <r>
    <x v="0"/>
    <s v="Weston Favell"/>
    <s v="056 / File Store"/>
    <s v="GF"/>
    <n v="1"/>
    <s v="Internal Finishes"/>
    <n v="104"/>
    <x v="6"/>
    <n v="10401"/>
    <x v="8"/>
    <s v="m2"/>
    <n v="68.849999999999994"/>
    <n v="5.31"/>
    <x v="1"/>
    <n v="5"/>
    <n v="3"/>
    <n v="365.59349999999995"/>
    <s v="Poor decorations with scuffs and marks noted."/>
    <s v="Redecorate"/>
    <s v="INT 9"/>
    <n v="2"/>
    <n v="2"/>
    <n v="4"/>
    <x v="2"/>
    <s v="£0.00"/>
    <s v="£0.00"/>
    <n v="365.59349999999995"/>
    <s v="£0.00"/>
    <s v="£0.00"/>
    <n v="365.59349999999995"/>
    <m/>
  </r>
  <r>
    <x v="0"/>
    <s v="Weston Favell"/>
    <s v="056 / File Store"/>
    <s v="GF"/>
    <n v="2"/>
    <s v="Door"/>
    <n v="201"/>
    <x v="3"/>
    <n v="20103"/>
    <x v="3"/>
    <m/>
    <m/>
    <m/>
    <x v="0"/>
    <m/>
    <n v="8"/>
    <m/>
    <m/>
    <m/>
    <m/>
    <m/>
    <m/>
    <n v="0"/>
    <x v="0"/>
    <s v="£0.00"/>
    <s v="£0.00"/>
    <s v="£0.00"/>
    <s v="£0.00"/>
    <s v="£0.00"/>
    <n v="0"/>
    <m/>
  </r>
  <r>
    <x v="0"/>
    <s v="Weston Favell"/>
    <s v="056 / File Store"/>
    <s v="GF"/>
    <n v="3"/>
    <s v="Ironmongery"/>
    <n v="301"/>
    <x v="4"/>
    <n v="30101"/>
    <x v="4"/>
    <m/>
    <m/>
    <m/>
    <x v="0"/>
    <m/>
    <n v="10"/>
    <m/>
    <m/>
    <m/>
    <m/>
    <m/>
    <m/>
    <n v="0"/>
    <x v="0"/>
    <s v="£0.00"/>
    <s v="£0.00"/>
    <s v="£0.00"/>
    <s v="£0.00"/>
    <s v="£0.00"/>
    <n v="0"/>
    <m/>
  </r>
  <r>
    <x v="0"/>
    <s v="Weston Favell"/>
    <s v="056 / File Store"/>
    <s v="GF"/>
    <n v="3"/>
    <s v="Ironmongery"/>
    <n v="301"/>
    <x v="4"/>
    <n v="30101"/>
    <x v="17"/>
    <s v="Item"/>
    <n v="1"/>
    <n v="25"/>
    <x v="1"/>
    <n v="20"/>
    <n v="2"/>
    <n v="25"/>
    <s v="Loose"/>
    <s v="Repair / replace"/>
    <s v="INT 16"/>
    <n v="2"/>
    <n v="2"/>
    <n v="4"/>
    <x v="2"/>
    <s v="£0.00"/>
    <n v="25"/>
    <s v="£0.00"/>
    <s v="£0.00"/>
    <s v="£0.00"/>
    <n v="25"/>
    <m/>
  </r>
  <r>
    <x v="0"/>
    <s v="Weston Favell"/>
    <s v="056 / File Store"/>
    <s v="GF"/>
    <n v="4"/>
    <s v="Joinery"/>
    <n v="401"/>
    <x v="5"/>
    <n v="40101"/>
    <x v="12"/>
    <m/>
    <m/>
    <m/>
    <x v="0"/>
    <m/>
    <n v="8"/>
    <m/>
    <m/>
    <m/>
    <m/>
    <m/>
    <m/>
    <n v="0"/>
    <x v="0"/>
    <s v="£0.00"/>
    <s v="£0.00"/>
    <s v="£0.00"/>
    <s v="£0.00"/>
    <s v="£0.00"/>
    <n v="0"/>
    <m/>
  </r>
  <r>
    <x v="0"/>
    <s v="Weston Favell"/>
    <s v="056 / File Store"/>
    <s v="GF"/>
    <n v="4"/>
    <s v="Joinery"/>
    <n v="401"/>
    <x v="5"/>
    <n v="40102"/>
    <x v="6"/>
    <m/>
    <m/>
    <m/>
    <x v="0"/>
    <m/>
    <n v="8"/>
    <m/>
    <m/>
    <m/>
    <m/>
    <m/>
    <m/>
    <n v="0"/>
    <x v="0"/>
    <s v="£0.00"/>
    <s v="£0.00"/>
    <s v="£0.00"/>
    <s v="£0.00"/>
    <s v="£0.00"/>
    <n v="0"/>
    <m/>
  </r>
  <r>
    <x v="0"/>
    <s v="Weston Favell"/>
    <s v="056 / File Store"/>
    <s v="GF"/>
    <n v="4"/>
    <s v="Joinery"/>
    <n v="401"/>
    <x v="5"/>
    <n v="40105"/>
    <x v="47"/>
    <m/>
    <m/>
    <m/>
    <x v="0"/>
    <m/>
    <n v="8"/>
    <m/>
    <m/>
    <m/>
    <m/>
    <m/>
    <m/>
    <n v="0"/>
    <x v="0"/>
    <s v="£0.00"/>
    <s v="£0.00"/>
    <s v="£0.00"/>
    <s v="£0.00"/>
    <s v="£0.00"/>
    <n v="0"/>
    <m/>
  </r>
  <r>
    <x v="0"/>
    <s v="Weston Favell"/>
    <s v="056 / File Store"/>
    <s v="GF"/>
    <n v="6"/>
    <s v="Windows"/>
    <n v="601"/>
    <x v="9"/>
    <n v="60102"/>
    <x v="24"/>
    <m/>
    <m/>
    <m/>
    <x v="0"/>
    <m/>
    <n v="8"/>
    <m/>
    <m/>
    <m/>
    <m/>
    <m/>
    <m/>
    <n v="0"/>
    <x v="0"/>
    <s v="£0.00"/>
    <s v="£0.00"/>
    <s v="£0.00"/>
    <s v="£0.00"/>
    <s v="£0.00"/>
    <n v="0"/>
    <m/>
  </r>
  <r>
    <x v="0"/>
    <s v="Weston Favell"/>
    <s v="047 / Admin Office"/>
    <s v="GF"/>
    <n v="1"/>
    <s v="Internal Finishes"/>
    <n v="101"/>
    <x v="0"/>
    <n v="10102"/>
    <x v="0"/>
    <m/>
    <m/>
    <m/>
    <x v="0"/>
    <m/>
    <n v="8"/>
    <m/>
    <m/>
    <m/>
    <m/>
    <m/>
    <m/>
    <n v="0"/>
    <x v="0"/>
    <s v="£0.00"/>
    <s v="£0.00"/>
    <s v="£0.00"/>
    <s v="£0.00"/>
    <s v="£0.00"/>
    <n v="0"/>
    <s v="Room 047 is now used as a gym "/>
  </r>
  <r>
    <x v="0"/>
    <s v="Weston Favell"/>
    <s v="047 / Admin Office"/>
    <s v="GF"/>
    <n v="1"/>
    <s v="Internal Finishes"/>
    <n v="101"/>
    <x v="0"/>
    <n v="10102"/>
    <x v="0"/>
    <s v="m2"/>
    <n v="2.4"/>
    <n v="76.47"/>
    <x v="1"/>
    <n v="25"/>
    <n v="3"/>
    <n v="183.52799999999999"/>
    <s v="2nr tiles damaged/scuffed "/>
    <s v="Replace tiles"/>
    <s v="INT 22, INT 17"/>
    <n v="2"/>
    <n v="2"/>
    <n v="4"/>
    <x v="2"/>
    <s v="£0.00"/>
    <s v="£0.00"/>
    <n v="183.52799999999999"/>
    <s v="£0.00"/>
    <s v="£0.00"/>
    <n v="183.52799999999999"/>
    <s v="Room 047 is now used as a gym "/>
  </r>
  <r>
    <x v="0"/>
    <s v="Weston Favell"/>
    <s v="047 / Admin Office"/>
    <s v="GF"/>
    <n v="1"/>
    <s v="Internal Finishes"/>
    <n v="102"/>
    <x v="1"/>
    <n v="10207"/>
    <x v="1"/>
    <m/>
    <m/>
    <m/>
    <x v="0"/>
    <m/>
    <n v="12"/>
    <m/>
    <m/>
    <m/>
    <m/>
    <m/>
    <m/>
    <n v="0"/>
    <x v="0"/>
    <s v="£0.00"/>
    <s v="£0.00"/>
    <s v="£0.00"/>
    <s v="£0.00"/>
    <s v="£0.00"/>
    <n v="0"/>
    <m/>
  </r>
  <r>
    <x v="0"/>
    <s v="Weston Favell"/>
    <s v="047 / Admin Office"/>
    <s v="GF"/>
    <n v="1"/>
    <s v="Internal Finishes"/>
    <n v="102"/>
    <x v="1"/>
    <n v="10207"/>
    <x v="1"/>
    <s v="m2"/>
    <n v="1"/>
    <n v="35.380000000000003"/>
    <x v="1"/>
    <n v="35"/>
    <n v="3"/>
    <n v="35.380000000000003"/>
    <s v="Isolated area of damage to angle brackets to column due to use of weights"/>
    <s v="Localised isolated repair"/>
    <s v="INT 33"/>
    <n v="2"/>
    <n v="2"/>
    <n v="4"/>
    <x v="2"/>
    <s v="£0.00"/>
    <s v="£0.00"/>
    <n v="35.380000000000003"/>
    <s v="£0.00"/>
    <s v="£0.00"/>
    <n v="35.380000000000003"/>
    <m/>
  </r>
  <r>
    <x v="0"/>
    <s v="Weston Favell"/>
    <s v="047 / Admin Office"/>
    <s v="GF"/>
    <n v="1"/>
    <s v="Internal Finishes"/>
    <n v="103"/>
    <x v="2"/>
    <n v="10302"/>
    <x v="2"/>
    <m/>
    <m/>
    <m/>
    <x v="0"/>
    <m/>
    <n v="6"/>
    <m/>
    <m/>
    <m/>
    <m/>
    <m/>
    <m/>
    <n v="0"/>
    <x v="0"/>
    <s v="£0.00"/>
    <s v="£0.00"/>
    <s v="£0.00"/>
    <s v="£0.00"/>
    <s v="£0.00"/>
    <n v="0"/>
    <m/>
  </r>
  <r>
    <x v="0"/>
    <s v="Weston Favell"/>
    <s v="047 / Admin Office"/>
    <s v="GF"/>
    <n v="1"/>
    <s v="Internal Finishes"/>
    <n v="104"/>
    <x v="6"/>
    <n v="10401"/>
    <x v="8"/>
    <s v="m2"/>
    <n v="50.22"/>
    <n v="5.31"/>
    <x v="1"/>
    <n v="5"/>
    <n v="3"/>
    <n v="266.66819999999996"/>
    <s v="Poor decorations with scuffs and marks noted."/>
    <s v="Redecorate"/>
    <s v="INT 9"/>
    <n v="2"/>
    <n v="2"/>
    <n v="4"/>
    <x v="2"/>
    <s v="£0.00"/>
    <s v="£0.00"/>
    <n v="266.66819999999996"/>
    <s v="£0.00"/>
    <s v="£0.00"/>
    <n v="266.66819999999996"/>
    <m/>
  </r>
  <r>
    <x v="0"/>
    <s v="Weston Favell"/>
    <s v="047 / Admin Office"/>
    <s v="GF"/>
    <n v="2"/>
    <s v="Door"/>
    <n v="201"/>
    <x v="3"/>
    <n v="20102"/>
    <x v="15"/>
    <m/>
    <m/>
    <m/>
    <x v="0"/>
    <m/>
    <n v="8"/>
    <m/>
    <m/>
    <m/>
    <m/>
    <m/>
    <m/>
    <n v="0"/>
    <x v="0"/>
    <s v="£0.00"/>
    <s v="£0.00"/>
    <s v="£0.00"/>
    <s v="£0.00"/>
    <s v="£0.00"/>
    <n v="0"/>
    <m/>
  </r>
  <r>
    <x v="0"/>
    <s v="Weston Favell"/>
    <s v="047 / Admin Office"/>
    <s v="GF"/>
    <n v="3"/>
    <s v="Ironmongery"/>
    <n v="301"/>
    <x v="4"/>
    <n v="30101"/>
    <x v="4"/>
    <m/>
    <m/>
    <m/>
    <x v="0"/>
    <m/>
    <n v="10"/>
    <m/>
    <m/>
    <m/>
    <m/>
    <m/>
    <m/>
    <n v="0"/>
    <x v="0"/>
    <s v="£0.00"/>
    <s v="£0.00"/>
    <s v="£0.00"/>
    <s v="£0.00"/>
    <s v="£0.00"/>
    <n v="0"/>
    <m/>
  </r>
  <r>
    <x v="0"/>
    <s v="Weston Favell"/>
    <s v="047 / Admin Office"/>
    <s v="GF"/>
    <n v="3"/>
    <s v="Ironmongery"/>
    <n v="301"/>
    <x v="4"/>
    <n v="30101"/>
    <x v="4"/>
    <s v="Item"/>
    <n v="1"/>
    <n v="25"/>
    <x v="1"/>
    <n v="20"/>
    <n v="2"/>
    <n v="25"/>
    <s v="Loose"/>
    <s v="Repair / replace"/>
    <s v="INT 16"/>
    <n v="2"/>
    <n v="2"/>
    <n v="4"/>
    <x v="2"/>
    <s v="£0.00"/>
    <n v="25"/>
    <s v="£0.00"/>
    <s v="£0.00"/>
    <s v="£0.00"/>
    <n v="25"/>
    <m/>
  </r>
  <r>
    <x v="0"/>
    <s v="Weston Favell"/>
    <s v="047 / Admin Office"/>
    <s v="GF"/>
    <n v="4"/>
    <s v="Joinery"/>
    <n v="401"/>
    <x v="5"/>
    <n v="40101"/>
    <x v="12"/>
    <m/>
    <m/>
    <m/>
    <x v="0"/>
    <m/>
    <n v="8"/>
    <m/>
    <m/>
    <m/>
    <m/>
    <m/>
    <m/>
    <n v="0"/>
    <x v="0"/>
    <s v="£0.00"/>
    <s v="£0.00"/>
    <s v="£0.00"/>
    <s v="£0.00"/>
    <s v="£0.00"/>
    <n v="0"/>
    <m/>
  </r>
  <r>
    <x v="0"/>
    <s v="Weston Favell"/>
    <s v="047 / Admin Office"/>
    <s v="GF"/>
    <n v="4"/>
    <s v="Joinery"/>
    <n v="401"/>
    <x v="5"/>
    <n v="40102"/>
    <x v="6"/>
    <m/>
    <m/>
    <m/>
    <x v="0"/>
    <m/>
    <n v="8"/>
    <m/>
    <m/>
    <m/>
    <m/>
    <m/>
    <m/>
    <n v="0"/>
    <x v="0"/>
    <s v="£0.00"/>
    <s v="£0.00"/>
    <s v="£0.00"/>
    <s v="£0.00"/>
    <s v="£0.00"/>
    <n v="0"/>
    <m/>
  </r>
  <r>
    <x v="0"/>
    <s v="Weston Favell"/>
    <s v="047 / Admin Office"/>
    <s v="GF"/>
    <n v="4"/>
    <s v="Joinery"/>
    <n v="401"/>
    <x v="5"/>
    <s v="40103DS"/>
    <x v="7"/>
    <m/>
    <m/>
    <m/>
    <x v="0"/>
    <m/>
    <n v="8"/>
    <m/>
    <m/>
    <m/>
    <m/>
    <m/>
    <m/>
    <n v="0"/>
    <x v="0"/>
    <s v="£0.00"/>
    <s v="£0.00"/>
    <s v="£0.00"/>
    <s v="£0.00"/>
    <s v="£0.00"/>
    <n v="0"/>
    <m/>
  </r>
  <r>
    <x v="0"/>
    <s v="Weston Favell"/>
    <s v="037 / Store"/>
    <s v="GF"/>
    <n v="1"/>
    <s v="Internal Finishes"/>
    <n v="101"/>
    <x v="0"/>
    <n v="10102"/>
    <x v="0"/>
    <m/>
    <m/>
    <m/>
    <x v="0"/>
    <m/>
    <n v="8"/>
    <m/>
    <m/>
    <m/>
    <m/>
    <m/>
    <m/>
    <n v="0"/>
    <x v="0"/>
    <s v="£0.00"/>
    <s v="£0.00"/>
    <s v="£0.00"/>
    <s v="£0.00"/>
    <s v="£0.00"/>
    <n v="0"/>
    <m/>
  </r>
  <r>
    <x v="0"/>
    <s v="Weston Favell"/>
    <s v="037 / Store"/>
    <s v="GF"/>
    <n v="1"/>
    <s v="Internal Finishes"/>
    <n v="102"/>
    <x v="1"/>
    <n v="10203"/>
    <x v="48"/>
    <m/>
    <m/>
    <m/>
    <x v="0"/>
    <m/>
    <n v="40"/>
    <m/>
    <m/>
    <m/>
    <m/>
    <m/>
    <m/>
    <n v="0"/>
    <x v="0"/>
    <s v="£0.00"/>
    <s v="£0.00"/>
    <s v="£0.00"/>
    <s v="£0.00"/>
    <s v="£0.00"/>
    <n v="0"/>
    <m/>
  </r>
  <r>
    <x v="0"/>
    <s v="Weston Favell"/>
    <s v="037 / Store"/>
    <s v="GF"/>
    <n v="1"/>
    <s v="Internal Finishes"/>
    <n v="103"/>
    <x v="2"/>
    <s v="10309DS"/>
    <x v="14"/>
    <s v="m2"/>
    <n v="1.82"/>
    <n v="42.05"/>
    <x v="1"/>
    <n v="15"/>
    <n v="3"/>
    <n v="76.530999999999992"/>
    <s v="Heavily worn and aged"/>
    <s v="Replace vinyl tiles"/>
    <s v="INT 24"/>
    <n v="2"/>
    <n v="2"/>
    <n v="4"/>
    <x v="2"/>
    <s v="£0.00"/>
    <s v="£0.00"/>
    <n v="76.530999999999992"/>
    <s v="£0.00"/>
    <s v="£0.00"/>
    <n v="76.530999999999992"/>
    <m/>
  </r>
  <r>
    <x v="0"/>
    <s v="Weston Favell"/>
    <s v="037 / Store"/>
    <s v="GF"/>
    <n v="2"/>
    <s v="Door"/>
    <n v="201"/>
    <x v="3"/>
    <n v="20102"/>
    <x v="15"/>
    <m/>
    <m/>
    <m/>
    <x v="0"/>
    <m/>
    <n v="10"/>
    <m/>
    <m/>
    <m/>
    <m/>
    <m/>
    <m/>
    <n v="0"/>
    <x v="0"/>
    <s v="£0.00"/>
    <s v="£0.00"/>
    <s v="£0.00"/>
    <s v="£0.00"/>
    <s v="£0.00"/>
    <n v="0"/>
    <s v="Recommend replacing this for door for a fire resistant door (FD30) due to use of room."/>
  </r>
  <r>
    <x v="0"/>
    <s v="Weston Favell"/>
    <s v="037 / Store"/>
    <s v="GF"/>
    <n v="3"/>
    <s v="Ironmongery"/>
    <n v="301"/>
    <x v="4"/>
    <n v="30101"/>
    <x v="4"/>
    <m/>
    <m/>
    <m/>
    <x v="0"/>
    <m/>
    <n v="10"/>
    <m/>
    <m/>
    <m/>
    <m/>
    <m/>
    <m/>
    <n v="0"/>
    <x v="0"/>
    <s v="£0.00"/>
    <s v="£0.00"/>
    <s v="£0.00"/>
    <s v="£0.00"/>
    <s v="£0.00"/>
    <n v="0"/>
    <m/>
  </r>
  <r>
    <x v="0"/>
    <s v="Weston Favell"/>
    <s v="037 / Store"/>
    <s v="GF"/>
    <n v="4"/>
    <s v="Joinery"/>
    <n v="401"/>
    <x v="5"/>
    <n v="40101"/>
    <x v="12"/>
    <m/>
    <m/>
    <m/>
    <x v="0"/>
    <m/>
    <n v="8"/>
    <m/>
    <m/>
    <m/>
    <m/>
    <m/>
    <m/>
    <n v="0"/>
    <x v="0"/>
    <s v="£0.00"/>
    <s v="£0.00"/>
    <s v="£0.00"/>
    <s v="£0.00"/>
    <s v="£0.00"/>
    <n v="0"/>
    <m/>
  </r>
  <r>
    <x v="0"/>
    <s v="Weston Favell"/>
    <s v="037 / Store"/>
    <s v="GF"/>
    <n v="4"/>
    <s v="Joinery"/>
    <n v="401"/>
    <x v="5"/>
    <n v="40102"/>
    <x v="6"/>
    <m/>
    <m/>
    <m/>
    <x v="0"/>
    <m/>
    <n v="8"/>
    <m/>
    <m/>
    <m/>
    <m/>
    <m/>
    <m/>
    <n v="0"/>
    <x v="0"/>
    <s v="£0.00"/>
    <s v="£0.00"/>
    <s v="£0.00"/>
    <s v="£0.00"/>
    <s v="£0.00"/>
    <n v="0"/>
    <m/>
  </r>
  <r>
    <x v="0"/>
    <s v="Weston Favell"/>
    <s v="037 / Store"/>
    <s v="GF"/>
    <n v="7"/>
    <s v="FF&amp;E"/>
    <n v="701"/>
    <x v="7"/>
    <n v="70117"/>
    <x v="49"/>
    <m/>
    <m/>
    <m/>
    <x v="0"/>
    <m/>
    <n v="8"/>
    <m/>
    <m/>
    <m/>
    <m/>
    <m/>
    <m/>
    <n v="0"/>
    <x v="0"/>
    <s v="£0.00"/>
    <s v="£0.00"/>
    <s v="£0.00"/>
    <s v="£0.00"/>
    <s v="£0.00"/>
    <n v="0"/>
    <m/>
  </r>
  <r>
    <x v="0"/>
    <s v="Weston Favell"/>
    <s v="036 / Reception"/>
    <s v="GF"/>
    <n v="1"/>
    <s v="Internal Finishes"/>
    <n v="101"/>
    <x v="0"/>
    <n v="10102"/>
    <x v="0"/>
    <s v="m2"/>
    <n v="7.2"/>
    <n v="76.47"/>
    <x v="1"/>
    <n v="25"/>
    <n v="3"/>
    <n v="550.58400000000006"/>
    <s v="6nr damaged tiles"/>
    <s v="Replace tiles"/>
    <s v="INT 22, INT 17"/>
    <n v="2"/>
    <n v="2"/>
    <n v="4"/>
    <x v="2"/>
    <s v="£0.00"/>
    <s v="£0.00"/>
    <n v="550.58400000000006"/>
    <s v="£0.00"/>
    <s v="£0.00"/>
    <n v="550.58400000000006"/>
    <m/>
  </r>
  <r>
    <x v="0"/>
    <s v="Weston Favell"/>
    <s v="036 / Reception"/>
    <s v="GF"/>
    <n v="1"/>
    <s v="Internal Finishes"/>
    <n v="102"/>
    <x v="1"/>
    <n v="10203"/>
    <x v="48"/>
    <m/>
    <m/>
    <m/>
    <x v="0"/>
    <m/>
    <n v="40"/>
    <m/>
    <m/>
    <m/>
    <m/>
    <m/>
    <m/>
    <n v="0"/>
    <x v="0"/>
    <s v="£0.00"/>
    <s v="£0.00"/>
    <s v="£0.00"/>
    <s v="£0.00"/>
    <s v="£0.00"/>
    <n v="0"/>
    <m/>
  </r>
  <r>
    <x v="0"/>
    <s v="Weston Favell"/>
    <s v="036 / Reception"/>
    <s v="GF"/>
    <n v="1"/>
    <s v="Internal Finishes"/>
    <n v="102"/>
    <x v="1"/>
    <n v="10207"/>
    <x v="1"/>
    <m/>
    <m/>
    <m/>
    <x v="0"/>
    <m/>
    <n v="12"/>
    <m/>
    <m/>
    <m/>
    <m/>
    <m/>
    <m/>
    <n v="0"/>
    <x v="0"/>
    <s v="£0.00"/>
    <s v="£0.00"/>
    <s v="£0.00"/>
    <s v="£0.00"/>
    <s v="£0.00"/>
    <n v="0"/>
    <m/>
  </r>
  <r>
    <x v="0"/>
    <s v="Weston Favell"/>
    <s v="036 / Reception"/>
    <s v="GF"/>
    <n v="1"/>
    <s v="Internal Finishes"/>
    <n v="103"/>
    <x v="2"/>
    <n v="10303"/>
    <x v="50"/>
    <s v="m2"/>
    <n v="9"/>
    <n v="35.020000000000003"/>
    <x v="1"/>
    <n v="15"/>
    <n v="3"/>
    <n v="315.18"/>
    <s v="Heavily worn and past life expectancy"/>
    <s v="Replace"/>
    <s v="INT 21"/>
    <n v="2"/>
    <n v="2"/>
    <n v="4"/>
    <x v="2"/>
    <s v="£0.00"/>
    <s v="£0.00"/>
    <n v="315.18"/>
    <s v="£0.00"/>
    <s v="£0.00"/>
    <n v="315.18"/>
    <m/>
  </r>
  <r>
    <x v="0"/>
    <s v="Weston Favell"/>
    <s v="036 / Reception"/>
    <s v="GF"/>
    <n v="1"/>
    <s v="Internal Finishes"/>
    <n v="104"/>
    <x v="6"/>
    <n v="10401"/>
    <x v="8"/>
    <m/>
    <m/>
    <m/>
    <x v="0"/>
    <m/>
    <n v="8"/>
    <m/>
    <m/>
    <m/>
    <m/>
    <m/>
    <m/>
    <n v="0"/>
    <x v="0"/>
    <s v="£0.00"/>
    <s v="£0.00"/>
    <s v="£0.00"/>
    <s v="£0.00"/>
    <s v="£0.00"/>
    <n v="0"/>
    <m/>
  </r>
  <r>
    <x v="0"/>
    <s v="Weston Favell"/>
    <s v="036 / Reception"/>
    <s v="GF"/>
    <n v="2"/>
    <s v="Door"/>
    <n v="201"/>
    <x v="3"/>
    <n v="20102"/>
    <x v="15"/>
    <m/>
    <m/>
    <m/>
    <x v="0"/>
    <m/>
    <n v="10"/>
    <m/>
    <m/>
    <m/>
    <m/>
    <m/>
    <m/>
    <n v="0"/>
    <x v="0"/>
    <s v="£0.00"/>
    <s v="£0.00"/>
    <s v="£0.00"/>
    <s v="£0.00"/>
    <s v="£0.00"/>
    <n v="0"/>
    <m/>
  </r>
  <r>
    <x v="0"/>
    <s v="Weston Favell"/>
    <s v="036 / Reception"/>
    <s v="GF"/>
    <n v="3"/>
    <s v="Ironmongery"/>
    <n v="301"/>
    <x v="4"/>
    <n v="30101"/>
    <x v="4"/>
    <m/>
    <m/>
    <m/>
    <x v="0"/>
    <m/>
    <n v="10"/>
    <m/>
    <m/>
    <m/>
    <m/>
    <m/>
    <m/>
    <n v="0"/>
    <x v="0"/>
    <s v="£0.00"/>
    <s v="£0.00"/>
    <s v="£0.00"/>
    <s v="£0.00"/>
    <s v="£0.00"/>
    <n v="0"/>
    <m/>
  </r>
  <r>
    <x v="0"/>
    <s v="Weston Favell"/>
    <s v="036 / Reception"/>
    <s v="GF"/>
    <n v="4"/>
    <s v="Joinery"/>
    <n v="401"/>
    <x v="5"/>
    <n v="40101"/>
    <x v="12"/>
    <m/>
    <m/>
    <m/>
    <x v="0"/>
    <m/>
    <n v="8"/>
    <m/>
    <m/>
    <m/>
    <m/>
    <m/>
    <m/>
    <n v="0"/>
    <x v="0"/>
    <s v="£0.00"/>
    <s v="£0.00"/>
    <s v="£0.00"/>
    <s v="£0.00"/>
    <s v="£0.00"/>
    <n v="0"/>
    <m/>
  </r>
  <r>
    <x v="0"/>
    <s v="Weston Favell"/>
    <s v="036 / Reception"/>
    <s v="GF"/>
    <n v="4"/>
    <s v="Joinery"/>
    <n v="401"/>
    <x v="5"/>
    <n v="40102"/>
    <x v="6"/>
    <m/>
    <m/>
    <m/>
    <x v="0"/>
    <m/>
    <n v="8"/>
    <m/>
    <m/>
    <m/>
    <m/>
    <m/>
    <m/>
    <n v="0"/>
    <x v="0"/>
    <s v="£0.00"/>
    <s v="£0.00"/>
    <s v="£0.00"/>
    <s v="£0.00"/>
    <s v="£0.00"/>
    <n v="0"/>
    <m/>
  </r>
  <r>
    <x v="0"/>
    <s v="Weston Favell"/>
    <s v="036 / Reception"/>
    <s v="GF"/>
    <n v="7"/>
    <s v="FF&amp;E"/>
    <n v="701"/>
    <x v="7"/>
    <n v="70117"/>
    <x v="51"/>
    <m/>
    <m/>
    <m/>
    <x v="0"/>
    <m/>
    <n v="10"/>
    <m/>
    <m/>
    <m/>
    <m/>
    <m/>
    <m/>
    <n v="0"/>
    <x v="0"/>
    <s v="£0.00"/>
    <s v="£0.00"/>
    <s v="£0.00"/>
    <s v="£0.00"/>
    <s v="£0.00"/>
    <n v="0"/>
    <m/>
  </r>
  <r>
    <x v="0"/>
    <s v="Weston Favell"/>
    <s v="036 / Reception"/>
    <s v="GF"/>
    <n v="7"/>
    <s v="FF&amp;E"/>
    <n v="701"/>
    <x v="7"/>
    <n v="70117"/>
    <x v="52"/>
    <m/>
    <m/>
    <m/>
    <x v="0"/>
    <m/>
    <n v="12"/>
    <m/>
    <m/>
    <m/>
    <m/>
    <m/>
    <m/>
    <n v="0"/>
    <x v="0"/>
    <s v="£0.00"/>
    <s v="£0.00"/>
    <s v="£0.00"/>
    <s v="£0.00"/>
    <s v="£0.00"/>
    <n v="0"/>
    <m/>
  </r>
  <r>
    <x v="0"/>
    <s v="Weston Favell"/>
    <s v="036 / Reception"/>
    <s v="GF"/>
    <n v="7"/>
    <s v="FF&amp;E"/>
    <n v="701"/>
    <x v="7"/>
    <n v="70117"/>
    <x v="19"/>
    <m/>
    <m/>
    <m/>
    <x v="0"/>
    <m/>
    <n v="8"/>
    <m/>
    <m/>
    <m/>
    <m/>
    <m/>
    <m/>
    <n v="0"/>
    <x v="0"/>
    <s v="£0.00"/>
    <s v="£0.00"/>
    <s v="£0.00"/>
    <s v="£0.00"/>
    <s v="£0.00"/>
    <n v="0"/>
    <m/>
  </r>
  <r>
    <x v="0"/>
    <s v="Weston Favell"/>
    <s v="039 / Office"/>
    <s v="GF"/>
    <n v="1"/>
    <s v="Internal Finishes"/>
    <n v="101"/>
    <x v="0"/>
    <n v="10102"/>
    <x v="0"/>
    <m/>
    <m/>
    <m/>
    <x v="0"/>
    <m/>
    <n v="8"/>
    <m/>
    <m/>
    <m/>
    <m/>
    <m/>
    <m/>
    <n v="0"/>
    <x v="0"/>
    <s v="£0.00"/>
    <s v="£0.00"/>
    <s v="£0.00"/>
    <s v="£0.00"/>
    <s v="£0.00"/>
    <n v="0"/>
    <s v="Room 039 is now two spaces but has all elements captured under one room reference in accordance to plan provided by client."/>
  </r>
  <r>
    <x v="0"/>
    <s v="Weston Favell"/>
    <s v="039 / Office"/>
    <s v="GF"/>
    <n v="1"/>
    <s v="Internal Finishes"/>
    <n v="102"/>
    <x v="1"/>
    <n v="10207"/>
    <x v="1"/>
    <m/>
    <m/>
    <m/>
    <x v="0"/>
    <m/>
    <n v="12"/>
    <m/>
    <m/>
    <m/>
    <m/>
    <m/>
    <m/>
    <n v="0"/>
    <x v="0"/>
    <s v="£0.00"/>
    <s v="£0.00"/>
    <s v="£0.00"/>
    <s v="£0.00"/>
    <s v="£0.00"/>
    <n v="0"/>
    <m/>
  </r>
  <r>
    <x v="0"/>
    <s v="Weston Favell"/>
    <s v="039 / Office"/>
    <s v="GF"/>
    <n v="1"/>
    <s v="Internal Finishes"/>
    <n v="103"/>
    <x v="2"/>
    <n v="10302"/>
    <x v="2"/>
    <s v="m2"/>
    <n v="17"/>
    <n v="43.58"/>
    <x v="1"/>
    <n v="15"/>
    <n v="3"/>
    <n v="740.86"/>
    <s v="Aged / worn"/>
    <s v="Replace"/>
    <s v="INT 21"/>
    <n v="2"/>
    <n v="2"/>
    <n v="4"/>
    <x v="2"/>
    <s v="£0.00"/>
    <s v="£0.00"/>
    <n v="740.86"/>
    <s v="£0.00"/>
    <s v="£0.00"/>
    <n v="740.86"/>
    <m/>
  </r>
  <r>
    <x v="0"/>
    <s v="Weston Favell"/>
    <s v="039 / Office"/>
    <s v="GF"/>
    <n v="1"/>
    <s v="Internal Finishes"/>
    <n v="104"/>
    <x v="6"/>
    <n v="10401"/>
    <x v="8"/>
    <s v="m2"/>
    <n v="40"/>
    <n v="5.31"/>
    <x v="1"/>
    <n v="5"/>
    <n v="3"/>
    <n v="212.39999999999998"/>
    <s v="Poor decorations with scuffs and marks noted."/>
    <s v="Redecorate"/>
    <s v="INT 9"/>
    <n v="2"/>
    <n v="2"/>
    <n v="4"/>
    <x v="2"/>
    <s v="£0.00"/>
    <s v="£0.00"/>
    <n v="212.39999999999998"/>
    <s v="£0.00"/>
    <s v="£0.00"/>
    <n v="212.39999999999998"/>
    <m/>
  </r>
  <r>
    <x v="0"/>
    <s v="Weston Favell"/>
    <s v="039 / Office"/>
    <s v="GF"/>
    <n v="2"/>
    <s v="Door"/>
    <n v="201"/>
    <x v="3"/>
    <n v="20101"/>
    <x v="39"/>
    <m/>
    <m/>
    <m/>
    <x v="0"/>
    <m/>
    <n v="10"/>
    <m/>
    <m/>
    <m/>
    <m/>
    <m/>
    <m/>
    <n v="0"/>
    <x v="0"/>
    <s v="£0.00"/>
    <s v="£0.00"/>
    <s v="£0.00"/>
    <s v="£0.00"/>
    <s v="£0.00"/>
    <n v="0"/>
    <m/>
  </r>
  <r>
    <x v="0"/>
    <s v="Weston Favell"/>
    <s v="039 / Office"/>
    <s v="GF"/>
    <n v="2"/>
    <s v="Door"/>
    <n v="201"/>
    <x v="3"/>
    <n v="20103"/>
    <x v="3"/>
    <m/>
    <m/>
    <m/>
    <x v="0"/>
    <m/>
    <n v="10"/>
    <m/>
    <m/>
    <m/>
    <m/>
    <m/>
    <m/>
    <n v="0"/>
    <x v="0"/>
    <s v="£0.00"/>
    <s v="£0.00"/>
    <s v="£0.00"/>
    <s v="£0.00"/>
    <s v="£0.00"/>
    <n v="0"/>
    <m/>
  </r>
  <r>
    <x v="0"/>
    <s v="Weston Favell"/>
    <s v="039 / Office"/>
    <s v="GF"/>
    <n v="3"/>
    <s v="Ironmongery"/>
    <n v="301"/>
    <x v="4"/>
    <n v="30101"/>
    <x v="4"/>
    <m/>
    <m/>
    <m/>
    <x v="0"/>
    <m/>
    <n v="10"/>
    <m/>
    <m/>
    <m/>
    <m/>
    <m/>
    <m/>
    <n v="0"/>
    <x v="0"/>
    <s v="£0.00"/>
    <s v="£0.00"/>
    <s v="£0.00"/>
    <s v="£0.00"/>
    <s v="£0.00"/>
    <n v="0"/>
    <m/>
  </r>
  <r>
    <x v="0"/>
    <s v="Weston Favell"/>
    <s v="039 / Office"/>
    <s v="GF"/>
    <n v="3"/>
    <s v="Ironmongery"/>
    <n v="301"/>
    <x v="4"/>
    <n v="30101"/>
    <x v="53"/>
    <s v="Item"/>
    <n v="1"/>
    <n v="25"/>
    <x v="1"/>
    <n v="20"/>
    <n v="2"/>
    <n v="25"/>
    <s v="Poor condition"/>
    <s v="Replace"/>
    <m/>
    <n v="2"/>
    <n v="2"/>
    <n v="4"/>
    <x v="2"/>
    <s v="£0.00"/>
    <n v="25"/>
    <s v="£0.00"/>
    <s v="£0.00"/>
    <s v="£0.00"/>
    <n v="25"/>
    <m/>
  </r>
  <r>
    <x v="0"/>
    <s v="Weston Favell"/>
    <s v="039 / Office"/>
    <s v="GF"/>
    <n v="4"/>
    <s v="Joinery"/>
    <n v="401"/>
    <x v="5"/>
    <n v="40101"/>
    <x v="12"/>
    <m/>
    <m/>
    <m/>
    <x v="0"/>
    <m/>
    <n v="8"/>
    <m/>
    <m/>
    <m/>
    <m/>
    <m/>
    <m/>
    <n v="0"/>
    <x v="0"/>
    <s v="£0.00"/>
    <s v="£0.00"/>
    <s v="£0.00"/>
    <s v="£0.00"/>
    <s v="£0.00"/>
    <n v="0"/>
    <m/>
  </r>
  <r>
    <x v="0"/>
    <s v="Weston Favell"/>
    <s v="039 / Office"/>
    <s v="GF"/>
    <n v="4"/>
    <s v="Joinery"/>
    <n v="401"/>
    <x v="5"/>
    <n v="40102"/>
    <x v="6"/>
    <m/>
    <m/>
    <m/>
    <x v="0"/>
    <m/>
    <n v="8"/>
    <m/>
    <m/>
    <m/>
    <m/>
    <m/>
    <m/>
    <n v="0"/>
    <x v="0"/>
    <s v="£0.00"/>
    <s v="£0.00"/>
    <s v="£0.00"/>
    <s v="£0.00"/>
    <s v="£0.00"/>
    <n v="0"/>
    <m/>
  </r>
  <r>
    <x v="0"/>
    <s v="Weston Favell"/>
    <s v="039 / Office"/>
    <s v="GF"/>
    <n v="4"/>
    <s v="Joinery"/>
    <n v="401"/>
    <x v="5"/>
    <s v="40103DS"/>
    <x v="7"/>
    <m/>
    <m/>
    <m/>
    <x v="0"/>
    <m/>
    <n v="8"/>
    <m/>
    <m/>
    <m/>
    <m/>
    <m/>
    <m/>
    <n v="0"/>
    <x v="0"/>
    <s v="£0.00"/>
    <s v="£0.00"/>
    <s v="£0.00"/>
    <s v="£0.00"/>
    <s v="£0.00"/>
    <n v="0"/>
    <m/>
  </r>
  <r>
    <x v="0"/>
    <s v="Weston Favell"/>
    <s v="035 / Interview room"/>
    <s v="GF"/>
    <n v="1"/>
    <s v="Internal Finishes"/>
    <n v="101"/>
    <x v="0"/>
    <n v="10102"/>
    <x v="0"/>
    <s v="m2"/>
    <n v="16.98"/>
    <n v="76.47"/>
    <x v="1"/>
    <n v="25"/>
    <n v="3"/>
    <n v="1298.4606000000001"/>
    <s v="Ceiling tiles are damaged "/>
    <s v="Replace"/>
    <s v="INT 22, INT 17"/>
    <n v="2"/>
    <n v="2"/>
    <n v="4"/>
    <x v="2"/>
    <s v="£0.00"/>
    <s v="£0.00"/>
    <n v="1298.4606000000001"/>
    <s v="£0.00"/>
    <s v="£0.00"/>
    <n v="1298.4606000000001"/>
    <m/>
  </r>
  <r>
    <x v="0"/>
    <s v="Weston Favell"/>
    <s v="035 / Interview room"/>
    <s v="GF"/>
    <n v="1"/>
    <s v="Internal Finishes"/>
    <n v="102"/>
    <x v="1"/>
    <n v="10203"/>
    <x v="48"/>
    <m/>
    <m/>
    <m/>
    <x v="0"/>
    <m/>
    <n v="40"/>
    <m/>
    <m/>
    <m/>
    <m/>
    <m/>
    <m/>
    <n v="0"/>
    <x v="0"/>
    <s v="£0.00"/>
    <s v="£0.00"/>
    <s v="£0.00"/>
    <s v="£0.00"/>
    <s v="£0.00"/>
    <n v="0"/>
    <m/>
  </r>
  <r>
    <x v="0"/>
    <s v="Weston Favell"/>
    <s v="035 / Interview room"/>
    <s v="GF"/>
    <n v="1"/>
    <s v="Internal Finishes"/>
    <n v="103"/>
    <x v="2"/>
    <n v="10302"/>
    <x v="2"/>
    <m/>
    <m/>
    <m/>
    <x v="0"/>
    <m/>
    <n v="8"/>
    <m/>
    <m/>
    <m/>
    <m/>
    <m/>
    <m/>
    <n v="0"/>
    <x v="0"/>
    <s v="£0.00"/>
    <s v="£0.00"/>
    <s v="£0.00"/>
    <s v="£0.00"/>
    <s v="£0.00"/>
    <n v="0"/>
    <m/>
  </r>
  <r>
    <x v="0"/>
    <s v="Weston Favell"/>
    <s v="035 / Interview room"/>
    <s v="GF"/>
    <n v="2"/>
    <s v="Door"/>
    <n v="201"/>
    <x v="3"/>
    <n v="20102"/>
    <x v="15"/>
    <m/>
    <m/>
    <m/>
    <x v="0"/>
    <m/>
    <n v="8"/>
    <m/>
    <m/>
    <m/>
    <m/>
    <m/>
    <m/>
    <n v="0"/>
    <x v="0"/>
    <s v="£0.00"/>
    <s v="£0.00"/>
    <s v="£0.00"/>
    <s v="£0.00"/>
    <s v="£0.00"/>
    <n v="0"/>
    <m/>
  </r>
  <r>
    <x v="0"/>
    <s v="Weston Favell"/>
    <s v="035 / Interview room"/>
    <s v="GF"/>
    <n v="2"/>
    <s v="Door"/>
    <n v="201"/>
    <x v="3"/>
    <n v="20103"/>
    <x v="3"/>
    <m/>
    <m/>
    <m/>
    <x v="0"/>
    <m/>
    <n v="8"/>
    <m/>
    <m/>
    <m/>
    <m/>
    <m/>
    <m/>
    <n v="0"/>
    <x v="0"/>
    <s v="£0.00"/>
    <s v="£0.00"/>
    <s v="£0.00"/>
    <s v="£0.00"/>
    <s v="£0.00"/>
    <n v="0"/>
    <m/>
  </r>
  <r>
    <x v="0"/>
    <s v="Weston Favell"/>
    <s v="035 / Interview room"/>
    <s v="GF"/>
    <n v="3"/>
    <s v="Ironmongery"/>
    <n v="301"/>
    <x v="4"/>
    <n v="30101"/>
    <x v="4"/>
    <m/>
    <m/>
    <m/>
    <x v="0"/>
    <m/>
    <n v="10"/>
    <m/>
    <m/>
    <m/>
    <m/>
    <m/>
    <m/>
    <n v="0"/>
    <x v="0"/>
    <s v="£0.00"/>
    <s v="£0.00"/>
    <s v="£0.00"/>
    <s v="£0.00"/>
    <s v="£0.00"/>
    <n v="0"/>
    <m/>
  </r>
  <r>
    <x v="0"/>
    <s v="Weston Favell"/>
    <s v="035 / Interview room"/>
    <s v="GF"/>
    <n v="3"/>
    <s v="Ironmongery"/>
    <n v="301"/>
    <x v="4"/>
    <n v="30101"/>
    <x v="17"/>
    <s v="Item"/>
    <n v="1"/>
    <n v="25"/>
    <x v="1"/>
    <n v="20"/>
    <n v="2"/>
    <n v="25"/>
    <s v="Loose handle"/>
    <s v="Repair / replace"/>
    <s v="INT 16"/>
    <n v="2"/>
    <n v="2"/>
    <n v="4"/>
    <x v="2"/>
    <s v="£0.00"/>
    <n v="25"/>
    <s v="£0.00"/>
    <s v="£0.00"/>
    <s v="£0.00"/>
    <n v="25"/>
    <m/>
  </r>
  <r>
    <x v="0"/>
    <s v="Weston Favell"/>
    <s v="035 / Interview room"/>
    <s v="GF"/>
    <n v="4"/>
    <s v="Joinery"/>
    <n v="401"/>
    <x v="5"/>
    <n v="40101"/>
    <x v="12"/>
    <m/>
    <m/>
    <m/>
    <x v="0"/>
    <m/>
    <n v="8"/>
    <m/>
    <m/>
    <m/>
    <m/>
    <m/>
    <m/>
    <n v="0"/>
    <x v="0"/>
    <s v="£0.00"/>
    <s v="£0.00"/>
    <s v="£0.00"/>
    <s v="£0.00"/>
    <s v="£0.00"/>
    <n v="0"/>
    <m/>
  </r>
  <r>
    <x v="0"/>
    <s v="Weston Favell"/>
    <s v="035 / Interview room"/>
    <s v="GF"/>
    <n v="4"/>
    <s v="Joinery"/>
    <n v="401"/>
    <x v="5"/>
    <n v="40102"/>
    <x v="6"/>
    <m/>
    <m/>
    <m/>
    <x v="0"/>
    <m/>
    <n v="8"/>
    <m/>
    <m/>
    <m/>
    <m/>
    <m/>
    <m/>
    <n v="0"/>
    <x v="0"/>
    <s v="£0.00"/>
    <s v="£0.00"/>
    <s v="£0.00"/>
    <s v="£0.00"/>
    <s v="£0.00"/>
    <n v="0"/>
    <m/>
  </r>
  <r>
    <x v="0"/>
    <s v="Weston Favell"/>
    <s v="035 / Interview room"/>
    <s v="GF"/>
    <n v="4"/>
    <s v="Joinery"/>
    <n v="401"/>
    <x v="5"/>
    <s v="40103DS"/>
    <x v="7"/>
    <m/>
    <m/>
    <m/>
    <x v="0"/>
    <m/>
    <n v="8"/>
    <m/>
    <m/>
    <m/>
    <m/>
    <m/>
    <m/>
    <n v="0"/>
    <x v="0"/>
    <s v="£0.00"/>
    <s v="£0.00"/>
    <s v="£0.00"/>
    <s v="£0.00"/>
    <s v="£0.00"/>
    <n v="0"/>
    <m/>
  </r>
  <r>
    <x v="0"/>
    <s v="Weston Favell"/>
    <s v="034 / Interview room"/>
    <s v="GF"/>
    <n v="1"/>
    <s v="Internal Finishes"/>
    <n v="101"/>
    <x v="0"/>
    <n v="10102"/>
    <x v="0"/>
    <s v="m2"/>
    <n v="16.98"/>
    <n v="76.47"/>
    <x v="1"/>
    <n v="25"/>
    <n v="3"/>
    <n v="1298.4606000000001"/>
    <s v="Ceiling tiles are damaged "/>
    <s v="Replace"/>
    <s v="INT 22, INT 17"/>
    <n v="2"/>
    <n v="2"/>
    <n v="4"/>
    <x v="2"/>
    <s v="£0.00"/>
    <s v="£0.00"/>
    <n v="1298.4606000000001"/>
    <s v="£0.00"/>
    <s v="£0.00"/>
    <n v="1298.4606000000001"/>
    <m/>
  </r>
  <r>
    <x v="0"/>
    <s v="Weston Favell"/>
    <s v="034 / Interview room"/>
    <s v="GF"/>
    <n v="1"/>
    <s v="Internal Finishes"/>
    <n v="102"/>
    <x v="1"/>
    <n v="10203"/>
    <x v="48"/>
    <m/>
    <m/>
    <m/>
    <x v="0"/>
    <m/>
    <n v="40"/>
    <m/>
    <m/>
    <m/>
    <m/>
    <m/>
    <m/>
    <n v="0"/>
    <x v="0"/>
    <s v="£0.00"/>
    <s v="£0.00"/>
    <s v="£0.00"/>
    <s v="£0.00"/>
    <s v="£0.00"/>
    <n v="0"/>
    <m/>
  </r>
  <r>
    <x v="0"/>
    <s v="Weston Favell"/>
    <s v="034 / Interview room"/>
    <s v="GF"/>
    <n v="1"/>
    <s v="Internal Finishes"/>
    <n v="103"/>
    <x v="2"/>
    <n v="10302"/>
    <x v="2"/>
    <m/>
    <m/>
    <m/>
    <x v="0"/>
    <m/>
    <n v="8"/>
    <m/>
    <m/>
    <m/>
    <m/>
    <m/>
    <m/>
    <n v="0"/>
    <x v="0"/>
    <s v="£0.00"/>
    <s v="£0.00"/>
    <s v="£0.00"/>
    <s v="£0.00"/>
    <s v="£0.00"/>
    <n v="0"/>
    <m/>
  </r>
  <r>
    <x v="0"/>
    <s v="Weston Favell"/>
    <s v="034 / Interview room"/>
    <s v="GF"/>
    <n v="2"/>
    <s v="Door"/>
    <n v="201"/>
    <x v="3"/>
    <n v="20102"/>
    <x v="15"/>
    <m/>
    <m/>
    <m/>
    <x v="0"/>
    <m/>
    <n v="8"/>
    <m/>
    <m/>
    <m/>
    <m/>
    <m/>
    <m/>
    <n v="0"/>
    <x v="0"/>
    <s v="£0.00"/>
    <s v="£0.00"/>
    <s v="£0.00"/>
    <s v="£0.00"/>
    <s v="£0.00"/>
    <n v="0"/>
    <m/>
  </r>
  <r>
    <x v="0"/>
    <s v="Weston Favell"/>
    <s v="034 / Interview room"/>
    <s v="GF"/>
    <n v="2"/>
    <s v="Door"/>
    <n v="201"/>
    <x v="3"/>
    <n v="20103"/>
    <x v="3"/>
    <m/>
    <m/>
    <m/>
    <x v="0"/>
    <m/>
    <n v="8"/>
    <m/>
    <m/>
    <m/>
    <m/>
    <m/>
    <m/>
    <n v="0"/>
    <x v="0"/>
    <s v="£0.00"/>
    <s v="£0.00"/>
    <s v="£0.00"/>
    <s v="£0.00"/>
    <s v="£0.00"/>
    <n v="0"/>
    <m/>
  </r>
  <r>
    <x v="0"/>
    <s v="Weston Favell"/>
    <s v="034 / Interview room"/>
    <s v="GF"/>
    <n v="3"/>
    <s v="Ironmongery"/>
    <n v="301"/>
    <x v="4"/>
    <n v="30101"/>
    <x v="4"/>
    <m/>
    <m/>
    <m/>
    <x v="0"/>
    <m/>
    <n v="10"/>
    <m/>
    <m/>
    <m/>
    <m/>
    <m/>
    <m/>
    <n v="0"/>
    <x v="0"/>
    <s v="£0.00"/>
    <s v="£0.00"/>
    <s v="£0.00"/>
    <s v="£0.00"/>
    <s v="£0.00"/>
    <n v="0"/>
    <m/>
  </r>
  <r>
    <x v="0"/>
    <s v="Weston Favell"/>
    <s v="034 / Interview room"/>
    <s v="GF"/>
    <n v="3"/>
    <s v="Ironmongery"/>
    <n v="301"/>
    <x v="4"/>
    <n v="30101"/>
    <x v="17"/>
    <s v="Item"/>
    <n v="1"/>
    <n v="25"/>
    <x v="1"/>
    <n v="20"/>
    <n v="2"/>
    <n v="25"/>
    <s v="Loose handle"/>
    <s v="Repair / replace"/>
    <s v="INT 16"/>
    <n v="2"/>
    <n v="2"/>
    <n v="4"/>
    <x v="2"/>
    <s v="£0.00"/>
    <n v="25"/>
    <s v="£0.00"/>
    <s v="£0.00"/>
    <s v="£0.00"/>
    <n v="25"/>
    <m/>
  </r>
  <r>
    <x v="0"/>
    <s v="Weston Favell"/>
    <s v="034 / Interview room"/>
    <s v="GF"/>
    <n v="4"/>
    <s v="Joinery"/>
    <n v="401"/>
    <x v="5"/>
    <n v="40101"/>
    <x v="12"/>
    <m/>
    <m/>
    <m/>
    <x v="0"/>
    <m/>
    <n v="8"/>
    <m/>
    <m/>
    <m/>
    <m/>
    <m/>
    <m/>
    <n v="0"/>
    <x v="0"/>
    <s v="£0.00"/>
    <s v="£0.00"/>
    <s v="£0.00"/>
    <s v="£0.00"/>
    <s v="£0.00"/>
    <n v="0"/>
    <m/>
  </r>
  <r>
    <x v="0"/>
    <s v="Weston Favell"/>
    <s v="034 / Interview room"/>
    <s v="GF"/>
    <n v="4"/>
    <s v="Joinery"/>
    <n v="401"/>
    <x v="5"/>
    <n v="40102"/>
    <x v="6"/>
    <m/>
    <m/>
    <m/>
    <x v="0"/>
    <m/>
    <n v="8"/>
    <m/>
    <m/>
    <m/>
    <m/>
    <m/>
    <m/>
    <n v="0"/>
    <x v="0"/>
    <s v="£0.00"/>
    <s v="£0.00"/>
    <s v="£0.00"/>
    <s v="£0.00"/>
    <s v="£0.00"/>
    <n v="0"/>
    <m/>
  </r>
  <r>
    <x v="0"/>
    <s v="Weston Favell"/>
    <s v="034 / Interview room"/>
    <s v="GF"/>
    <n v="4"/>
    <s v="Joinery"/>
    <n v="401"/>
    <x v="5"/>
    <s v="40103DS"/>
    <x v="7"/>
    <m/>
    <m/>
    <m/>
    <x v="0"/>
    <m/>
    <n v="8"/>
    <m/>
    <m/>
    <m/>
    <m/>
    <m/>
    <m/>
    <n v="0"/>
    <x v="0"/>
    <s v="£0.00"/>
    <s v="£0.00"/>
    <s v="£0.00"/>
    <s v="£0.00"/>
    <s v="£0.00"/>
    <n v="0"/>
    <m/>
  </r>
  <r>
    <x v="0"/>
    <s v="Weston Favell"/>
    <s v="033 / Corridor"/>
    <s v="GF"/>
    <n v="1"/>
    <s v="Internal Finishes"/>
    <n v="101"/>
    <x v="0"/>
    <n v="10102"/>
    <x v="0"/>
    <s v="m2"/>
    <n v="17.28"/>
    <n v="76.47"/>
    <x v="1"/>
    <n v="25"/>
    <n v="3"/>
    <n v="1321.4016000000001"/>
    <s v="Ceiling tiles are damaged "/>
    <s v="Replace"/>
    <s v="INT 22, INT 17"/>
    <n v="2"/>
    <n v="2"/>
    <n v="4"/>
    <x v="2"/>
    <s v="£0.00"/>
    <s v="£0.00"/>
    <n v="1321.4016000000001"/>
    <s v="£0.00"/>
    <s v="£0.00"/>
    <n v="1321.4016000000001"/>
    <m/>
  </r>
  <r>
    <x v="0"/>
    <s v="Weston Favell"/>
    <s v="033 / Corridor"/>
    <s v="GF"/>
    <n v="1"/>
    <s v="Internal Finishes"/>
    <n v="102"/>
    <x v="1"/>
    <n v="10203"/>
    <x v="48"/>
    <m/>
    <m/>
    <m/>
    <x v="0"/>
    <m/>
    <n v="40"/>
    <m/>
    <m/>
    <m/>
    <m/>
    <m/>
    <m/>
    <n v="0"/>
    <x v="0"/>
    <s v="£0.00"/>
    <s v="£0.00"/>
    <s v="£0.00"/>
    <s v="£0.00"/>
    <s v="£0.00"/>
    <n v="0"/>
    <m/>
  </r>
  <r>
    <x v="0"/>
    <s v="Weston Favell"/>
    <s v="033 / Corridor"/>
    <s v="GF"/>
    <n v="1"/>
    <s v="Internal Finishes"/>
    <n v="103"/>
    <x v="2"/>
    <n v="10302"/>
    <x v="2"/>
    <s v="m2"/>
    <n v="17.28"/>
    <n v="43.58"/>
    <x v="1"/>
    <n v="15"/>
    <n v="3"/>
    <n v="753.06240000000003"/>
    <s v="Heavily worn and past life expectancy"/>
    <s v="Replace"/>
    <s v="INT 21"/>
    <n v="2"/>
    <n v="2"/>
    <n v="4"/>
    <x v="2"/>
    <s v="£0.00"/>
    <s v="£0.00"/>
    <n v="753.06240000000003"/>
    <s v="£0.00"/>
    <s v="£0.00"/>
    <n v="753.06240000000003"/>
    <m/>
  </r>
  <r>
    <x v="0"/>
    <s v="Weston Favell"/>
    <s v="033 / Corridor"/>
    <s v="GF"/>
    <n v="2"/>
    <s v="Door"/>
    <n v="201"/>
    <x v="3"/>
    <n v="20114"/>
    <x v="54"/>
    <m/>
    <m/>
    <m/>
    <x v="0"/>
    <m/>
    <n v="8"/>
    <m/>
    <m/>
    <m/>
    <m/>
    <m/>
    <m/>
    <n v="0"/>
    <x v="0"/>
    <s v="£0.00"/>
    <s v="£0.00"/>
    <s v="£0.00"/>
    <s v="£0.00"/>
    <s v="£0.00"/>
    <n v="0"/>
    <m/>
  </r>
  <r>
    <x v="0"/>
    <s v="Weston Favell"/>
    <s v="033 / Corridor"/>
    <s v="GF"/>
    <n v="3"/>
    <s v="Ironmongery"/>
    <n v="301"/>
    <x v="4"/>
    <n v="30101"/>
    <x v="4"/>
    <m/>
    <m/>
    <m/>
    <x v="0"/>
    <m/>
    <n v="8"/>
    <m/>
    <m/>
    <m/>
    <m/>
    <m/>
    <m/>
    <n v="0"/>
    <x v="0"/>
    <s v="£0.00"/>
    <s v="£0.00"/>
    <s v="£0.00"/>
    <s v="£0.00"/>
    <s v="£0.00"/>
    <n v="0"/>
    <m/>
  </r>
  <r>
    <x v="0"/>
    <s v="Weston Favell"/>
    <s v="033 / Corridor"/>
    <s v="GF"/>
    <n v="4"/>
    <s v="Joinery"/>
    <n v="401"/>
    <x v="5"/>
    <n v="40102"/>
    <x v="6"/>
    <m/>
    <m/>
    <m/>
    <x v="0"/>
    <m/>
    <n v="8"/>
    <m/>
    <m/>
    <m/>
    <m/>
    <m/>
    <m/>
    <n v="0"/>
    <x v="0"/>
    <s v="£0.00"/>
    <s v="£0.00"/>
    <s v="£0.00"/>
    <s v="£0.00"/>
    <s v="£0.00"/>
    <n v="0"/>
    <m/>
  </r>
  <r>
    <x v="0"/>
    <s v="Weston Favell"/>
    <s v="033 / Corridor"/>
    <s v="GF"/>
    <n v="4"/>
    <s v="Joinery"/>
    <n v="401"/>
    <x v="5"/>
    <n v="40105"/>
    <x v="55"/>
    <m/>
    <m/>
    <m/>
    <x v="0"/>
    <m/>
    <n v="8"/>
    <m/>
    <m/>
    <m/>
    <m/>
    <m/>
    <m/>
    <n v="0"/>
    <x v="0"/>
    <s v="£0.00"/>
    <s v="£0.00"/>
    <s v="£0.00"/>
    <s v="£0.00"/>
    <s v="£0.00"/>
    <n v="0"/>
    <m/>
  </r>
  <r>
    <x v="0"/>
    <s v="Weston Favell"/>
    <s v="033 / Corridor"/>
    <s v="GF"/>
    <n v="7"/>
    <s v="FF&amp;E"/>
    <n v="701"/>
    <x v="7"/>
    <s v="70110DS"/>
    <x v="19"/>
    <s v="Item"/>
    <n v="1"/>
    <n v="150"/>
    <x v="1"/>
    <n v="15"/>
    <n v="2"/>
    <n v="150"/>
    <s v="Worn and aged"/>
    <s v="Replace"/>
    <s v="INT 3"/>
    <n v="2"/>
    <n v="3"/>
    <n v="6"/>
    <x v="1"/>
    <s v="£0.00"/>
    <n v="150"/>
    <s v="£0.00"/>
    <s v="£0.00"/>
    <s v="£0.00"/>
    <n v="150"/>
    <m/>
  </r>
  <r>
    <x v="0"/>
    <s v="Weston Favell"/>
    <s v="001 / Lobby"/>
    <s v="GF"/>
    <n v="1"/>
    <s v="Internal Finishes"/>
    <n v="101"/>
    <x v="0"/>
    <n v="10102"/>
    <x v="0"/>
    <s v="m2"/>
    <n v="12"/>
    <n v="76.47"/>
    <x v="1"/>
    <n v="25"/>
    <n v="3"/>
    <n v="917.64"/>
    <s v="Suspended ceiling tiles worn"/>
    <s v="Replace"/>
    <s v="INT 22, INT 17"/>
    <n v="2"/>
    <n v="3"/>
    <n v="6"/>
    <x v="1"/>
    <s v="£0.00"/>
    <s v="£0.00"/>
    <n v="917.64"/>
    <s v="£0.00"/>
    <s v="£0.00"/>
    <n v="917.64"/>
    <m/>
  </r>
  <r>
    <x v="0"/>
    <s v="Weston Favell"/>
    <s v="001 / Lobby"/>
    <s v="GF"/>
    <n v="1"/>
    <s v="Internal Finishes"/>
    <n v="102"/>
    <x v="1"/>
    <n v="10203"/>
    <x v="48"/>
    <m/>
    <m/>
    <m/>
    <x v="0"/>
    <m/>
    <n v="40"/>
    <m/>
    <m/>
    <m/>
    <m/>
    <m/>
    <m/>
    <n v="0"/>
    <x v="0"/>
    <s v="£0.00"/>
    <s v="£0.00"/>
    <s v="£0.00"/>
    <s v="£0.00"/>
    <s v="£0.00"/>
    <n v="0"/>
    <m/>
  </r>
  <r>
    <x v="0"/>
    <s v="Weston Favell"/>
    <s v="001 / Lobby"/>
    <s v="GF"/>
    <n v="1"/>
    <s v="Internal Finishes"/>
    <n v="103"/>
    <x v="2"/>
    <n v="10311"/>
    <x v="56"/>
    <s v="x"/>
    <n v="4"/>
    <n v="65"/>
    <x v="1"/>
    <n v="15"/>
    <n v="3"/>
    <n v="260"/>
    <s v="Heavily worn and past life expectancy"/>
    <s v="Replace"/>
    <s v="INT 24"/>
    <n v="2"/>
    <n v="3"/>
    <n v="6"/>
    <x v="1"/>
    <s v="£0.00"/>
    <s v="£0.00"/>
    <n v="260"/>
    <s v="£0.00"/>
    <s v="£0.00"/>
    <n v="260"/>
    <m/>
  </r>
  <r>
    <x v="0"/>
    <s v="Weston Favell"/>
    <s v="001 / Lobby"/>
    <s v="GF"/>
    <n v="1"/>
    <s v="Internal Finishes"/>
    <n v="103"/>
    <x v="2"/>
    <s v="10308DS"/>
    <x v="10"/>
    <s v="m2"/>
    <n v="4"/>
    <n v="71.709999999999994"/>
    <x v="1"/>
    <n v="20"/>
    <n v="3"/>
    <n v="286.83999999999997"/>
    <s v="Heavily worn and past life expectancy"/>
    <s v="Replace"/>
    <s v="INT 1"/>
    <n v="2"/>
    <n v="3"/>
    <n v="6"/>
    <x v="1"/>
    <s v="£0.00"/>
    <s v="£0.00"/>
    <n v="286.83999999999997"/>
    <s v="£0.00"/>
    <s v="£0.00"/>
    <n v="286.83999999999997"/>
    <m/>
  </r>
  <r>
    <x v="0"/>
    <s v="Weston Favell"/>
    <s v="001 / Lobby"/>
    <s v="GF"/>
    <n v="1"/>
    <s v="Internal Finishes"/>
    <n v="104"/>
    <x v="6"/>
    <n v="10409"/>
    <x v="38"/>
    <s v="m2"/>
    <n v="2"/>
    <n v="7"/>
    <x v="1"/>
    <n v="5"/>
    <n v="3"/>
    <n v="14"/>
    <s v="Poor decorations with scuffs and marks noted."/>
    <s v="Redecorate"/>
    <m/>
    <n v="2"/>
    <n v="2"/>
    <n v="4"/>
    <x v="2"/>
    <s v="£0.00"/>
    <s v="£0.00"/>
    <n v="14"/>
    <s v="£0.00"/>
    <s v="£0.00"/>
    <n v="14"/>
    <m/>
  </r>
  <r>
    <x v="0"/>
    <s v="Weston Favell"/>
    <s v="001 / Lobby"/>
    <s v="GF"/>
    <n v="2"/>
    <s v="Door"/>
    <n v="201"/>
    <x v="3"/>
    <n v="20109"/>
    <x v="57"/>
    <m/>
    <m/>
    <m/>
    <x v="0"/>
    <m/>
    <n v="10"/>
    <m/>
    <m/>
    <m/>
    <m/>
    <m/>
    <m/>
    <n v="0"/>
    <x v="0"/>
    <s v="£0.00"/>
    <s v="£0.00"/>
    <s v="£0.00"/>
    <s v="£0.00"/>
    <s v="£0.00"/>
    <n v="0"/>
    <m/>
  </r>
  <r>
    <x v="0"/>
    <s v="Weston Favell"/>
    <s v="001 / Lobby"/>
    <s v="GF"/>
    <n v="3"/>
    <s v="Ironmongery"/>
    <n v="301"/>
    <x v="4"/>
    <n v="30101"/>
    <x v="4"/>
    <m/>
    <m/>
    <m/>
    <x v="0"/>
    <m/>
    <n v="10"/>
    <m/>
    <m/>
    <m/>
    <m/>
    <m/>
    <m/>
    <n v="0"/>
    <x v="0"/>
    <s v="£0.00"/>
    <s v="£0.00"/>
    <s v="£0.00"/>
    <s v="£0.00"/>
    <s v="£0.00"/>
    <n v="0"/>
    <m/>
  </r>
  <r>
    <x v="0"/>
    <s v="Weston Favell"/>
    <s v="001 / Lobby"/>
    <s v="GF"/>
    <n v="4"/>
    <s v="Joinery"/>
    <n v="401"/>
    <x v="5"/>
    <n v="40102"/>
    <x v="6"/>
    <m/>
    <m/>
    <m/>
    <x v="0"/>
    <m/>
    <n v="8"/>
    <m/>
    <m/>
    <m/>
    <m/>
    <m/>
    <m/>
    <n v="0"/>
    <x v="0"/>
    <s v="£0.00"/>
    <s v="£0.00"/>
    <s v="£0.00"/>
    <s v="£0.00"/>
    <s v="£0.00"/>
    <n v="0"/>
    <m/>
  </r>
  <r>
    <x v="0"/>
    <s v="Weston Favell"/>
    <s v="001 / Lobby"/>
    <s v="GF"/>
    <n v="4"/>
    <s v="Joinery"/>
    <n v="401"/>
    <x v="5"/>
    <n v="40105"/>
    <x v="58"/>
    <m/>
    <m/>
    <m/>
    <x v="0"/>
    <m/>
    <n v="8"/>
    <m/>
    <m/>
    <m/>
    <m/>
    <m/>
    <m/>
    <n v="0"/>
    <x v="0"/>
    <s v="£0.00"/>
    <s v="£0.00"/>
    <s v="£0.00"/>
    <s v="£0.00"/>
    <s v="£0.00"/>
    <n v="0"/>
    <m/>
  </r>
  <r>
    <x v="0"/>
    <s v="Weston Favell"/>
    <s v="001 / Lobby"/>
    <s v="GF"/>
    <n v="4"/>
    <s v="Joinery"/>
    <n v="401"/>
    <x v="5"/>
    <s v="40105DS"/>
    <x v="20"/>
    <s v="Item "/>
    <n v="1"/>
    <n v="150"/>
    <x v="1"/>
    <n v="25"/>
    <n v="2"/>
    <n v="150"/>
    <s v="Isolated area of damage and poor finish near closer. "/>
    <s v="Localised repair "/>
    <s v="INT 5"/>
    <n v="2"/>
    <n v="2"/>
    <n v="4"/>
    <x v="2"/>
    <s v="£0.00"/>
    <n v="150"/>
    <s v="£0.00"/>
    <s v="£0.00"/>
    <s v="£0.00"/>
    <n v="150"/>
    <m/>
  </r>
  <r>
    <x v="0"/>
    <s v="Weston Favell"/>
    <s v="004 - Lobby "/>
    <s v="GF"/>
    <n v="1"/>
    <s v="Internal Finishes"/>
    <n v="101"/>
    <x v="0"/>
    <n v="10102"/>
    <x v="0"/>
    <m/>
    <m/>
    <m/>
    <x v="0"/>
    <m/>
    <n v="8"/>
    <m/>
    <m/>
    <m/>
    <m/>
    <m/>
    <m/>
    <n v="0"/>
    <x v="0"/>
    <s v="£0.00"/>
    <s v="£0.00"/>
    <s v="£0.00"/>
    <s v="£0.00"/>
    <s v="£0.00"/>
    <n v="0"/>
    <m/>
  </r>
  <r>
    <x v="0"/>
    <s v="Weston Favell"/>
    <s v="004 - Lobby "/>
    <s v="GF"/>
    <n v="1"/>
    <s v="Internal Finishes"/>
    <n v="102"/>
    <x v="1"/>
    <n v="10207"/>
    <x v="1"/>
    <m/>
    <m/>
    <m/>
    <x v="0"/>
    <m/>
    <n v="12"/>
    <m/>
    <m/>
    <m/>
    <m/>
    <m/>
    <m/>
    <n v="0"/>
    <x v="0"/>
    <s v="£0.00"/>
    <s v="£0.00"/>
    <s v="£0.00"/>
    <s v="£0.00"/>
    <s v="£0.00"/>
    <n v="0"/>
    <m/>
  </r>
  <r>
    <x v="0"/>
    <s v="Weston Favell"/>
    <s v="004 - Lobby "/>
    <s v="GF"/>
    <n v="1"/>
    <s v="Internal Finishes"/>
    <n v="103"/>
    <x v="2"/>
    <n v="10302"/>
    <x v="2"/>
    <m/>
    <m/>
    <m/>
    <x v="0"/>
    <m/>
    <n v="8"/>
    <m/>
    <m/>
    <m/>
    <m/>
    <m/>
    <m/>
    <n v="0"/>
    <x v="0"/>
    <s v="£0.00"/>
    <s v="£0.00"/>
    <s v="£0.00"/>
    <s v="£0.00"/>
    <s v="£0.00"/>
    <n v="0"/>
    <m/>
  </r>
  <r>
    <x v="0"/>
    <s v="Weston Favell"/>
    <s v="004 - Lobby "/>
    <s v="GF"/>
    <n v="1"/>
    <s v="Internal Finishes"/>
    <n v="104"/>
    <x v="6"/>
    <n v="10401"/>
    <x v="8"/>
    <m/>
    <m/>
    <m/>
    <x v="0"/>
    <m/>
    <n v="6"/>
    <m/>
    <m/>
    <m/>
    <m/>
    <m/>
    <m/>
    <n v="0"/>
    <x v="0"/>
    <s v="£0.00"/>
    <s v="£0.00"/>
    <s v="£0.00"/>
    <s v="£0.00"/>
    <s v="£0.00"/>
    <n v="0"/>
    <m/>
  </r>
  <r>
    <x v="0"/>
    <s v="Weston Favell"/>
    <s v="004 - Lobby "/>
    <s v="GF"/>
    <n v="1"/>
    <s v="Internal Finishes"/>
    <n v="104"/>
    <x v="6"/>
    <n v="10409"/>
    <x v="38"/>
    <m/>
    <m/>
    <m/>
    <x v="0"/>
    <m/>
    <n v="6"/>
    <m/>
    <m/>
    <m/>
    <m/>
    <m/>
    <m/>
    <n v="0"/>
    <x v="0"/>
    <s v="£0.00"/>
    <s v="£0.00"/>
    <s v="£0.00"/>
    <s v="£0.00"/>
    <s v="£0.00"/>
    <n v="0"/>
    <m/>
  </r>
  <r>
    <x v="0"/>
    <s v="Weston Favell"/>
    <s v="004 - Lobby "/>
    <s v="GF"/>
    <n v="2"/>
    <s v="Door"/>
    <n v="201"/>
    <x v="3"/>
    <n v="20102"/>
    <x v="15"/>
    <m/>
    <m/>
    <m/>
    <x v="0"/>
    <m/>
    <n v="10"/>
    <m/>
    <m/>
    <m/>
    <m/>
    <m/>
    <m/>
    <n v="0"/>
    <x v="0"/>
    <s v="£0.00"/>
    <s v="£0.00"/>
    <s v="£0.00"/>
    <s v="£0.00"/>
    <s v="£0.00"/>
    <n v="0"/>
    <m/>
  </r>
  <r>
    <x v="0"/>
    <s v="Weston Favell"/>
    <s v="004 - Lobby "/>
    <s v="GF"/>
    <n v="3"/>
    <s v="Ironmongery"/>
    <n v="301"/>
    <x v="4"/>
    <n v="30101"/>
    <x v="4"/>
    <m/>
    <m/>
    <m/>
    <x v="0"/>
    <m/>
    <n v="10"/>
    <m/>
    <m/>
    <m/>
    <m/>
    <m/>
    <m/>
    <n v="0"/>
    <x v="0"/>
    <s v="£0.00"/>
    <s v="£0.00"/>
    <s v="£0.00"/>
    <s v="£0.00"/>
    <s v="£0.00"/>
    <n v="0"/>
    <m/>
  </r>
  <r>
    <x v="0"/>
    <s v="Weston Favell"/>
    <s v="004 - Lobby "/>
    <s v="GF"/>
    <n v="4"/>
    <s v="Joinery"/>
    <n v="401"/>
    <x v="5"/>
    <n v="40101"/>
    <x v="12"/>
    <m/>
    <m/>
    <m/>
    <x v="0"/>
    <m/>
    <n v="8"/>
    <m/>
    <m/>
    <m/>
    <m/>
    <m/>
    <m/>
    <n v="0"/>
    <x v="0"/>
    <s v="£0.00"/>
    <s v="£0.00"/>
    <s v="£0.00"/>
    <s v="£0.00"/>
    <s v="£0.00"/>
    <n v="0"/>
    <m/>
  </r>
  <r>
    <x v="0"/>
    <s v="Weston Favell"/>
    <s v="004 - Lobby "/>
    <s v="GF"/>
    <n v="4"/>
    <s v="Joinery"/>
    <n v="401"/>
    <x v="5"/>
    <n v="40102"/>
    <x v="6"/>
    <m/>
    <m/>
    <m/>
    <x v="0"/>
    <m/>
    <n v="8"/>
    <m/>
    <m/>
    <m/>
    <m/>
    <m/>
    <m/>
    <n v="0"/>
    <x v="0"/>
    <s v="£0.00"/>
    <s v="£0.00"/>
    <s v="£0.00"/>
    <s v="£0.00"/>
    <s v="£0.00"/>
    <n v="0"/>
    <m/>
  </r>
  <r>
    <x v="0"/>
    <s v="Weston Favell"/>
    <s v="004 - Lobby "/>
    <s v="GF"/>
    <n v="4"/>
    <s v="Joinery"/>
    <n v="401"/>
    <x v="5"/>
    <n v="40105"/>
    <x v="59"/>
    <m/>
    <m/>
    <m/>
    <x v="0"/>
    <m/>
    <n v="8"/>
    <m/>
    <m/>
    <m/>
    <m/>
    <m/>
    <m/>
    <n v="0"/>
    <x v="0"/>
    <s v="£0.00"/>
    <s v="£0.00"/>
    <s v="£0.00"/>
    <s v="£0.00"/>
    <s v="£0.00"/>
    <n v="0"/>
    <m/>
  </r>
  <r>
    <x v="0"/>
    <s v="Weston Favell"/>
    <s v="007 / W.C (now waiting area)"/>
    <s v="GF"/>
    <n v="1"/>
    <s v="Internal Finishes"/>
    <n v="101"/>
    <x v="0"/>
    <n v="10102"/>
    <x v="0"/>
    <m/>
    <m/>
    <m/>
    <x v="0"/>
    <m/>
    <n v="8"/>
    <m/>
    <m/>
    <m/>
    <m/>
    <m/>
    <m/>
    <n v="0"/>
    <x v="0"/>
    <s v="£0.00"/>
    <s v="£0.00"/>
    <s v="£0.00"/>
    <s v="£0.00"/>
    <s v="£0.00"/>
    <n v="0"/>
    <m/>
  </r>
  <r>
    <x v="0"/>
    <s v="Weston Favell"/>
    <s v="007 / W.C (now waiting area)"/>
    <s v="GF"/>
    <n v="1"/>
    <s v="Internal Finishes"/>
    <n v="102"/>
    <x v="1"/>
    <n v="10207"/>
    <x v="1"/>
    <m/>
    <m/>
    <m/>
    <x v="0"/>
    <m/>
    <n v="12"/>
    <m/>
    <m/>
    <m/>
    <m/>
    <m/>
    <m/>
    <n v="0"/>
    <x v="0"/>
    <s v="£0.00"/>
    <s v="£0.00"/>
    <s v="£0.00"/>
    <s v="£0.00"/>
    <s v="£0.00"/>
    <n v="0"/>
    <s v="Small area of damage near access hatch"/>
  </r>
  <r>
    <x v="0"/>
    <s v="Weston Favell"/>
    <s v="007 / W.C (now waiting area)"/>
    <s v="GF"/>
    <n v="1"/>
    <s v="Internal Finishes"/>
    <n v="103"/>
    <x v="2"/>
    <n v="10302"/>
    <x v="2"/>
    <m/>
    <m/>
    <m/>
    <x v="0"/>
    <m/>
    <n v="8"/>
    <m/>
    <m/>
    <m/>
    <m/>
    <m/>
    <m/>
    <n v="0"/>
    <x v="0"/>
    <s v="£0.00"/>
    <s v="£0.00"/>
    <s v="£0.00"/>
    <s v="£0.00"/>
    <s v="£0.00"/>
    <n v="0"/>
    <m/>
  </r>
  <r>
    <x v="0"/>
    <s v="Weston Favell"/>
    <s v="007 / W.C (now waiting area)"/>
    <s v="GF"/>
    <n v="1"/>
    <s v="Internal Finishes"/>
    <n v="104"/>
    <x v="6"/>
    <n v="10401"/>
    <x v="8"/>
    <m/>
    <m/>
    <m/>
    <x v="0"/>
    <m/>
    <n v="6"/>
    <m/>
    <m/>
    <m/>
    <m/>
    <m/>
    <m/>
    <n v="0"/>
    <x v="0"/>
    <s v="£0.00"/>
    <s v="£0.00"/>
    <s v="£0.00"/>
    <s v="£0.00"/>
    <s v="£0.00"/>
    <n v="0"/>
    <m/>
  </r>
  <r>
    <x v="0"/>
    <s v="Weston Favell"/>
    <s v="007 / W.C (now waiting area)"/>
    <s v="GF"/>
    <n v="1"/>
    <s v="Internal Finishes"/>
    <n v="104"/>
    <x v="6"/>
    <n v="10409"/>
    <x v="38"/>
    <m/>
    <m/>
    <m/>
    <x v="0"/>
    <m/>
    <n v="6"/>
    <m/>
    <m/>
    <m/>
    <m/>
    <m/>
    <m/>
    <n v="0"/>
    <x v="0"/>
    <s v="£0.00"/>
    <s v="£0.00"/>
    <s v="£0.00"/>
    <s v="£0.00"/>
    <s v="£0.00"/>
    <n v="0"/>
    <m/>
  </r>
  <r>
    <x v="0"/>
    <s v="Weston Favell"/>
    <s v="007 / W.C (now waiting area)"/>
    <s v="GF"/>
    <n v="2"/>
    <s v="Door"/>
    <n v="201"/>
    <x v="3"/>
    <n v="20102"/>
    <x v="15"/>
    <m/>
    <m/>
    <m/>
    <x v="0"/>
    <m/>
    <n v="10"/>
    <m/>
    <m/>
    <m/>
    <m/>
    <m/>
    <m/>
    <n v="0"/>
    <x v="0"/>
    <s v="£0.00"/>
    <s v="£0.00"/>
    <s v="£0.00"/>
    <s v="£0.00"/>
    <s v="£0.00"/>
    <n v="0"/>
    <m/>
  </r>
  <r>
    <x v="0"/>
    <s v="Weston Favell"/>
    <s v="007 / W.C (now waiting area)"/>
    <s v="GF"/>
    <n v="3"/>
    <s v="Ironmongery"/>
    <n v="301"/>
    <x v="4"/>
    <n v="30101"/>
    <x v="4"/>
    <m/>
    <m/>
    <m/>
    <x v="0"/>
    <m/>
    <n v="10"/>
    <m/>
    <m/>
    <m/>
    <m/>
    <m/>
    <m/>
    <n v="0"/>
    <x v="0"/>
    <s v="£0.00"/>
    <s v="£0.00"/>
    <s v="£0.00"/>
    <s v="£0.00"/>
    <s v="£0.00"/>
    <n v="0"/>
    <m/>
  </r>
  <r>
    <x v="0"/>
    <s v="Weston Favell"/>
    <s v="007 / W.C (now waiting area)"/>
    <s v="GF"/>
    <n v="4"/>
    <s v="Joinery"/>
    <n v="401"/>
    <x v="5"/>
    <n v="40101"/>
    <x v="12"/>
    <m/>
    <m/>
    <m/>
    <x v="0"/>
    <m/>
    <n v="8"/>
    <m/>
    <m/>
    <m/>
    <m/>
    <m/>
    <m/>
    <n v="0"/>
    <x v="0"/>
    <s v="£0.00"/>
    <s v="£0.00"/>
    <s v="£0.00"/>
    <s v="£0.00"/>
    <s v="£0.00"/>
    <n v="0"/>
    <m/>
  </r>
  <r>
    <x v="0"/>
    <s v="Weston Favell"/>
    <s v="007 / W.C (now waiting area)"/>
    <s v="GF"/>
    <n v="4"/>
    <s v="Joinery"/>
    <n v="401"/>
    <x v="5"/>
    <n v="40102"/>
    <x v="6"/>
    <m/>
    <m/>
    <m/>
    <x v="0"/>
    <m/>
    <n v="8"/>
    <m/>
    <m/>
    <m/>
    <m/>
    <m/>
    <m/>
    <n v="0"/>
    <x v="0"/>
    <s v="£0.00"/>
    <s v="£0.00"/>
    <s v="£0.00"/>
    <s v="£0.00"/>
    <s v="£0.00"/>
    <n v="0"/>
    <m/>
  </r>
  <r>
    <x v="0"/>
    <s v="Weston Favell"/>
    <s v="007 / W.C (now waiting area)"/>
    <s v="GF"/>
    <n v="4"/>
    <s v="Joinery"/>
    <n v="401"/>
    <x v="5"/>
    <n v="40105"/>
    <x v="59"/>
    <m/>
    <m/>
    <m/>
    <x v="0"/>
    <m/>
    <n v="8"/>
    <m/>
    <m/>
    <m/>
    <m/>
    <m/>
    <m/>
    <n v="0"/>
    <x v="0"/>
    <s v="£0.00"/>
    <s v="£0.00"/>
    <s v="£0.00"/>
    <s v="£0.00"/>
    <s v="£0.00"/>
    <n v="0"/>
    <m/>
  </r>
  <r>
    <x v="0"/>
    <s v="Weston Favell"/>
    <s v="002 / Entrance Public Enquiries"/>
    <s v="GF"/>
    <n v="1"/>
    <s v="Internal Finishes"/>
    <n v="101"/>
    <x v="0"/>
    <n v="10102"/>
    <x v="0"/>
    <s v="m2"/>
    <n v="6.75"/>
    <n v="76.47"/>
    <x v="1"/>
    <n v="25"/>
    <n v="2"/>
    <n v="516.17250000000001"/>
    <s v="Ceiling tiles are aged "/>
    <s v="Replace all tiles (public facing area)"/>
    <s v="INT 22, INT 17"/>
    <n v="2"/>
    <n v="2"/>
    <n v="4"/>
    <x v="2"/>
    <s v="£0.00"/>
    <n v="516.17250000000001"/>
    <s v="£0.00"/>
    <s v="£0.00"/>
    <s v="£0.00"/>
    <n v="516.17250000000001"/>
    <m/>
  </r>
  <r>
    <x v="0"/>
    <s v="Weston Favell"/>
    <s v="002 / Entrance Public Enquiries"/>
    <s v="GF"/>
    <n v="1"/>
    <s v="Internal Finishes"/>
    <n v="102"/>
    <x v="1"/>
    <n v="10203"/>
    <x v="48"/>
    <m/>
    <m/>
    <m/>
    <x v="0"/>
    <m/>
    <n v="40"/>
    <m/>
    <m/>
    <m/>
    <m/>
    <m/>
    <m/>
    <n v="0"/>
    <x v="0"/>
    <s v="£0.00"/>
    <s v="£0.00"/>
    <s v="£0.00"/>
    <s v="£0.00"/>
    <s v="£0.00"/>
    <n v="0"/>
    <m/>
  </r>
  <r>
    <x v="0"/>
    <s v="Weston Favell"/>
    <s v="002 / Entrance Public Enquiries"/>
    <s v="GF"/>
    <n v="1"/>
    <s v="Internal Finishes"/>
    <n v="102"/>
    <x v="1"/>
    <n v="10207"/>
    <x v="1"/>
    <m/>
    <m/>
    <m/>
    <x v="0"/>
    <m/>
    <n v="12"/>
    <m/>
    <m/>
    <m/>
    <m/>
    <m/>
    <m/>
    <n v="0"/>
    <x v="0"/>
    <s v="£0.00"/>
    <s v="£0.00"/>
    <s v="£0.00"/>
    <s v="£0.00"/>
    <s v="£0.00"/>
    <n v="0"/>
    <m/>
  </r>
  <r>
    <x v="0"/>
    <s v="Weston Favell"/>
    <s v="002 / Entrance Public Enquiries"/>
    <s v="GF"/>
    <n v="1"/>
    <s v="Internal Finishes"/>
    <n v="103"/>
    <x v="2"/>
    <n v="10302"/>
    <x v="2"/>
    <s v="m2"/>
    <n v="6.75"/>
    <n v="43.58"/>
    <x v="1"/>
    <n v="15"/>
    <n v="2"/>
    <n v="294.16499999999996"/>
    <s v="Heavily worn and past life expectancy"/>
    <s v="Replace"/>
    <s v="INT 21"/>
    <n v="2"/>
    <n v="3"/>
    <n v="6"/>
    <x v="1"/>
    <s v="£0.00"/>
    <n v="294.16499999999996"/>
    <s v="£0.00"/>
    <s v="£0.00"/>
    <s v="£0.00"/>
    <n v="294.16499999999996"/>
    <m/>
  </r>
  <r>
    <x v="0"/>
    <s v="Weston Favell"/>
    <s v="002 / Entrance Public Enquiries"/>
    <s v="GF"/>
    <n v="1"/>
    <s v="Internal Finishes"/>
    <n v="104"/>
    <x v="6"/>
    <n v="10401"/>
    <x v="8"/>
    <s v="m2"/>
    <n v="29.16"/>
    <n v="5.31"/>
    <x v="1"/>
    <n v="5"/>
    <n v="2"/>
    <n v="154.83959999999999"/>
    <s v="Poor decorations with scuffs and marks noted."/>
    <s v="Redecorate"/>
    <s v="INT 9"/>
    <n v="2"/>
    <n v="2"/>
    <n v="4"/>
    <x v="2"/>
    <s v="£0.00"/>
    <n v="154.83959999999999"/>
    <s v="£0.00"/>
    <s v="£0.00"/>
    <s v="£0.00"/>
    <n v="154.83959999999999"/>
    <m/>
  </r>
  <r>
    <x v="0"/>
    <s v="Weston Favell"/>
    <s v="002 / Entrance Public Enquiries"/>
    <s v="GF"/>
    <n v="1"/>
    <s v="Internal Finishes"/>
    <n v="104"/>
    <x v="6"/>
    <n v="10409"/>
    <x v="38"/>
    <s v="m2"/>
    <n v="2"/>
    <n v="7"/>
    <x v="1"/>
    <n v="5"/>
    <n v="2"/>
    <n v="14"/>
    <s v="Poor decorations with scuffs and marks noted."/>
    <s v="Redecorate"/>
    <m/>
    <n v="2"/>
    <n v="2"/>
    <n v="4"/>
    <x v="2"/>
    <s v="£0.00"/>
    <n v="14"/>
    <s v="£0.00"/>
    <s v="£0.00"/>
    <s v="£0.00"/>
    <n v="14"/>
    <m/>
  </r>
  <r>
    <x v="0"/>
    <s v="Weston Favell"/>
    <s v="002 / Entrance Public Enquiries"/>
    <s v="GF"/>
    <n v="2"/>
    <s v="Door"/>
    <n v="201"/>
    <x v="3"/>
    <n v="20102"/>
    <x v="15"/>
    <m/>
    <m/>
    <m/>
    <x v="0"/>
    <m/>
    <n v="8"/>
    <m/>
    <m/>
    <m/>
    <m/>
    <m/>
    <m/>
    <n v="0"/>
    <x v="0"/>
    <s v="£0.00"/>
    <s v="£0.00"/>
    <s v="£0.00"/>
    <s v="£0.00"/>
    <s v="£0.00"/>
    <n v="0"/>
    <m/>
  </r>
  <r>
    <x v="0"/>
    <s v="Weston Favell"/>
    <s v="002 / Entrance Public Enquiries"/>
    <s v="GF"/>
    <n v="2"/>
    <s v="Door"/>
    <n v="201"/>
    <x v="3"/>
    <n v="20109"/>
    <x v="57"/>
    <m/>
    <m/>
    <m/>
    <x v="0"/>
    <m/>
    <n v="10"/>
    <m/>
    <m/>
    <m/>
    <m/>
    <m/>
    <m/>
    <n v="0"/>
    <x v="0"/>
    <s v="£0.00"/>
    <s v="£0.00"/>
    <s v="£0.00"/>
    <s v="£0.00"/>
    <s v="£0.00"/>
    <n v="0"/>
    <m/>
  </r>
  <r>
    <x v="0"/>
    <s v="Weston Favell"/>
    <s v="002 / Entrance Public Enquiries"/>
    <s v="GF"/>
    <n v="4"/>
    <s v="Joinery"/>
    <n v="401"/>
    <x v="5"/>
    <n v="40102"/>
    <x v="6"/>
    <m/>
    <m/>
    <m/>
    <x v="0"/>
    <m/>
    <n v="8"/>
    <m/>
    <m/>
    <m/>
    <m/>
    <m/>
    <m/>
    <n v="0"/>
    <x v="0"/>
    <s v="£0.00"/>
    <s v="£0.00"/>
    <s v="£0.00"/>
    <s v="£0.00"/>
    <s v="£0.00"/>
    <n v="0"/>
    <m/>
  </r>
  <r>
    <x v="0"/>
    <s v="Weston Favell"/>
    <s v="002 / Entrance Public Enquiries"/>
    <s v="GF"/>
    <n v="7"/>
    <s v="FF&amp;E"/>
    <n v="701"/>
    <x v="7"/>
    <n v="70117"/>
    <x v="60"/>
    <m/>
    <m/>
    <m/>
    <x v="0"/>
    <m/>
    <n v="8"/>
    <m/>
    <m/>
    <m/>
    <m/>
    <m/>
    <m/>
    <n v="0"/>
    <x v="0"/>
    <s v="£0.00"/>
    <s v="£0.00"/>
    <s v="£0.00"/>
    <s v="£0.00"/>
    <s v="£0.00"/>
    <n v="0"/>
    <m/>
  </r>
  <r>
    <x v="0"/>
    <s v="Weston Favell"/>
    <s v="003 / Waiting Room"/>
    <s v="GF"/>
    <n v="1"/>
    <s v="Internal Finishes"/>
    <n v="101"/>
    <x v="0"/>
    <n v="10102"/>
    <x v="0"/>
    <s v="m2"/>
    <n v="21.13"/>
    <n v="76.47"/>
    <x v="1"/>
    <n v="25"/>
    <n v="2"/>
    <n v="1615.8110999999999"/>
    <s v="Ceiling tiles are aged "/>
    <s v="Replace all tiles (public facing area)"/>
    <s v="INT 22, INT 17"/>
    <n v="2"/>
    <n v="2"/>
    <n v="4"/>
    <x v="2"/>
    <s v="£0.00"/>
    <n v="1615.8110999999999"/>
    <s v="£0.00"/>
    <s v="£0.00"/>
    <s v="£0.00"/>
    <n v="1615.8110999999999"/>
    <m/>
  </r>
  <r>
    <x v="0"/>
    <s v="Weston Favell"/>
    <s v="003 / Waiting Room"/>
    <s v="GF"/>
    <n v="1"/>
    <s v="Internal Finishes"/>
    <n v="102"/>
    <x v="1"/>
    <n v="10203"/>
    <x v="48"/>
    <m/>
    <m/>
    <m/>
    <x v="0"/>
    <m/>
    <n v="40"/>
    <m/>
    <m/>
    <m/>
    <m/>
    <m/>
    <m/>
    <n v="0"/>
    <x v="0"/>
    <s v="£0.00"/>
    <s v="£0.00"/>
    <s v="£0.00"/>
    <s v="£0.00"/>
    <s v="£0.00"/>
    <n v="0"/>
    <m/>
  </r>
  <r>
    <x v="0"/>
    <s v="Weston Favell"/>
    <s v="003 / Waiting Room"/>
    <s v="GF"/>
    <n v="1"/>
    <s v="Internal Finishes"/>
    <n v="102"/>
    <x v="1"/>
    <n v="10207"/>
    <x v="1"/>
    <m/>
    <m/>
    <m/>
    <x v="0"/>
    <m/>
    <n v="12"/>
    <m/>
    <m/>
    <m/>
    <m/>
    <m/>
    <m/>
    <n v="0"/>
    <x v="0"/>
    <s v="£0.00"/>
    <s v="£0.00"/>
    <s v="£0.00"/>
    <s v="£0.00"/>
    <s v="£0.00"/>
    <n v="0"/>
    <m/>
  </r>
  <r>
    <x v="0"/>
    <s v="Weston Favell"/>
    <s v="003 / Waiting Room"/>
    <s v="GF"/>
    <n v="1"/>
    <s v="Internal Finishes"/>
    <n v="103"/>
    <x v="2"/>
    <n v="10302"/>
    <x v="2"/>
    <s v="m2"/>
    <n v="21.13"/>
    <n v="43.58"/>
    <x v="1"/>
    <n v="15"/>
    <n v="2"/>
    <n v="920.84539999999993"/>
    <s v="Heavily worn and past life expectancy"/>
    <s v="Replace"/>
    <s v="INT 21"/>
    <n v="2"/>
    <n v="3"/>
    <n v="6"/>
    <x v="1"/>
    <s v="£0.00"/>
    <n v="920.84539999999993"/>
    <s v="£0.00"/>
    <s v="£0.00"/>
    <s v="£0.00"/>
    <n v="920.84539999999993"/>
    <m/>
  </r>
  <r>
    <x v="0"/>
    <s v="Weston Favell"/>
    <s v="003 / Waiting Room"/>
    <s v="GF"/>
    <n v="1"/>
    <s v="Internal Finishes"/>
    <n v="104"/>
    <x v="6"/>
    <n v="10401"/>
    <x v="8"/>
    <s v="m2"/>
    <n v="53.46"/>
    <n v="5.31"/>
    <x v="1"/>
    <n v="5"/>
    <n v="2"/>
    <n v="283.87259999999998"/>
    <s v="Poor decorations with scuffs and marks noted."/>
    <s v="Redecorate"/>
    <s v="INT 9"/>
    <n v="2"/>
    <n v="2"/>
    <n v="4"/>
    <x v="2"/>
    <s v="£0.00"/>
    <n v="283.87259999999998"/>
    <s v="£0.00"/>
    <s v="£0.00"/>
    <s v="£0.00"/>
    <n v="283.87259999999998"/>
    <m/>
  </r>
  <r>
    <x v="0"/>
    <s v="Weston Favell"/>
    <s v="003 / Waiting Room"/>
    <s v="GF"/>
    <n v="1"/>
    <s v="Internal Finishes"/>
    <n v="104"/>
    <x v="6"/>
    <n v="10409"/>
    <x v="38"/>
    <s v="m2"/>
    <n v="3"/>
    <n v="7"/>
    <x v="1"/>
    <n v="5"/>
    <n v="2"/>
    <n v="21"/>
    <s v="Poor decorations with scuffs and marks noted."/>
    <s v="Redecorate"/>
    <m/>
    <n v="2"/>
    <n v="2"/>
    <n v="4"/>
    <x v="2"/>
    <s v="£0.00"/>
    <n v="21"/>
    <s v="£0.00"/>
    <s v="£0.00"/>
    <s v="£0.00"/>
    <n v="21"/>
    <m/>
  </r>
  <r>
    <x v="0"/>
    <s v="Weston Favell"/>
    <s v="003 / Waiting Room"/>
    <s v="GF"/>
    <n v="2"/>
    <s v="Door"/>
    <n v="201"/>
    <x v="3"/>
    <n v="20102"/>
    <x v="15"/>
    <m/>
    <m/>
    <m/>
    <x v="0"/>
    <m/>
    <n v="8"/>
    <m/>
    <m/>
    <m/>
    <m/>
    <m/>
    <m/>
    <n v="0"/>
    <x v="0"/>
    <s v="£0.00"/>
    <s v="£0.00"/>
    <s v="£0.00"/>
    <s v="£0.00"/>
    <s v="£0.00"/>
    <n v="0"/>
    <m/>
  </r>
  <r>
    <x v="0"/>
    <s v="Weston Favell"/>
    <s v="003 / Waiting Room"/>
    <s v="GF"/>
    <n v="2"/>
    <s v="Door"/>
    <n v="201"/>
    <x v="3"/>
    <n v="20109"/>
    <x v="57"/>
    <m/>
    <m/>
    <m/>
    <x v="0"/>
    <m/>
    <n v="10"/>
    <m/>
    <m/>
    <m/>
    <m/>
    <m/>
    <m/>
    <n v="0"/>
    <x v="0"/>
    <s v="£0.00"/>
    <s v="£0.00"/>
    <s v="£0.00"/>
    <s v="£0.00"/>
    <s v="£0.00"/>
    <n v="0"/>
    <m/>
  </r>
  <r>
    <x v="0"/>
    <s v="Weston Favell"/>
    <s v="003 / Waiting Room"/>
    <s v="GF"/>
    <n v="4"/>
    <s v="Joinery"/>
    <n v="401"/>
    <x v="5"/>
    <n v="40102"/>
    <x v="6"/>
    <m/>
    <m/>
    <m/>
    <x v="0"/>
    <m/>
    <n v="8"/>
    <m/>
    <m/>
    <m/>
    <m/>
    <m/>
    <m/>
    <n v="0"/>
    <x v="0"/>
    <s v="£0.00"/>
    <s v="£0.00"/>
    <s v="£0.00"/>
    <s v="£0.00"/>
    <s v="£0.00"/>
    <n v="0"/>
    <m/>
  </r>
  <r>
    <x v="0"/>
    <s v="Weston Favell"/>
    <s v="003 / Waiting Room"/>
    <s v="GF"/>
    <n v="7"/>
    <s v="FF&amp;E"/>
    <n v="701"/>
    <x v="7"/>
    <n v="70117"/>
    <x v="60"/>
    <m/>
    <m/>
    <m/>
    <x v="0"/>
    <m/>
    <n v="8"/>
    <m/>
    <m/>
    <m/>
    <m/>
    <m/>
    <m/>
    <n v="0"/>
    <x v="0"/>
    <s v="£0.00"/>
    <s v="£0.00"/>
    <s v="£0.00"/>
    <s v="£0.00"/>
    <s v="£0.00"/>
    <n v="0"/>
    <m/>
  </r>
  <r>
    <x v="0"/>
    <s v="Weston Favell"/>
    <s v="004 / Lobby Corridor"/>
    <s v="GF"/>
    <n v="1"/>
    <s v="Internal Finishes"/>
    <n v="101"/>
    <x v="0"/>
    <n v="10102"/>
    <x v="0"/>
    <m/>
    <m/>
    <m/>
    <x v="0"/>
    <m/>
    <n v="8"/>
    <m/>
    <m/>
    <m/>
    <m/>
    <m/>
    <m/>
    <n v="0"/>
    <x v="0"/>
    <s v="£0.00"/>
    <s v="£0.00"/>
    <s v="£0.00"/>
    <s v="£0.00"/>
    <s v="£0.00"/>
    <n v="0"/>
    <m/>
  </r>
  <r>
    <x v="0"/>
    <s v="Weston Favell"/>
    <s v="004 / Lobby Corridor"/>
    <s v="GF"/>
    <n v="1"/>
    <s v="Internal Finishes"/>
    <n v="102"/>
    <x v="1"/>
    <n v="10203"/>
    <x v="48"/>
    <m/>
    <m/>
    <m/>
    <x v="0"/>
    <m/>
    <n v="40"/>
    <m/>
    <m/>
    <m/>
    <m/>
    <m/>
    <m/>
    <n v="0"/>
    <x v="0"/>
    <s v="£0.00"/>
    <s v="£0.00"/>
    <s v="£0.00"/>
    <s v="£0.00"/>
    <s v="£0.00"/>
    <n v="0"/>
    <m/>
  </r>
  <r>
    <x v="0"/>
    <s v="Weston Favell"/>
    <s v="004 / Lobby Corridor"/>
    <s v="GF"/>
    <n v="1"/>
    <s v="Internal Finishes"/>
    <n v="103"/>
    <x v="2"/>
    <n v="10302"/>
    <x v="2"/>
    <m/>
    <m/>
    <m/>
    <x v="0"/>
    <m/>
    <n v="8"/>
    <m/>
    <m/>
    <m/>
    <m/>
    <m/>
    <m/>
    <n v="0"/>
    <x v="0"/>
    <s v="£0.00"/>
    <s v="£0.00"/>
    <s v="£0.00"/>
    <s v="£0.00"/>
    <s v="£0.00"/>
    <n v="0"/>
    <m/>
  </r>
  <r>
    <x v="0"/>
    <s v="Weston Favell"/>
    <s v="004 / Lobby Corridor"/>
    <s v="GF"/>
    <n v="4"/>
    <s v="Joinery"/>
    <n v="401"/>
    <x v="5"/>
    <n v="40102"/>
    <x v="6"/>
    <m/>
    <m/>
    <m/>
    <x v="0"/>
    <m/>
    <n v="8"/>
    <m/>
    <m/>
    <m/>
    <m/>
    <m/>
    <m/>
    <n v="0"/>
    <x v="0"/>
    <s v="£0.00"/>
    <s v="£0.00"/>
    <s v="£0.00"/>
    <s v="£0.00"/>
    <s v="£0.00"/>
    <n v="0"/>
    <m/>
  </r>
  <r>
    <x v="0"/>
    <s v="Weston Favell"/>
    <s v="006 /  W.C - D"/>
    <s v="GF"/>
    <n v="1"/>
    <s v="Internal Finishes"/>
    <n v="101"/>
    <x v="0"/>
    <n v="10102"/>
    <x v="0"/>
    <s v="m2"/>
    <n v="2.54"/>
    <n v="76.47"/>
    <x v="1"/>
    <n v="25"/>
    <n v="3"/>
    <n v="194.2338"/>
    <s v="Damaged / Scuffed tiles"/>
    <s v="Replace"/>
    <s v="INT 22, INT 17"/>
    <n v="2"/>
    <n v="2"/>
    <n v="4"/>
    <x v="2"/>
    <s v="£0.00"/>
    <s v="£0.00"/>
    <n v="194.2338"/>
    <s v="£0.00"/>
    <s v="£0.00"/>
    <n v="194.2338"/>
    <m/>
  </r>
  <r>
    <x v="0"/>
    <s v="Weston Favell"/>
    <s v="006 /  W.C - D"/>
    <s v="GF"/>
    <n v="1"/>
    <s v="Internal Finishes"/>
    <n v="102"/>
    <x v="1"/>
    <n v="10207"/>
    <x v="1"/>
    <m/>
    <m/>
    <m/>
    <x v="0"/>
    <m/>
    <n v="12"/>
    <m/>
    <m/>
    <m/>
    <m/>
    <m/>
    <m/>
    <n v="0"/>
    <x v="0"/>
    <s v="£0.00"/>
    <s v="£0.00"/>
    <s v="£0.00"/>
    <s v="£0.00"/>
    <s v="£0.00"/>
    <n v="0"/>
    <m/>
  </r>
  <r>
    <x v="0"/>
    <s v="Weston Favell"/>
    <s v="006 /  W.C - D"/>
    <s v="GF"/>
    <n v="1"/>
    <s v="Internal Finishes"/>
    <n v="103"/>
    <x v="2"/>
    <n v="10305"/>
    <x v="61"/>
    <m/>
    <m/>
    <m/>
    <x v="0"/>
    <m/>
    <n v="10"/>
    <m/>
    <m/>
    <m/>
    <m/>
    <m/>
    <m/>
    <n v="0"/>
    <x v="0"/>
    <s v="£0.00"/>
    <s v="£0.00"/>
    <s v="£0.00"/>
    <s v="£0.00"/>
    <s v="£0.00"/>
    <n v="0"/>
    <m/>
  </r>
  <r>
    <x v="0"/>
    <s v="Weston Favell"/>
    <s v="006 /  W.C - D"/>
    <s v="GF"/>
    <n v="1"/>
    <s v="Internal Finishes"/>
    <n v="104"/>
    <x v="6"/>
    <n v="10401"/>
    <x v="8"/>
    <m/>
    <m/>
    <m/>
    <x v="0"/>
    <m/>
    <n v="6"/>
    <m/>
    <m/>
    <m/>
    <m/>
    <m/>
    <m/>
    <n v="0"/>
    <x v="0"/>
    <s v="£0.00"/>
    <s v="£0.00"/>
    <s v="£0.00"/>
    <s v="£0.00"/>
    <s v="£0.00"/>
    <n v="0"/>
    <m/>
  </r>
  <r>
    <x v="0"/>
    <s v="Weston Favell"/>
    <s v="006 /  W.C - D"/>
    <s v="GF"/>
    <n v="1"/>
    <s v="Internal Finishes"/>
    <n v="104"/>
    <x v="6"/>
    <n v="10411"/>
    <x v="59"/>
    <s v="m2"/>
    <n v="1"/>
    <n v="10"/>
    <x v="1"/>
    <n v="15"/>
    <n v="2"/>
    <n v="10"/>
    <s v="Poor decorations with scuffs and marks noted."/>
    <s v="Redecorate"/>
    <m/>
    <n v="2"/>
    <n v="2"/>
    <n v="4"/>
    <x v="2"/>
    <s v="£0.00"/>
    <n v="10"/>
    <s v="£0.00"/>
    <s v="£0.00"/>
    <s v="£0.00"/>
    <n v="10"/>
    <m/>
  </r>
  <r>
    <x v="0"/>
    <s v="Weston Favell"/>
    <s v="006 /  W.C - D"/>
    <s v="GF"/>
    <n v="2"/>
    <s v="Door"/>
    <n v="201"/>
    <x v="3"/>
    <n v="20102"/>
    <x v="15"/>
    <m/>
    <m/>
    <m/>
    <x v="0"/>
    <m/>
    <n v="8"/>
    <m/>
    <m/>
    <m/>
    <m/>
    <m/>
    <m/>
    <n v="0"/>
    <x v="0"/>
    <s v="£0.00"/>
    <s v="£0.00"/>
    <s v="£0.00"/>
    <s v="£0.00"/>
    <s v="£0.00"/>
    <n v="0"/>
    <m/>
  </r>
  <r>
    <x v="0"/>
    <s v="Weston Favell"/>
    <s v="006 /  W.C - D"/>
    <s v="GF"/>
    <n v="3"/>
    <s v="Ironmongery"/>
    <n v="301"/>
    <x v="4"/>
    <n v="30101"/>
    <x v="4"/>
    <m/>
    <m/>
    <m/>
    <x v="0"/>
    <m/>
    <n v="10"/>
    <m/>
    <m/>
    <m/>
    <m/>
    <m/>
    <m/>
    <n v="0"/>
    <x v="0"/>
    <s v="£0.00"/>
    <s v="£0.00"/>
    <s v="£0.00"/>
    <s v="£0.00"/>
    <s v="£0.00"/>
    <n v="0"/>
    <m/>
  </r>
  <r>
    <x v="0"/>
    <s v="Weston Favell"/>
    <s v="006 /  W.C - D"/>
    <s v="GF"/>
    <n v="4"/>
    <s v="Joinery"/>
    <n v="401"/>
    <x v="5"/>
    <n v="40101"/>
    <x v="12"/>
    <m/>
    <m/>
    <m/>
    <x v="0"/>
    <m/>
    <n v="8"/>
    <m/>
    <m/>
    <m/>
    <m/>
    <m/>
    <m/>
    <n v="0"/>
    <x v="0"/>
    <s v="£0.00"/>
    <s v="£0.00"/>
    <s v="£0.00"/>
    <s v="£0.00"/>
    <s v="£0.00"/>
    <n v="0"/>
    <m/>
  </r>
  <r>
    <x v="0"/>
    <s v="Weston Favell"/>
    <s v="006 /  W.C - D"/>
    <s v="GF"/>
    <n v="4"/>
    <s v="Joinery"/>
    <n v="401"/>
    <x v="5"/>
    <n v="40105"/>
    <x v="59"/>
    <m/>
    <m/>
    <m/>
    <x v="0"/>
    <m/>
    <n v="8"/>
    <m/>
    <m/>
    <m/>
    <m/>
    <m/>
    <m/>
    <n v="0"/>
    <x v="0"/>
    <s v="£0.00"/>
    <s v="£0.00"/>
    <s v="£0.00"/>
    <s v="£0.00"/>
    <s v="£0.00"/>
    <n v="0"/>
    <m/>
  </r>
  <r>
    <x v="0"/>
    <s v="Weston Favell"/>
    <s v="006 /  W.C - D"/>
    <s v="GF"/>
    <n v="5"/>
    <s v="Sanitary ware"/>
    <n v="501"/>
    <x v="13"/>
    <n v="50101"/>
    <x v="36"/>
    <m/>
    <m/>
    <m/>
    <x v="0"/>
    <m/>
    <n v="10"/>
    <m/>
    <m/>
    <m/>
    <m/>
    <m/>
    <m/>
    <n v="0"/>
    <x v="0"/>
    <s v="£0.00"/>
    <s v="£0.00"/>
    <s v="£0.00"/>
    <s v="£0.00"/>
    <s v="£0.00"/>
    <n v="0"/>
    <m/>
  </r>
  <r>
    <x v="0"/>
    <s v="Weston Favell"/>
    <s v="006 /  W.C - D"/>
    <s v="GF"/>
    <n v="5"/>
    <s v="Sanitary ware"/>
    <n v="502"/>
    <x v="8"/>
    <n v="50201"/>
    <x v="36"/>
    <m/>
    <m/>
    <m/>
    <x v="0"/>
    <m/>
    <n v="10"/>
    <m/>
    <m/>
    <m/>
    <m/>
    <m/>
    <m/>
    <n v="0"/>
    <x v="0"/>
    <s v="£0.00"/>
    <s v="£0.00"/>
    <s v="£0.00"/>
    <s v="£0.00"/>
    <s v="£0.00"/>
    <n v="0"/>
    <m/>
  </r>
  <r>
    <x v="0"/>
    <s v="Weston Favell"/>
    <s v="006 /  W.C - D"/>
    <s v="GF"/>
    <n v="7"/>
    <s v="FF&amp;E"/>
    <n v="701"/>
    <x v="7"/>
    <n v="70101"/>
    <x v="62"/>
    <m/>
    <m/>
    <m/>
    <x v="0"/>
    <m/>
    <n v="10"/>
    <m/>
    <m/>
    <m/>
    <m/>
    <m/>
    <m/>
    <n v="0"/>
    <x v="0"/>
    <s v="£0.00"/>
    <s v="£0.00"/>
    <s v="£0.00"/>
    <s v="£0.00"/>
    <s v="£0.00"/>
    <n v="0"/>
    <m/>
  </r>
  <r>
    <x v="0"/>
    <s v="Weston Favell"/>
    <s v="006 /  W.C - D"/>
    <s v="GF"/>
    <n v="7"/>
    <s v="FF&amp;E"/>
    <n v="701"/>
    <x v="7"/>
    <n v="70102"/>
    <x v="63"/>
    <m/>
    <m/>
    <m/>
    <x v="0"/>
    <m/>
    <n v="10"/>
    <m/>
    <m/>
    <m/>
    <m/>
    <m/>
    <m/>
    <n v="0"/>
    <x v="0"/>
    <s v="£0.00"/>
    <s v="£0.00"/>
    <s v="£0.00"/>
    <s v="£0.00"/>
    <s v="£0.00"/>
    <n v="0"/>
    <m/>
  </r>
  <r>
    <x v="0"/>
    <s v="Weston Favell"/>
    <s v="006 /  W.C - D"/>
    <s v="GF"/>
    <n v="7"/>
    <s v="FF&amp;E"/>
    <n v="701"/>
    <x v="7"/>
    <n v="70103"/>
    <x v="64"/>
    <m/>
    <m/>
    <m/>
    <x v="0"/>
    <m/>
    <n v="10"/>
    <m/>
    <m/>
    <m/>
    <m/>
    <m/>
    <m/>
    <n v="0"/>
    <x v="0"/>
    <s v="£0.00"/>
    <s v="£0.00"/>
    <s v="£0.00"/>
    <s v="£0.00"/>
    <s v="£0.00"/>
    <n v="0"/>
    <m/>
  </r>
  <r>
    <x v="0"/>
    <s v="Weston Favell"/>
    <s v="005 / W.C - F"/>
    <s v="GF"/>
    <n v="1"/>
    <s v="Internal Finishes"/>
    <n v="101"/>
    <x v="0"/>
    <n v="10102"/>
    <x v="0"/>
    <m/>
    <m/>
    <m/>
    <x v="0"/>
    <m/>
    <n v="8"/>
    <m/>
    <m/>
    <m/>
    <m/>
    <m/>
    <m/>
    <n v="0"/>
    <x v="0"/>
    <s v="£0.00"/>
    <s v="£0.00"/>
    <s v="£0.00"/>
    <s v="£0.00"/>
    <s v="£0.00"/>
    <n v="0"/>
    <m/>
  </r>
  <r>
    <x v="0"/>
    <s v="Weston Favell"/>
    <s v="005 / W.C - F"/>
    <s v="GF"/>
    <n v="1"/>
    <s v="Internal Finishes"/>
    <n v="102"/>
    <x v="1"/>
    <n v="10205"/>
    <x v="29"/>
    <m/>
    <m/>
    <m/>
    <x v="0"/>
    <m/>
    <n v="10"/>
    <m/>
    <m/>
    <m/>
    <m/>
    <m/>
    <m/>
    <n v="0"/>
    <x v="0"/>
    <s v="£0.00"/>
    <s v="£0.00"/>
    <s v="£0.00"/>
    <s v="£0.00"/>
    <s v="£0.00"/>
    <n v="0"/>
    <m/>
  </r>
  <r>
    <x v="0"/>
    <s v="Weston Favell"/>
    <s v="005 / W.C - F"/>
    <s v="GF"/>
    <n v="1"/>
    <s v="Internal Finishes"/>
    <n v="102"/>
    <x v="1"/>
    <n v="10207"/>
    <x v="1"/>
    <m/>
    <m/>
    <m/>
    <x v="0"/>
    <m/>
    <n v="12"/>
    <m/>
    <m/>
    <m/>
    <m/>
    <m/>
    <m/>
    <n v="0"/>
    <x v="0"/>
    <s v="£0.00"/>
    <s v="£0.00"/>
    <s v="£0.00"/>
    <s v="£0.00"/>
    <s v="£0.00"/>
    <n v="0"/>
    <m/>
  </r>
  <r>
    <x v="0"/>
    <s v="Weston Favell"/>
    <s v="005 / W.C - F"/>
    <s v="GF"/>
    <n v="1"/>
    <s v="Internal Finishes"/>
    <n v="103"/>
    <x v="2"/>
    <n v="10305"/>
    <x v="30"/>
    <m/>
    <m/>
    <m/>
    <x v="0"/>
    <m/>
    <n v="10"/>
    <m/>
    <m/>
    <m/>
    <m/>
    <m/>
    <m/>
    <n v="0"/>
    <x v="0"/>
    <s v="£0.00"/>
    <s v="£0.00"/>
    <s v="£0.00"/>
    <s v="£0.00"/>
    <s v="£0.00"/>
    <n v="0"/>
    <m/>
  </r>
  <r>
    <x v="0"/>
    <s v="Weston Favell"/>
    <s v="005 / W.C - F"/>
    <s v="GF"/>
    <n v="1"/>
    <s v="Internal Finishes"/>
    <n v="104"/>
    <x v="6"/>
    <n v="10401"/>
    <x v="8"/>
    <m/>
    <m/>
    <m/>
    <x v="0"/>
    <m/>
    <n v="6"/>
    <m/>
    <m/>
    <m/>
    <m/>
    <m/>
    <m/>
    <n v="0"/>
    <x v="0"/>
    <s v="£0.00"/>
    <s v="£0.00"/>
    <s v="£0.00"/>
    <s v="£0.00"/>
    <s v="£0.00"/>
    <n v="0"/>
    <m/>
  </r>
  <r>
    <x v="0"/>
    <s v="Weston Favell"/>
    <s v="005 / W.C - F"/>
    <s v="GF"/>
    <n v="1"/>
    <s v="Internal Finishes"/>
    <n v="104"/>
    <x v="6"/>
    <s v="10410DS"/>
    <x v="31"/>
    <s v="m2"/>
    <n v="2"/>
    <n v="7"/>
    <x v="1"/>
    <n v="5"/>
    <n v="2"/>
    <n v="14"/>
    <s v="Timber lining to skylights in poor decorative condition"/>
    <s v="Redecorate"/>
    <m/>
    <n v="2"/>
    <n v="2"/>
    <n v="4"/>
    <x v="2"/>
    <s v="£0.00"/>
    <n v="14"/>
    <s v="£0.00"/>
    <s v="£0.00"/>
    <s v="£0.00"/>
    <n v="14"/>
    <m/>
  </r>
  <r>
    <x v="0"/>
    <s v="Weston Favell"/>
    <s v="005 / W.C - F"/>
    <s v="GF"/>
    <n v="2"/>
    <s v="Door"/>
    <n v="201"/>
    <x v="3"/>
    <n v="20102"/>
    <x v="15"/>
    <m/>
    <m/>
    <m/>
    <x v="0"/>
    <m/>
    <n v="8"/>
    <m/>
    <m/>
    <m/>
    <m/>
    <m/>
    <m/>
    <n v="0"/>
    <x v="0"/>
    <s v="£0.00"/>
    <s v="£0.00"/>
    <s v="£0.00"/>
    <s v="£0.00"/>
    <s v="£0.00"/>
    <n v="0"/>
    <m/>
  </r>
  <r>
    <x v="0"/>
    <s v="Weston Favell"/>
    <s v="005 / W.C - F"/>
    <s v="GF"/>
    <n v="3"/>
    <s v="Ironmongery"/>
    <n v="301"/>
    <x v="4"/>
    <n v="30101"/>
    <x v="4"/>
    <m/>
    <m/>
    <m/>
    <x v="0"/>
    <m/>
    <n v="8"/>
    <m/>
    <m/>
    <m/>
    <m/>
    <m/>
    <m/>
    <n v="0"/>
    <x v="0"/>
    <s v="£0.00"/>
    <s v="£0.00"/>
    <s v="£0.00"/>
    <s v="£0.00"/>
    <s v="£0.00"/>
    <n v="0"/>
    <m/>
  </r>
  <r>
    <x v="0"/>
    <s v="Weston Favell"/>
    <s v="005 / W.C - F"/>
    <s v="GF"/>
    <n v="4"/>
    <s v="Joinery"/>
    <n v="401"/>
    <x v="5"/>
    <n v="40101"/>
    <x v="12"/>
    <m/>
    <m/>
    <m/>
    <x v="0"/>
    <m/>
    <n v="8"/>
    <m/>
    <m/>
    <m/>
    <m/>
    <m/>
    <m/>
    <n v="0"/>
    <x v="0"/>
    <s v="£0.00"/>
    <s v="£0.00"/>
    <s v="£0.00"/>
    <s v="£0.00"/>
    <s v="£0.00"/>
    <n v="0"/>
    <m/>
  </r>
  <r>
    <x v="0"/>
    <s v="Weston Favell"/>
    <s v="005 / W.C - F"/>
    <s v="GF"/>
    <n v="4"/>
    <s v="Joinery"/>
    <n v="401"/>
    <x v="5"/>
    <s v="40104DS"/>
    <x v="18"/>
    <m/>
    <m/>
    <m/>
    <x v="0"/>
    <m/>
    <n v="8"/>
    <m/>
    <m/>
    <m/>
    <m/>
    <m/>
    <m/>
    <n v="0"/>
    <x v="0"/>
    <s v="£0.00"/>
    <s v="£0.00"/>
    <s v="£0.00"/>
    <s v="£0.00"/>
    <s v="£0.00"/>
    <n v="0"/>
    <m/>
  </r>
  <r>
    <x v="0"/>
    <s v="Weston Favell"/>
    <s v="005 / W.C - F"/>
    <s v="GF"/>
    <n v="5"/>
    <s v="Sanitary ware"/>
    <n v="501"/>
    <x v="13"/>
    <n v="50101"/>
    <x v="36"/>
    <m/>
    <m/>
    <m/>
    <x v="0"/>
    <m/>
    <n v="10"/>
    <m/>
    <m/>
    <m/>
    <m/>
    <m/>
    <m/>
    <n v="0"/>
    <x v="0"/>
    <s v="£0.00"/>
    <s v="£0.00"/>
    <s v="£0.00"/>
    <s v="£0.00"/>
    <s v="£0.00"/>
    <n v="0"/>
    <m/>
  </r>
  <r>
    <x v="0"/>
    <s v="Weston Favell"/>
    <s v="005 / W.C - F"/>
    <s v="GF"/>
    <n v="5"/>
    <s v="Sanitary ware"/>
    <n v="502"/>
    <x v="8"/>
    <n v="50201"/>
    <x v="36"/>
    <m/>
    <m/>
    <m/>
    <x v="0"/>
    <m/>
    <n v="10"/>
    <m/>
    <m/>
    <m/>
    <m/>
    <m/>
    <m/>
    <m/>
    <x v="3"/>
    <s v="£0.00"/>
    <s v="£0.00"/>
    <s v="£0.00"/>
    <s v="£0.00"/>
    <s v="£0.00"/>
    <n v="0"/>
    <m/>
  </r>
  <r>
    <x v="0"/>
    <s v="Weston Favell"/>
    <s v="005 / W.C - F"/>
    <s v="GF"/>
    <n v="5"/>
    <s v="Sanitary ware"/>
    <n v="504"/>
    <x v="11"/>
    <n v="50401"/>
    <x v="32"/>
    <s v="Item"/>
    <n v="1"/>
    <n v="650"/>
    <x v="1"/>
    <n v="20"/>
    <n v="2"/>
    <n v="650"/>
    <s v="Aged / worn"/>
    <s v="Replace"/>
    <s v="INT 27"/>
    <n v="2"/>
    <n v="3"/>
    <n v="6"/>
    <x v="1"/>
    <s v="£0.00"/>
    <n v="650"/>
    <s v="£0.00"/>
    <s v="£0.00"/>
    <s v="£0.00"/>
    <n v="650"/>
    <m/>
  </r>
  <r>
    <x v="0"/>
    <s v="Weston Favell"/>
    <s v="005 / W.C - F"/>
    <s v="GF"/>
    <n v="5"/>
    <s v="Sanitary ware"/>
    <n v="506"/>
    <x v="16"/>
    <n v="50601"/>
    <x v="32"/>
    <s v="Item"/>
    <n v="1"/>
    <n v="650"/>
    <x v="1"/>
    <n v="20"/>
    <n v="2"/>
    <n v="650"/>
    <s v="Aged / worn"/>
    <s v="Replace"/>
    <s v="INT 27"/>
    <n v="2"/>
    <n v="3"/>
    <n v="6"/>
    <x v="1"/>
    <s v="£0.00"/>
    <n v="650"/>
    <s v="£0.00"/>
    <s v="£0.00"/>
    <s v="£0.00"/>
    <n v="650"/>
    <m/>
  </r>
  <r>
    <x v="0"/>
    <s v="Weston Favell"/>
    <s v="030 &amp; 027"/>
    <s v="GF"/>
    <n v="1"/>
    <s v="Internal Finishes"/>
    <n v="101"/>
    <x v="0"/>
    <n v="10102"/>
    <x v="0"/>
    <m/>
    <m/>
    <m/>
    <x v="4"/>
    <m/>
    <n v="25"/>
    <m/>
    <m/>
    <m/>
    <m/>
    <m/>
    <m/>
    <n v="0"/>
    <x v="0"/>
    <s v="£0.00"/>
    <s v="£0.00"/>
    <s v="£0.00"/>
    <s v="£0.00"/>
    <s v="£0.00"/>
    <n v="0"/>
    <m/>
  </r>
  <r>
    <x v="0"/>
    <s v="Weston Favell"/>
    <s v="030 &amp; 027"/>
    <s v="GF"/>
    <n v="1"/>
    <s v="Internal Finishes"/>
    <n v="102"/>
    <x v="1"/>
    <n v="10205"/>
    <x v="29"/>
    <m/>
    <m/>
    <m/>
    <x v="4"/>
    <m/>
    <n v="35"/>
    <m/>
    <m/>
    <m/>
    <m/>
    <m/>
    <m/>
    <n v="0"/>
    <x v="0"/>
    <s v="£0.00"/>
    <s v="£0.00"/>
    <s v="£0.00"/>
    <s v="£0.00"/>
    <s v="£0.00"/>
    <n v="0"/>
    <m/>
  </r>
  <r>
    <x v="0"/>
    <s v="Weston Favell"/>
    <s v="030 &amp; 027"/>
    <s v="GF"/>
    <n v="1"/>
    <s v="Internal Finishes"/>
    <n v="102"/>
    <x v="1"/>
    <n v="10207"/>
    <x v="1"/>
    <m/>
    <m/>
    <m/>
    <x v="4"/>
    <m/>
    <n v="35"/>
    <m/>
    <m/>
    <m/>
    <m/>
    <m/>
    <m/>
    <n v="0"/>
    <x v="0"/>
    <s v="£0.00"/>
    <s v="£0.00"/>
    <s v="£0.00"/>
    <s v="£0.00"/>
    <s v="£0.00"/>
    <n v="0"/>
    <m/>
  </r>
  <r>
    <x v="0"/>
    <s v="Weston Favell"/>
    <s v="030 &amp; 027"/>
    <s v="GF"/>
    <n v="1"/>
    <s v="Internal Finishes"/>
    <n v="103"/>
    <x v="2"/>
    <n v="10301"/>
    <x v="65"/>
    <m/>
    <m/>
    <m/>
    <x v="4"/>
    <m/>
    <n v="10"/>
    <m/>
    <m/>
    <m/>
    <m/>
    <m/>
    <m/>
    <n v="0"/>
    <x v="0"/>
    <s v="£0.00"/>
    <s v="£0.00"/>
    <s v="£0.00"/>
    <s v="£0.00"/>
    <s v="£0.00"/>
    <n v="0"/>
    <m/>
  </r>
  <r>
    <x v="0"/>
    <s v="Weston Favell"/>
    <s v="030 &amp; 027"/>
    <s v="GF"/>
    <n v="1"/>
    <s v="Internal Finishes"/>
    <n v="103"/>
    <x v="2"/>
    <s v="10308DS"/>
    <x v="10"/>
    <m/>
    <m/>
    <m/>
    <x v="4"/>
    <m/>
    <n v="20"/>
    <m/>
    <m/>
    <m/>
    <m/>
    <m/>
    <m/>
    <n v="0"/>
    <x v="0"/>
    <s v="£0.00"/>
    <s v="£0.00"/>
    <s v="£0.00"/>
    <s v="£0.00"/>
    <s v="£0.00"/>
    <n v="0"/>
    <m/>
  </r>
  <r>
    <x v="0"/>
    <s v="Weston Favell"/>
    <s v="030 &amp; 027"/>
    <s v="GF"/>
    <n v="1"/>
    <s v="Internal Finishes"/>
    <n v="104"/>
    <x v="6"/>
    <n v="10401"/>
    <x v="8"/>
    <m/>
    <m/>
    <m/>
    <x v="4"/>
    <m/>
    <n v="6"/>
    <m/>
    <m/>
    <m/>
    <m/>
    <m/>
    <m/>
    <n v="0"/>
    <x v="0"/>
    <s v="£0.00"/>
    <s v="£0.00"/>
    <s v="£0.00"/>
    <s v="£0.00"/>
    <s v="£0.00"/>
    <n v="0"/>
    <m/>
  </r>
  <r>
    <x v="0"/>
    <s v="Weston Favell"/>
    <s v="030 &amp; 027"/>
    <s v="GF"/>
    <n v="1"/>
    <s v="Internal Finishes"/>
    <n v="104"/>
    <x v="6"/>
    <n v="10409"/>
    <x v="38"/>
    <m/>
    <m/>
    <m/>
    <x v="4"/>
    <m/>
    <n v="6"/>
    <m/>
    <m/>
    <m/>
    <m/>
    <m/>
    <m/>
    <n v="0"/>
    <x v="0"/>
    <s v="£0.00"/>
    <s v="£0.00"/>
    <s v="£0.00"/>
    <s v="£0.00"/>
    <s v="£0.00"/>
    <n v="0"/>
    <m/>
  </r>
  <r>
    <x v="0"/>
    <s v="Weston Favell"/>
    <s v="030 &amp; 027"/>
    <s v="GF"/>
    <n v="1"/>
    <s v="Internal Finishes"/>
    <n v="104"/>
    <x v="6"/>
    <s v="10410ds"/>
    <x v="31"/>
    <m/>
    <m/>
    <m/>
    <x v="4"/>
    <m/>
    <n v="6"/>
    <m/>
    <m/>
    <m/>
    <m/>
    <m/>
    <m/>
    <n v="0"/>
    <x v="0"/>
    <s v="£0.00"/>
    <s v="£0.00"/>
    <s v="£0.00"/>
    <s v="£0.00"/>
    <s v="£0.00"/>
    <n v="0"/>
    <m/>
  </r>
  <r>
    <x v="0"/>
    <s v="Weston Favell"/>
    <s v="030 &amp; 027"/>
    <s v="GF"/>
    <n v="2"/>
    <s v="Door"/>
    <n v="201"/>
    <x v="3"/>
    <n v="20103"/>
    <x v="3"/>
    <m/>
    <m/>
    <m/>
    <x v="4"/>
    <m/>
    <n v="25"/>
    <m/>
    <m/>
    <m/>
    <m/>
    <m/>
    <m/>
    <n v="0"/>
    <x v="0"/>
    <s v="£0.00"/>
    <s v="£0.00"/>
    <s v="£0.00"/>
    <s v="£0.00"/>
    <s v="£0.00"/>
    <n v="0"/>
    <m/>
  </r>
  <r>
    <x v="0"/>
    <s v="Weston Favell"/>
    <s v="030 &amp; 027"/>
    <s v="GF"/>
    <n v="3"/>
    <s v="Ironmongery"/>
    <n v="301"/>
    <x v="4"/>
    <n v="30101"/>
    <x v="4"/>
    <m/>
    <m/>
    <m/>
    <x v="4"/>
    <m/>
    <n v="25"/>
    <m/>
    <m/>
    <m/>
    <m/>
    <m/>
    <m/>
    <n v="0"/>
    <x v="0"/>
    <s v="£0.00"/>
    <s v="£0.00"/>
    <s v="£0.00"/>
    <s v="£0.00"/>
    <s v="£0.00"/>
    <n v="0"/>
    <m/>
  </r>
  <r>
    <x v="0"/>
    <s v="Weston Favell"/>
    <s v="030 &amp; 027"/>
    <s v="GF"/>
    <n v="4"/>
    <s v="Joinery"/>
    <n v="401"/>
    <x v="5"/>
    <n v="40101"/>
    <x v="12"/>
    <m/>
    <m/>
    <m/>
    <x v="4"/>
    <m/>
    <n v="25"/>
    <m/>
    <m/>
    <m/>
    <m/>
    <m/>
    <m/>
    <n v="0"/>
    <x v="0"/>
    <s v="£0.00"/>
    <s v="£0.00"/>
    <s v="£0.00"/>
    <s v="£0.00"/>
    <s v="£0.00"/>
    <n v="0"/>
    <m/>
  </r>
  <r>
    <x v="0"/>
    <s v="Weston Favell"/>
    <s v="030 &amp; 027"/>
    <s v="GF"/>
    <n v="4"/>
    <s v="Joinery"/>
    <n v="401"/>
    <x v="5"/>
    <n v="40102"/>
    <x v="6"/>
    <m/>
    <m/>
    <m/>
    <x v="4"/>
    <m/>
    <n v="25"/>
    <m/>
    <m/>
    <m/>
    <m/>
    <m/>
    <m/>
    <n v="0"/>
    <x v="0"/>
    <s v="£0.00"/>
    <s v="£0.00"/>
    <s v="£0.00"/>
    <s v="£0.00"/>
    <s v="£0.00"/>
    <n v="0"/>
    <m/>
  </r>
  <r>
    <x v="0"/>
    <s v="Weston Favell"/>
    <s v="030 &amp; 027"/>
    <s v="GF"/>
    <n v="7"/>
    <s v="FF&amp;E"/>
    <n v="701"/>
    <x v="7"/>
    <n v="70105"/>
    <x v="66"/>
    <m/>
    <m/>
    <m/>
    <x v="4"/>
    <m/>
    <n v="15"/>
    <m/>
    <m/>
    <m/>
    <m/>
    <m/>
    <m/>
    <n v="0"/>
    <x v="0"/>
    <s v="£0.00"/>
    <s v="£0.00"/>
    <s v="£0.00"/>
    <s v="£0.00"/>
    <s v="£0.00"/>
    <n v="0"/>
    <m/>
  </r>
  <r>
    <x v="0"/>
    <s v="Weston Favell"/>
    <s v="025 / Kit room"/>
    <s v="GF"/>
    <n v="1"/>
    <s v="Internal Finishes"/>
    <n v="101"/>
    <x v="0"/>
    <n v="10102"/>
    <x v="0"/>
    <m/>
    <m/>
    <m/>
    <x v="0"/>
    <m/>
    <n v="15"/>
    <m/>
    <m/>
    <m/>
    <m/>
    <m/>
    <m/>
    <n v="0"/>
    <x v="0"/>
    <s v="£0.00"/>
    <s v="£0.00"/>
    <s v="£0.00"/>
    <s v="£0.00"/>
    <s v="£0.00"/>
    <n v="0"/>
    <m/>
  </r>
  <r>
    <x v="0"/>
    <s v="Weston Favell"/>
    <s v="025 / Kit room"/>
    <s v="GF"/>
    <n v="1"/>
    <s v="Internal Finishes"/>
    <n v="102"/>
    <x v="1"/>
    <n v="10203"/>
    <x v="48"/>
    <m/>
    <m/>
    <m/>
    <x v="0"/>
    <m/>
    <n v="40"/>
    <m/>
    <m/>
    <m/>
    <m/>
    <m/>
    <m/>
    <n v="0"/>
    <x v="0"/>
    <s v="£0.00"/>
    <s v="£0.00"/>
    <s v="£0.00"/>
    <s v="£0.00"/>
    <s v="£0.00"/>
    <n v="0"/>
    <m/>
  </r>
  <r>
    <x v="0"/>
    <s v="Weston Favell"/>
    <s v="025 / Kit room"/>
    <s v="GF"/>
    <n v="1"/>
    <s v="Internal Finishes"/>
    <n v="103"/>
    <x v="2"/>
    <n v="10302"/>
    <x v="2"/>
    <s v="m2"/>
    <n v="10"/>
    <n v="43.58"/>
    <x v="1"/>
    <n v="15"/>
    <n v="3"/>
    <n v="435.79999999999995"/>
    <s v="Carpet tiles aged and worn"/>
    <s v="Replace"/>
    <s v="INT 21"/>
    <n v="2"/>
    <n v="3"/>
    <n v="6"/>
    <x v="1"/>
    <s v="£0.00"/>
    <s v="£0.00"/>
    <n v="435.79999999999995"/>
    <s v="£0.00"/>
    <s v="£0.00"/>
    <n v="435.79999999999995"/>
    <m/>
  </r>
  <r>
    <x v="0"/>
    <s v="Weston Favell"/>
    <s v="025 / Kit room"/>
    <s v="GF"/>
    <n v="1"/>
    <s v="Internal Finishes"/>
    <n v="104"/>
    <x v="6"/>
    <n v="10401"/>
    <x v="8"/>
    <m/>
    <m/>
    <m/>
    <x v="0"/>
    <m/>
    <n v="6"/>
    <m/>
    <m/>
    <m/>
    <m/>
    <m/>
    <m/>
    <n v="0"/>
    <x v="0"/>
    <s v="£0.00"/>
    <s v="£0.00"/>
    <s v="£0.00"/>
    <s v="£0.00"/>
    <s v="£0.00"/>
    <n v="0"/>
    <m/>
  </r>
  <r>
    <x v="0"/>
    <s v="Weston Favell"/>
    <s v="025 / Kit room"/>
    <s v="GF"/>
    <n v="1"/>
    <s v="Internal Finishes"/>
    <n v="104"/>
    <x v="6"/>
    <n v="10409"/>
    <x v="38"/>
    <m/>
    <m/>
    <m/>
    <x v="0"/>
    <m/>
    <n v="6"/>
    <m/>
    <m/>
    <m/>
    <m/>
    <m/>
    <m/>
    <n v="0"/>
    <x v="0"/>
    <s v="£0.00"/>
    <s v="£0.00"/>
    <s v="£0.00"/>
    <s v="£0.00"/>
    <s v="£0.00"/>
    <n v="0"/>
    <m/>
  </r>
  <r>
    <x v="0"/>
    <s v="Weston Favell"/>
    <s v="025 / Kit room"/>
    <s v="GF"/>
    <n v="2"/>
    <s v="Door"/>
    <n v="201"/>
    <x v="3"/>
    <n v="20103"/>
    <x v="3"/>
    <m/>
    <m/>
    <m/>
    <x v="0"/>
    <m/>
    <n v="10"/>
    <m/>
    <m/>
    <m/>
    <m/>
    <m/>
    <m/>
    <n v="0"/>
    <x v="0"/>
    <s v="£0.00"/>
    <s v="£0.00"/>
    <s v="£0.00"/>
    <s v="£0.00"/>
    <s v="£0.00"/>
    <n v="0"/>
    <m/>
  </r>
  <r>
    <x v="0"/>
    <s v="Weston Favell"/>
    <s v="025 / Kit room"/>
    <s v="GF"/>
    <n v="3"/>
    <s v="Ironmongery"/>
    <n v="301"/>
    <x v="4"/>
    <n v="30101"/>
    <x v="4"/>
    <m/>
    <m/>
    <m/>
    <x v="0"/>
    <m/>
    <n v="10"/>
    <m/>
    <m/>
    <m/>
    <m/>
    <m/>
    <m/>
    <n v="0"/>
    <x v="0"/>
    <s v="£0.00"/>
    <s v="£0.00"/>
    <s v="£0.00"/>
    <s v="£0.00"/>
    <s v="£0.00"/>
    <n v="0"/>
    <m/>
  </r>
  <r>
    <x v="0"/>
    <s v="Weston Favell"/>
    <s v="025 / Kit room"/>
    <s v="GF"/>
    <n v="4"/>
    <s v="Joinery"/>
    <n v="401"/>
    <x v="5"/>
    <n v="40101"/>
    <x v="12"/>
    <m/>
    <m/>
    <m/>
    <x v="0"/>
    <m/>
    <n v="8"/>
    <m/>
    <m/>
    <m/>
    <m/>
    <m/>
    <m/>
    <n v="0"/>
    <x v="0"/>
    <s v="£0.00"/>
    <s v="£0.00"/>
    <s v="£0.00"/>
    <s v="£0.00"/>
    <s v="£0.00"/>
    <n v="0"/>
    <m/>
  </r>
  <r>
    <x v="0"/>
    <s v="Weston Favell"/>
    <s v="025 / Kit room"/>
    <s v="GF"/>
    <n v="4"/>
    <s v="Joinery"/>
    <n v="401"/>
    <x v="5"/>
    <n v="40102"/>
    <x v="6"/>
    <m/>
    <m/>
    <m/>
    <x v="0"/>
    <m/>
    <n v="8"/>
    <m/>
    <m/>
    <m/>
    <m/>
    <m/>
    <m/>
    <n v="0"/>
    <x v="0"/>
    <s v="£0.00"/>
    <s v="£0.00"/>
    <s v="£0.00"/>
    <s v="£0.00"/>
    <s v="£0.00"/>
    <n v="0"/>
    <m/>
  </r>
  <r>
    <x v="0"/>
    <s v="Weston Favell"/>
    <s v="028 / Corridor"/>
    <s v="GF"/>
    <n v="1"/>
    <s v="Internal Finishes"/>
    <n v="101"/>
    <x v="0"/>
    <n v="10102"/>
    <x v="0"/>
    <m/>
    <m/>
    <m/>
    <x v="0"/>
    <m/>
    <n v="10"/>
    <m/>
    <m/>
    <m/>
    <m/>
    <m/>
    <m/>
    <n v="0"/>
    <x v="0"/>
    <s v="£0.00"/>
    <s v="£0.00"/>
    <s v="£0.00"/>
    <s v="£0.00"/>
    <s v="£0.00"/>
    <n v="0"/>
    <m/>
  </r>
  <r>
    <x v="0"/>
    <s v="Weston Favell"/>
    <s v="028 / Corridor"/>
    <s v="GF"/>
    <n v="1"/>
    <s v="Internal Finishes"/>
    <n v="102"/>
    <x v="1"/>
    <n v="10203"/>
    <x v="48"/>
    <m/>
    <m/>
    <m/>
    <x v="0"/>
    <m/>
    <n v="40"/>
    <m/>
    <m/>
    <m/>
    <m/>
    <m/>
    <m/>
    <n v="0"/>
    <x v="0"/>
    <s v="£0.00"/>
    <s v="£0.00"/>
    <s v="£0.00"/>
    <s v="£0.00"/>
    <s v="£0.00"/>
    <n v="0"/>
    <m/>
  </r>
  <r>
    <x v="0"/>
    <s v="Weston Favell"/>
    <s v="028 / Corridor"/>
    <s v="GF"/>
    <n v="1"/>
    <s v="Internal Finishes"/>
    <n v="102"/>
    <x v="1"/>
    <n v="10207"/>
    <x v="1"/>
    <m/>
    <m/>
    <m/>
    <x v="0"/>
    <m/>
    <n v="12"/>
    <m/>
    <m/>
    <m/>
    <m/>
    <m/>
    <m/>
    <n v="0"/>
    <x v="0"/>
    <s v="£0.00"/>
    <s v="£0.00"/>
    <s v="£0.00"/>
    <s v="£0.00"/>
    <s v="£0.00"/>
    <n v="0"/>
    <m/>
  </r>
  <r>
    <x v="0"/>
    <s v="Weston Favell"/>
    <s v="028 / Corridor"/>
    <s v="GF"/>
    <n v="1"/>
    <s v="Internal Finishes"/>
    <n v="103"/>
    <x v="2"/>
    <n v="10302"/>
    <x v="2"/>
    <s v="m2"/>
    <n v="18"/>
    <n v="43.58"/>
    <x v="1"/>
    <n v="15"/>
    <n v="2"/>
    <n v="784.43999999999994"/>
    <s v="Carpet tiles aged and worn"/>
    <s v="Replace"/>
    <s v="INT 21"/>
    <n v="2"/>
    <n v="3"/>
    <n v="6"/>
    <x v="1"/>
    <s v="£0.00"/>
    <n v="784.43999999999994"/>
    <s v="£0.00"/>
    <s v="£0.00"/>
    <s v="£0.00"/>
    <n v="784.43999999999994"/>
    <m/>
  </r>
  <r>
    <x v="0"/>
    <s v="Weston Favell"/>
    <s v="028 / Corridor"/>
    <s v="GF"/>
    <n v="1"/>
    <s v="Internal Finishes"/>
    <n v="104"/>
    <x v="6"/>
    <n v="10401"/>
    <x v="8"/>
    <s v="m2"/>
    <n v="36"/>
    <n v="5.31"/>
    <x v="1"/>
    <n v="5"/>
    <n v="3"/>
    <n v="191.16"/>
    <s v="Poor decorations with scuffs and marks noted to 50% of all walls."/>
    <s v="Redecorate"/>
    <s v="INT 9"/>
    <n v="2"/>
    <n v="3"/>
    <n v="6"/>
    <x v="1"/>
    <s v="£0.00"/>
    <s v="£0.00"/>
    <n v="191.16"/>
    <s v="£0.00"/>
    <s v="£0.00"/>
    <n v="191.16"/>
    <m/>
  </r>
  <r>
    <x v="0"/>
    <s v="Weston Favell"/>
    <s v="028 / Corridor"/>
    <s v="GF"/>
    <n v="1"/>
    <s v="Internal Finishes"/>
    <n v="104"/>
    <x v="6"/>
    <n v="10409"/>
    <x v="38"/>
    <s v="m2"/>
    <n v="5"/>
    <n v="7"/>
    <x v="1"/>
    <n v="5"/>
    <n v="3"/>
    <n v="35"/>
    <s v="Poor decorations with scuffs and marks noted."/>
    <s v="Redecorate"/>
    <m/>
    <n v="2"/>
    <n v="3"/>
    <n v="6"/>
    <x v="1"/>
    <s v="£0.00"/>
    <s v="£0.00"/>
    <n v="35"/>
    <s v="£0.00"/>
    <s v="£0.00"/>
    <n v="35"/>
    <m/>
  </r>
  <r>
    <x v="0"/>
    <s v="Weston Favell"/>
    <s v="028 / Corridor"/>
    <s v="GF"/>
    <n v="2"/>
    <s v="Door"/>
    <n v="201"/>
    <x v="3"/>
    <n v="20107"/>
    <x v="23"/>
    <m/>
    <m/>
    <m/>
    <x v="0"/>
    <m/>
    <n v="8"/>
    <m/>
    <m/>
    <m/>
    <m/>
    <m/>
    <m/>
    <n v="0"/>
    <x v="0"/>
    <s v="£0.00"/>
    <s v="£0.00"/>
    <s v="£0.00"/>
    <s v="£0.00"/>
    <s v="£0.00"/>
    <n v="0"/>
    <m/>
  </r>
  <r>
    <x v="0"/>
    <s v="Weston Favell"/>
    <s v="028 / Corridor"/>
    <s v="GF"/>
    <n v="3"/>
    <s v="Ironmongery"/>
    <n v="301"/>
    <x v="4"/>
    <n v="30101"/>
    <x v="4"/>
    <m/>
    <m/>
    <m/>
    <x v="0"/>
    <m/>
    <n v="8"/>
    <m/>
    <m/>
    <m/>
    <m/>
    <m/>
    <m/>
    <n v="0"/>
    <x v="0"/>
    <s v="£0.00"/>
    <s v="£0.00"/>
    <s v="£0.00"/>
    <s v="£0.00"/>
    <s v="£0.00"/>
    <n v="0"/>
    <m/>
  </r>
  <r>
    <x v="0"/>
    <s v="Weston Favell"/>
    <s v="028 / Corridor"/>
    <s v="GF"/>
    <n v="4"/>
    <s v="Joinery"/>
    <n v="401"/>
    <x v="5"/>
    <n v="40101"/>
    <x v="12"/>
    <m/>
    <m/>
    <m/>
    <x v="0"/>
    <m/>
    <n v="8"/>
    <m/>
    <m/>
    <m/>
    <m/>
    <m/>
    <m/>
    <n v="0"/>
    <x v="0"/>
    <s v="£0.00"/>
    <s v="£0.00"/>
    <s v="£0.00"/>
    <s v="£0.00"/>
    <s v="£0.00"/>
    <n v="0"/>
    <m/>
  </r>
  <r>
    <x v="0"/>
    <s v="Weston Favell"/>
    <s v="028 / Corridor"/>
    <s v="GF"/>
    <n v="4"/>
    <s v="Joinery"/>
    <n v="401"/>
    <x v="5"/>
    <n v="40102"/>
    <x v="6"/>
    <m/>
    <m/>
    <m/>
    <x v="0"/>
    <m/>
    <n v="8"/>
    <m/>
    <m/>
    <m/>
    <m/>
    <m/>
    <m/>
    <n v="0"/>
    <x v="0"/>
    <s v="£0.00"/>
    <s v="£0.00"/>
    <s v="£0.00"/>
    <s v="£0.00"/>
    <s v="£0.00"/>
    <n v="0"/>
    <m/>
  </r>
  <r>
    <x v="0"/>
    <s v="Weston Favell"/>
    <s v="028 / Corridor"/>
    <s v="GF"/>
    <n v="6"/>
    <s v="Windows"/>
    <n v="601"/>
    <x v="9"/>
    <n v="60102"/>
    <x v="24"/>
    <m/>
    <m/>
    <m/>
    <x v="0"/>
    <m/>
    <n v="8"/>
    <m/>
    <m/>
    <m/>
    <m/>
    <m/>
    <m/>
    <n v="0"/>
    <x v="0"/>
    <s v="£0.00"/>
    <s v="£0.00"/>
    <s v="£0.00"/>
    <s v="£0.00"/>
    <s v="£0.00"/>
    <n v="0"/>
    <m/>
  </r>
  <r>
    <x v="0"/>
    <s v="Weston Favell"/>
    <s v="026 / 024 / 022 "/>
    <s v="GF"/>
    <n v="1"/>
    <s v="Internal Finishes"/>
    <n v="101"/>
    <x v="0"/>
    <n v="10102"/>
    <x v="0"/>
    <m/>
    <m/>
    <m/>
    <x v="0"/>
    <m/>
    <n v="8"/>
    <m/>
    <m/>
    <m/>
    <m/>
    <m/>
    <m/>
    <n v="0"/>
    <x v="0"/>
    <s v="£0.00"/>
    <s v="£0.00"/>
    <s v="£0.00"/>
    <s v="£0.00"/>
    <s v="£0.00"/>
    <n v="0"/>
    <m/>
  </r>
  <r>
    <x v="0"/>
    <s v="Weston Favell"/>
    <s v="026 / 024 / 022 "/>
    <s v="GF"/>
    <n v="1"/>
    <s v="Internal Finishes"/>
    <n v="102"/>
    <x v="1"/>
    <n v="10203"/>
    <x v="48"/>
    <m/>
    <m/>
    <m/>
    <x v="0"/>
    <m/>
    <n v="40"/>
    <m/>
    <m/>
    <m/>
    <m/>
    <m/>
    <m/>
    <n v="0"/>
    <x v="0"/>
    <s v="£0.00"/>
    <s v="£0.00"/>
    <s v="£0.00"/>
    <s v="£0.00"/>
    <s v="£0.00"/>
    <n v="0"/>
    <m/>
  </r>
  <r>
    <x v="0"/>
    <s v="Weston Favell"/>
    <s v="026 / 024 / 022 "/>
    <s v="GF"/>
    <n v="1"/>
    <s v="Internal Finishes"/>
    <n v="102"/>
    <x v="1"/>
    <n v="10207"/>
    <x v="1"/>
    <m/>
    <m/>
    <m/>
    <x v="0"/>
    <m/>
    <n v="12"/>
    <m/>
    <m/>
    <m/>
    <m/>
    <m/>
    <m/>
    <n v="0"/>
    <x v="0"/>
    <s v="£0.00"/>
    <s v="£0.00"/>
    <s v="£0.00"/>
    <s v="£0.00"/>
    <s v="£0.00"/>
    <n v="0"/>
    <m/>
  </r>
  <r>
    <x v="0"/>
    <s v="Weston Favell"/>
    <s v="026 / 024 / 022 "/>
    <s v="GF"/>
    <n v="1"/>
    <s v="Internal Finishes"/>
    <n v="103"/>
    <x v="2"/>
    <n v="10302"/>
    <x v="2"/>
    <m/>
    <m/>
    <m/>
    <x v="0"/>
    <m/>
    <n v="10"/>
    <m/>
    <m/>
    <m/>
    <m/>
    <m/>
    <m/>
    <n v="0"/>
    <x v="0"/>
    <s v="£0.00"/>
    <s v="£0.00"/>
    <s v="£0.00"/>
    <s v="£0.00"/>
    <s v="£0.00"/>
    <n v="0"/>
    <m/>
  </r>
  <r>
    <x v="0"/>
    <s v="Weston Favell"/>
    <s v="026 / 024 / 022 "/>
    <s v="GF"/>
    <n v="1"/>
    <s v="Internal Finishes"/>
    <n v="104"/>
    <x v="6"/>
    <n v="10401"/>
    <x v="8"/>
    <m/>
    <m/>
    <m/>
    <x v="0"/>
    <m/>
    <n v="6"/>
    <m/>
    <m/>
    <m/>
    <m/>
    <m/>
    <m/>
    <n v="0"/>
    <x v="0"/>
    <s v="£0.00"/>
    <s v="£0.00"/>
    <s v="£0.00"/>
    <s v="£0.00"/>
    <s v="£0.00"/>
    <n v="0"/>
    <m/>
  </r>
  <r>
    <x v="0"/>
    <s v="Weston Favell"/>
    <s v="026 / 024 / 022 "/>
    <s v="GF"/>
    <n v="1"/>
    <s v="Internal Finishes"/>
    <n v="104"/>
    <x v="6"/>
    <n v="10409"/>
    <x v="38"/>
    <m/>
    <m/>
    <m/>
    <x v="0"/>
    <m/>
    <n v="6"/>
    <m/>
    <m/>
    <m/>
    <m/>
    <m/>
    <m/>
    <n v="0"/>
    <x v="0"/>
    <s v="£0.00"/>
    <s v="£0.00"/>
    <s v="£0.00"/>
    <s v="£0.00"/>
    <s v="£0.00"/>
    <n v="0"/>
    <m/>
  </r>
  <r>
    <x v="0"/>
    <s v="Weston Favell"/>
    <s v="026 / 024 / 022 "/>
    <s v="GF"/>
    <n v="2"/>
    <s v="Door"/>
    <n v="201"/>
    <x v="3"/>
    <n v="20103"/>
    <x v="3"/>
    <m/>
    <m/>
    <m/>
    <x v="0"/>
    <m/>
    <n v="10"/>
    <m/>
    <m/>
    <m/>
    <m/>
    <m/>
    <m/>
    <n v="0"/>
    <x v="0"/>
    <s v="£0.00"/>
    <s v="£0.00"/>
    <s v="£0.00"/>
    <s v="£0.00"/>
    <s v="£0.00"/>
    <n v="0"/>
    <m/>
  </r>
  <r>
    <x v="0"/>
    <s v="Weston Favell"/>
    <s v="026 / 024 / 022 "/>
    <s v="GF"/>
    <n v="2"/>
    <s v="Door"/>
    <n v="201"/>
    <x v="3"/>
    <n v="20105"/>
    <x v="67"/>
    <m/>
    <m/>
    <m/>
    <x v="0"/>
    <m/>
    <n v="10"/>
    <m/>
    <m/>
    <m/>
    <m/>
    <m/>
    <m/>
    <n v="0"/>
    <x v="0"/>
    <s v="£0.00"/>
    <s v="£0.00"/>
    <s v="£0.00"/>
    <s v="£0.00"/>
    <s v="£0.00"/>
    <n v="0"/>
    <m/>
  </r>
  <r>
    <x v="0"/>
    <s v="Weston Favell"/>
    <s v="026 / 024 / 022 "/>
    <s v="GF"/>
    <n v="3"/>
    <s v="Ironmongery"/>
    <n v="301"/>
    <x v="4"/>
    <n v="30101"/>
    <x v="4"/>
    <m/>
    <m/>
    <m/>
    <x v="0"/>
    <m/>
    <n v="10"/>
    <m/>
    <m/>
    <m/>
    <m/>
    <m/>
    <m/>
    <n v="0"/>
    <x v="0"/>
    <s v="£0.00"/>
    <s v="£0.00"/>
    <s v="£0.00"/>
    <s v="£0.00"/>
    <s v="£0.00"/>
    <n v="0"/>
    <m/>
  </r>
  <r>
    <x v="0"/>
    <s v="Weston Favell"/>
    <s v="026 / 024 / 022 "/>
    <s v="GF"/>
    <n v="4"/>
    <s v="Joinery"/>
    <n v="401"/>
    <x v="5"/>
    <n v="40101"/>
    <x v="12"/>
    <m/>
    <m/>
    <m/>
    <x v="0"/>
    <m/>
    <n v="8"/>
    <m/>
    <m/>
    <m/>
    <m/>
    <m/>
    <m/>
    <n v="0"/>
    <x v="0"/>
    <s v="£0.00"/>
    <s v="£0.00"/>
    <s v="£0.00"/>
    <s v="£0.00"/>
    <s v="£0.00"/>
    <n v="0"/>
    <m/>
  </r>
  <r>
    <x v="0"/>
    <s v="Weston Favell"/>
    <s v="026 / 024 / 022 "/>
    <s v="GF"/>
    <n v="4"/>
    <s v="Joinery"/>
    <n v="401"/>
    <x v="5"/>
    <n v="40102"/>
    <x v="6"/>
    <m/>
    <m/>
    <m/>
    <x v="0"/>
    <m/>
    <n v="8"/>
    <m/>
    <m/>
    <m/>
    <m/>
    <m/>
    <m/>
    <n v="0"/>
    <x v="0"/>
    <s v="£0.00"/>
    <s v="£0.00"/>
    <s v="£0.00"/>
    <s v="£0.00"/>
    <s v="£0.00"/>
    <n v="0"/>
    <m/>
  </r>
  <r>
    <x v="0"/>
    <s v="Weston Favell"/>
    <s v="059 / Office"/>
    <s v="GF"/>
    <n v="1"/>
    <s v="Internal Finishes"/>
    <n v="101"/>
    <x v="0"/>
    <n v="10102"/>
    <x v="0"/>
    <m/>
    <m/>
    <m/>
    <x v="0"/>
    <m/>
    <n v="10"/>
    <n v="12"/>
    <m/>
    <m/>
    <m/>
    <m/>
    <m/>
    <n v="0"/>
    <x v="0"/>
    <s v="£0.00"/>
    <s v="£0.00"/>
    <s v="£0.00"/>
    <s v="£0.00"/>
    <s v="£0.00"/>
    <n v="0"/>
    <m/>
  </r>
  <r>
    <x v="0"/>
    <s v="Weston Favell"/>
    <s v="059 / Office"/>
    <s v="GF"/>
    <n v="1"/>
    <s v="Internal Finishes"/>
    <n v="102"/>
    <x v="1"/>
    <n v="10207"/>
    <x v="1"/>
    <m/>
    <m/>
    <m/>
    <x v="0"/>
    <m/>
    <n v="12"/>
    <n v="10"/>
    <m/>
    <m/>
    <m/>
    <m/>
    <m/>
    <n v="0"/>
    <x v="0"/>
    <s v="£0.00"/>
    <s v="£0.00"/>
    <s v="£0.00"/>
    <s v="£0.00"/>
    <s v="£0.00"/>
    <n v="0"/>
    <m/>
  </r>
  <r>
    <x v="0"/>
    <s v="Weston Favell"/>
    <s v="059 / Office"/>
    <s v="GF"/>
    <n v="1"/>
    <s v="Internal Finishes"/>
    <n v="103"/>
    <x v="2"/>
    <n v="10302"/>
    <x v="2"/>
    <m/>
    <m/>
    <m/>
    <x v="0"/>
    <m/>
    <n v="10"/>
    <m/>
    <m/>
    <m/>
    <m/>
    <m/>
    <m/>
    <n v="0"/>
    <x v="0"/>
    <s v="£0.00"/>
    <s v="£0.00"/>
    <s v="£0.00"/>
    <s v="£0.00"/>
    <s v="£0.00"/>
    <n v="0"/>
    <m/>
  </r>
  <r>
    <x v="0"/>
    <s v="Weston Favell"/>
    <s v="059 / Office"/>
    <s v="GF"/>
    <n v="1"/>
    <s v="Internal Finishes"/>
    <n v="104"/>
    <x v="6"/>
    <n v="10401"/>
    <x v="8"/>
    <m/>
    <m/>
    <m/>
    <x v="0"/>
    <m/>
    <n v="6"/>
    <m/>
    <m/>
    <m/>
    <m/>
    <m/>
    <m/>
    <n v="0"/>
    <x v="0"/>
    <s v="£0.00"/>
    <s v="£0.00"/>
    <s v="£0.00"/>
    <s v="£0.00"/>
    <s v="£0.00"/>
    <n v="0"/>
    <m/>
  </r>
  <r>
    <x v="0"/>
    <s v="Weston Favell"/>
    <s v="059 / Office"/>
    <s v="GF"/>
    <n v="1"/>
    <s v="Internal Finishes"/>
    <n v="104"/>
    <x v="6"/>
    <n v="10409"/>
    <x v="38"/>
    <m/>
    <m/>
    <m/>
    <x v="0"/>
    <m/>
    <n v="6"/>
    <m/>
    <m/>
    <m/>
    <m/>
    <m/>
    <m/>
    <n v="0"/>
    <x v="0"/>
    <s v="£0.00"/>
    <s v="£0.00"/>
    <s v="£0.00"/>
    <s v="£0.00"/>
    <s v="£0.00"/>
    <n v="0"/>
    <m/>
  </r>
  <r>
    <x v="0"/>
    <s v="Weston Favell"/>
    <s v="059 / Office"/>
    <s v="GF"/>
    <n v="2"/>
    <s v="Door"/>
    <n v="201"/>
    <x v="3"/>
    <n v="20103"/>
    <x v="3"/>
    <m/>
    <m/>
    <m/>
    <x v="0"/>
    <m/>
    <n v="10"/>
    <m/>
    <m/>
    <m/>
    <m/>
    <m/>
    <m/>
    <n v="0"/>
    <x v="0"/>
    <s v="£0.00"/>
    <s v="£0.00"/>
    <s v="£0.00"/>
    <s v="£0.00"/>
    <s v="£0.00"/>
    <n v="0"/>
    <m/>
  </r>
  <r>
    <x v="0"/>
    <s v="Weston Favell"/>
    <s v="059 / Office"/>
    <s v="GF"/>
    <n v="3"/>
    <s v="Ironmongery"/>
    <n v="301"/>
    <x v="4"/>
    <n v="30101"/>
    <x v="4"/>
    <m/>
    <m/>
    <m/>
    <x v="0"/>
    <m/>
    <n v="10"/>
    <m/>
    <m/>
    <m/>
    <m/>
    <m/>
    <m/>
    <n v="0"/>
    <x v="0"/>
    <s v="£0.00"/>
    <s v="£0.00"/>
    <s v="£0.00"/>
    <s v="£0.00"/>
    <s v="£0.00"/>
    <n v="0"/>
    <m/>
  </r>
  <r>
    <x v="0"/>
    <s v="Weston Favell"/>
    <s v="059 / Office"/>
    <s v="GF"/>
    <n v="4"/>
    <s v="Joinery"/>
    <n v="401"/>
    <x v="5"/>
    <n v="40101"/>
    <x v="12"/>
    <m/>
    <m/>
    <m/>
    <x v="0"/>
    <m/>
    <n v="8"/>
    <m/>
    <m/>
    <m/>
    <m/>
    <m/>
    <m/>
    <n v="0"/>
    <x v="0"/>
    <s v="£0.00"/>
    <s v="£0.00"/>
    <s v="£0.00"/>
    <s v="£0.00"/>
    <s v="£0.00"/>
    <n v="0"/>
    <m/>
  </r>
  <r>
    <x v="0"/>
    <s v="Weston Favell"/>
    <s v="059 / Office"/>
    <s v="GF"/>
    <n v="4"/>
    <s v="Joinery"/>
    <n v="401"/>
    <x v="5"/>
    <n v="40102"/>
    <x v="6"/>
    <m/>
    <m/>
    <m/>
    <x v="0"/>
    <m/>
    <n v="8"/>
    <m/>
    <m/>
    <m/>
    <m/>
    <m/>
    <m/>
    <n v="0"/>
    <x v="0"/>
    <s v="£0.00"/>
    <s v="£0.00"/>
    <s v="£0.00"/>
    <s v="£0.00"/>
    <s v="£0.00"/>
    <n v="0"/>
    <m/>
  </r>
  <r>
    <x v="0"/>
    <s v="Weston Favell"/>
    <s v="023 / Store"/>
    <s v="GF"/>
    <n v="1"/>
    <s v="Internal Finishes"/>
    <n v="101"/>
    <x v="0"/>
    <n v="10102"/>
    <x v="0"/>
    <m/>
    <m/>
    <m/>
    <x v="0"/>
    <m/>
    <n v="15"/>
    <m/>
    <m/>
    <m/>
    <m/>
    <m/>
    <m/>
    <n v="0"/>
    <x v="0"/>
    <s v="£0.00"/>
    <s v="£0.00"/>
    <s v="£0.00"/>
    <s v="£0.00"/>
    <s v="£0.00"/>
    <n v="0"/>
    <m/>
  </r>
  <r>
    <x v="0"/>
    <s v="Weston Favell"/>
    <s v="023 / Store"/>
    <s v="GF"/>
    <n v="1"/>
    <s v="Internal Finishes"/>
    <n v="102"/>
    <x v="1"/>
    <n v="10203"/>
    <x v="48"/>
    <m/>
    <m/>
    <m/>
    <x v="0"/>
    <m/>
    <n v="40"/>
    <m/>
    <m/>
    <m/>
    <m/>
    <m/>
    <m/>
    <n v="0"/>
    <x v="0"/>
    <s v="£0.00"/>
    <s v="£0.00"/>
    <s v="£0.00"/>
    <s v="£0.00"/>
    <s v="£0.00"/>
    <n v="0"/>
    <m/>
  </r>
  <r>
    <x v="0"/>
    <s v="Weston Favell"/>
    <s v="023 / Store"/>
    <s v="GF"/>
    <n v="1"/>
    <s v="Internal Finishes"/>
    <n v="103"/>
    <x v="2"/>
    <n v="10302"/>
    <x v="2"/>
    <s v="m2"/>
    <n v="6"/>
    <n v="43.58"/>
    <x v="1"/>
    <n v="15"/>
    <n v="3"/>
    <n v="261.48"/>
    <s v="Carpet tiles aged and worn"/>
    <s v="Replace"/>
    <s v="INT 21"/>
    <n v="2"/>
    <n v="3"/>
    <n v="6"/>
    <x v="1"/>
    <s v="£0.00"/>
    <s v="£0.00"/>
    <n v="261.48"/>
    <s v="£0.00"/>
    <s v="£0.00"/>
    <n v="261.48"/>
    <m/>
  </r>
  <r>
    <x v="0"/>
    <s v="Weston Favell"/>
    <s v="023 / Store"/>
    <s v="GF"/>
    <n v="1"/>
    <s v="Internal Finishes"/>
    <n v="104"/>
    <x v="6"/>
    <n v="10401"/>
    <x v="8"/>
    <m/>
    <m/>
    <m/>
    <x v="0"/>
    <m/>
    <n v="6"/>
    <m/>
    <m/>
    <m/>
    <m/>
    <m/>
    <m/>
    <n v="0"/>
    <x v="0"/>
    <s v="£0.00"/>
    <s v="£0.00"/>
    <s v="£0.00"/>
    <s v="£0.00"/>
    <s v="£0.00"/>
    <n v="0"/>
    <m/>
  </r>
  <r>
    <x v="0"/>
    <s v="Weston Favell"/>
    <s v="023 / Store"/>
    <s v="GF"/>
    <n v="2"/>
    <s v="Door"/>
    <n v="201"/>
    <x v="3"/>
    <n v="20103"/>
    <x v="3"/>
    <m/>
    <m/>
    <m/>
    <x v="0"/>
    <m/>
    <n v="10"/>
    <m/>
    <m/>
    <m/>
    <m/>
    <m/>
    <m/>
    <n v="0"/>
    <x v="0"/>
    <s v="£0.00"/>
    <s v="£0.00"/>
    <s v="£0.00"/>
    <s v="£0.00"/>
    <s v="£0.00"/>
    <n v="0"/>
    <m/>
  </r>
  <r>
    <x v="0"/>
    <s v="Weston Favell"/>
    <s v="023 / Store"/>
    <s v="GF"/>
    <n v="3"/>
    <s v="Ironmongery"/>
    <n v="301"/>
    <x v="4"/>
    <n v="30101"/>
    <x v="4"/>
    <m/>
    <m/>
    <m/>
    <x v="0"/>
    <m/>
    <n v="10"/>
    <m/>
    <m/>
    <m/>
    <m/>
    <m/>
    <m/>
    <n v="0"/>
    <x v="0"/>
    <s v="£0.00"/>
    <s v="£0.00"/>
    <s v="£0.00"/>
    <s v="£0.00"/>
    <s v="£0.00"/>
    <n v="0"/>
    <m/>
  </r>
  <r>
    <x v="0"/>
    <s v="Weston Favell"/>
    <s v="023 / Store"/>
    <s v="GF"/>
    <n v="4"/>
    <s v="Joinery"/>
    <n v="401"/>
    <x v="5"/>
    <n v="40101"/>
    <x v="12"/>
    <m/>
    <m/>
    <m/>
    <x v="0"/>
    <m/>
    <n v="8"/>
    <m/>
    <m/>
    <m/>
    <m/>
    <m/>
    <m/>
    <n v="0"/>
    <x v="0"/>
    <s v="£0.00"/>
    <s v="£0.00"/>
    <s v="£0.00"/>
    <s v="£0.00"/>
    <s v="£0.00"/>
    <n v="0"/>
    <m/>
  </r>
  <r>
    <x v="0"/>
    <s v="Weston Favell"/>
    <s v="023 / Store"/>
    <s v="GF"/>
    <n v="4"/>
    <s v="Joinery"/>
    <n v="401"/>
    <x v="5"/>
    <n v="40102"/>
    <x v="6"/>
    <m/>
    <m/>
    <m/>
    <x v="0"/>
    <m/>
    <n v="8"/>
    <m/>
    <m/>
    <m/>
    <m/>
    <m/>
    <m/>
    <n v="0"/>
    <x v="0"/>
    <s v="£0.00"/>
    <s v="£0.00"/>
    <s v="£0.00"/>
    <s v="£0.00"/>
    <s v="£0.00"/>
    <n v="0"/>
    <m/>
  </r>
  <r>
    <x v="0"/>
    <s v="Weston Favell"/>
    <s v="019 / Inspectors office"/>
    <s v="GF"/>
    <n v="1"/>
    <s v="Internal Finishes"/>
    <n v="101"/>
    <x v="0"/>
    <n v="10102"/>
    <x v="0"/>
    <m/>
    <m/>
    <m/>
    <x v="0"/>
    <m/>
    <n v="10"/>
    <m/>
    <m/>
    <m/>
    <m/>
    <m/>
    <m/>
    <n v="0"/>
    <x v="0"/>
    <s v="£0.00"/>
    <s v="£0.00"/>
    <s v="£0.00"/>
    <s v="£0.00"/>
    <s v="£0.00"/>
    <n v="0"/>
    <m/>
  </r>
  <r>
    <x v="0"/>
    <s v="Weston Favell"/>
    <s v="019 / Inspectors office"/>
    <s v="GF"/>
    <n v="1"/>
    <s v="Internal Finishes"/>
    <n v="102"/>
    <x v="1"/>
    <n v="10207"/>
    <x v="1"/>
    <m/>
    <m/>
    <m/>
    <x v="0"/>
    <m/>
    <n v="12"/>
    <m/>
    <m/>
    <m/>
    <m/>
    <m/>
    <m/>
    <n v="0"/>
    <x v="0"/>
    <s v="£0.00"/>
    <s v="£0.00"/>
    <s v="£0.00"/>
    <s v="£0.00"/>
    <s v="£0.00"/>
    <n v="0"/>
    <m/>
  </r>
  <r>
    <x v="0"/>
    <s v="Weston Favell"/>
    <s v="019 / Inspectors office"/>
    <s v="GF"/>
    <n v="1"/>
    <s v="Internal Finishes"/>
    <n v="103"/>
    <x v="2"/>
    <n v="10302"/>
    <x v="2"/>
    <s v="m2"/>
    <n v="18"/>
    <n v="43.58"/>
    <x v="1"/>
    <n v="15"/>
    <n v="3"/>
    <n v="784.43999999999994"/>
    <s v="Carpet tiles aged and worn"/>
    <s v="Replace"/>
    <s v="INT 21"/>
    <n v="2"/>
    <n v="3"/>
    <n v="6"/>
    <x v="1"/>
    <s v="£0.00"/>
    <s v="£0.00"/>
    <n v="784.43999999999994"/>
    <s v="£0.00"/>
    <s v="£0.00"/>
    <n v="784.43999999999994"/>
    <m/>
  </r>
  <r>
    <x v="0"/>
    <s v="Weston Favell"/>
    <s v="019 / Inspectors office"/>
    <s v="GF"/>
    <n v="1"/>
    <s v="Internal Finishes"/>
    <n v="104"/>
    <x v="6"/>
    <n v="10401"/>
    <x v="8"/>
    <s v="m2"/>
    <n v="45"/>
    <n v="5.31"/>
    <x v="1"/>
    <n v="5"/>
    <n v="3"/>
    <n v="238.95"/>
    <s v="Poor decorations with scuffs and marks noted."/>
    <s v="Redecorate"/>
    <s v="INT 9"/>
    <n v="2"/>
    <n v="3"/>
    <n v="6"/>
    <x v="1"/>
    <s v="£0.00"/>
    <s v="£0.00"/>
    <n v="238.95"/>
    <s v="£0.00"/>
    <s v="£0.00"/>
    <n v="238.95"/>
    <m/>
  </r>
  <r>
    <x v="0"/>
    <s v="Weston Favell"/>
    <s v="019 / Inspectors office"/>
    <s v="GF"/>
    <n v="2"/>
    <s v="Door"/>
    <n v="201"/>
    <x v="3"/>
    <n v="20103"/>
    <x v="3"/>
    <m/>
    <m/>
    <m/>
    <x v="0"/>
    <m/>
    <n v="10"/>
    <m/>
    <m/>
    <m/>
    <m/>
    <m/>
    <m/>
    <n v="0"/>
    <x v="0"/>
    <s v="£0.00"/>
    <s v="£0.00"/>
    <s v="£0.00"/>
    <s v="£0.00"/>
    <s v="£0.00"/>
    <n v="0"/>
    <m/>
  </r>
  <r>
    <x v="0"/>
    <s v="Weston Favell"/>
    <s v="019 / Inspectors office"/>
    <m/>
    <n v="2"/>
    <s v="Door"/>
    <n v="201"/>
    <x v="3"/>
    <n v="20103"/>
    <x v="3"/>
    <s v="Item"/>
    <n v="1"/>
    <m/>
    <x v="1"/>
    <n v="25"/>
    <n v="1"/>
    <n v="100"/>
    <s v="Beading to vision panel poorly fitted"/>
    <s v="Re-fix vision panel beading to fire door."/>
    <s v="INT 2"/>
    <n v="2"/>
    <n v="3"/>
    <n v="6"/>
    <x v="1"/>
    <n v="100"/>
    <s v="£0.00"/>
    <s v="£0.00"/>
    <s v="£0.00"/>
    <s v="£0.00"/>
    <n v="100"/>
    <m/>
  </r>
  <r>
    <x v="0"/>
    <s v="Weston Favell"/>
    <s v="019 / Inspectors office"/>
    <s v="GF"/>
    <n v="3"/>
    <s v="Ironmongery"/>
    <n v="301"/>
    <x v="4"/>
    <n v="30101"/>
    <x v="4"/>
    <m/>
    <m/>
    <m/>
    <x v="0"/>
    <m/>
    <n v="10"/>
    <m/>
    <m/>
    <m/>
    <m/>
    <m/>
    <m/>
    <n v="0"/>
    <x v="0"/>
    <s v="£0.00"/>
    <s v="£0.00"/>
    <s v="£0.00"/>
    <s v="£0.00"/>
    <s v="£0.00"/>
    <n v="0"/>
    <m/>
  </r>
  <r>
    <x v="0"/>
    <s v="Weston Favell"/>
    <s v="019 / Inspectors office"/>
    <s v="GF"/>
    <n v="4"/>
    <s v="Joinery"/>
    <n v="401"/>
    <x v="5"/>
    <n v="40101"/>
    <x v="12"/>
    <m/>
    <m/>
    <m/>
    <x v="0"/>
    <m/>
    <n v="8"/>
    <m/>
    <m/>
    <m/>
    <m/>
    <m/>
    <m/>
    <n v="0"/>
    <x v="0"/>
    <s v="£0.00"/>
    <s v="£0.00"/>
    <s v="£0.00"/>
    <s v="£0.00"/>
    <s v="£0.00"/>
    <n v="0"/>
    <m/>
  </r>
  <r>
    <x v="0"/>
    <s v="Weston Favell"/>
    <s v="019 / Inspectors office"/>
    <s v="GF"/>
    <n v="4"/>
    <s v="Joinery"/>
    <n v="401"/>
    <x v="5"/>
    <n v="40102"/>
    <x v="6"/>
    <m/>
    <m/>
    <m/>
    <x v="0"/>
    <m/>
    <n v="8"/>
    <m/>
    <m/>
    <m/>
    <m/>
    <m/>
    <m/>
    <n v="0"/>
    <x v="0"/>
    <s v="£0.00"/>
    <s v="£0.00"/>
    <s v="£0.00"/>
    <s v="£0.00"/>
    <s v="£0.00"/>
    <n v="0"/>
    <m/>
  </r>
  <r>
    <x v="0"/>
    <s v="Weston Favell"/>
    <s v="019 / Inspectors office"/>
    <s v="GF"/>
    <n v="4"/>
    <s v="Joinery"/>
    <n v="401"/>
    <x v="5"/>
    <s v="40104DS"/>
    <x v="18"/>
    <m/>
    <m/>
    <m/>
    <x v="0"/>
    <m/>
    <n v="8"/>
    <m/>
    <m/>
    <m/>
    <m/>
    <m/>
    <m/>
    <n v="0"/>
    <x v="0"/>
    <s v="£0.00"/>
    <s v="£0.00"/>
    <s v="£0.00"/>
    <s v="£0.00"/>
    <s v="£0.00"/>
    <n v="0"/>
    <m/>
  </r>
  <r>
    <x v="0"/>
    <s v="Weston Favell"/>
    <s v="002 / 003 / 017"/>
    <s v="GF"/>
    <n v="1"/>
    <s v="Internal Finishes"/>
    <n v="101"/>
    <x v="0"/>
    <n v="10102"/>
    <x v="0"/>
    <s v="m2"/>
    <n v="30"/>
    <n v="76.47"/>
    <x v="1"/>
    <n v="25"/>
    <n v="2"/>
    <n v="2294.1"/>
    <s v="Suspended ceiling tiles worn"/>
    <s v="Replace"/>
    <s v="INT 22, INT 17"/>
    <n v="2"/>
    <n v="3"/>
    <n v="6"/>
    <x v="1"/>
    <s v="£0.00"/>
    <n v="2294.1"/>
    <s v="£0.00"/>
    <s v="£0.00"/>
    <s v="£0.00"/>
    <n v="2294.1"/>
    <m/>
  </r>
  <r>
    <x v="0"/>
    <s v="Weston Favell"/>
    <s v="002 / 003 / 017"/>
    <s v="GF"/>
    <n v="1"/>
    <s v="Internal Finishes"/>
    <n v="102"/>
    <x v="1"/>
    <n v="10203"/>
    <x v="48"/>
    <m/>
    <m/>
    <m/>
    <x v="0"/>
    <m/>
    <n v="40"/>
    <m/>
    <m/>
    <m/>
    <m/>
    <m/>
    <m/>
    <n v="0"/>
    <x v="0"/>
    <s v="£0.00"/>
    <s v="£0.00"/>
    <s v="£0.00"/>
    <s v="£0.00"/>
    <s v="£0.00"/>
    <n v="0"/>
    <m/>
  </r>
  <r>
    <x v="0"/>
    <s v="Weston Favell"/>
    <s v="002 / 003 / 017"/>
    <s v="GF"/>
    <n v="1"/>
    <s v="Internal Finishes"/>
    <n v="103"/>
    <x v="2"/>
    <n v="10301"/>
    <x v="65"/>
    <s v="m2"/>
    <n v="8"/>
    <n v="32.01"/>
    <x v="1"/>
    <n v="10"/>
    <n v="2"/>
    <n v="256.08"/>
    <s v="Vinyl aged and worn"/>
    <s v="Replace"/>
    <m/>
    <n v="2"/>
    <n v="3"/>
    <n v="6"/>
    <x v="1"/>
    <s v="£0.00"/>
    <n v="256.08"/>
    <s v="£0.00"/>
    <s v="£0.00"/>
    <s v="£0.00"/>
    <n v="256.08"/>
    <m/>
  </r>
  <r>
    <x v="0"/>
    <s v="Weston Favell"/>
    <s v="002 / 003 / 017"/>
    <s v="GF"/>
    <n v="1"/>
    <s v="Internal Finishes"/>
    <n v="103"/>
    <x v="2"/>
    <n v="10302"/>
    <x v="2"/>
    <s v="m2"/>
    <n v="22"/>
    <n v="43.58"/>
    <x v="1"/>
    <n v="15"/>
    <n v="2"/>
    <n v="958.76"/>
    <s v="Carpet tiles aged and worn"/>
    <s v="Replace"/>
    <s v="INT 21"/>
    <n v="2"/>
    <n v="3"/>
    <n v="6"/>
    <x v="1"/>
    <s v="£0.00"/>
    <n v="958.76"/>
    <s v="£0.00"/>
    <s v="£0.00"/>
    <s v="£0.00"/>
    <n v="958.76"/>
    <m/>
  </r>
  <r>
    <x v="0"/>
    <s v="Weston Favell"/>
    <s v="002 / 003 / 017"/>
    <s v="GF"/>
    <n v="2"/>
    <s v="Door"/>
    <n v="201"/>
    <x v="3"/>
    <n v="20107"/>
    <x v="23"/>
    <m/>
    <m/>
    <m/>
    <x v="0"/>
    <m/>
    <n v="10"/>
    <m/>
    <m/>
    <m/>
    <m/>
    <m/>
    <m/>
    <n v="0"/>
    <x v="0"/>
    <s v="£0.00"/>
    <s v="£0.00"/>
    <s v="£0.00"/>
    <s v="£0.00"/>
    <s v="£0.00"/>
    <n v="0"/>
    <m/>
  </r>
  <r>
    <x v="0"/>
    <s v="Weston Favell"/>
    <s v="002 / 003 / 017"/>
    <s v="GF"/>
    <n v="3"/>
    <s v="Ironmongery"/>
    <n v="301"/>
    <x v="4"/>
    <n v="30101"/>
    <x v="4"/>
    <m/>
    <m/>
    <m/>
    <x v="0"/>
    <m/>
    <n v="10"/>
    <m/>
    <m/>
    <m/>
    <m/>
    <m/>
    <m/>
    <n v="0"/>
    <x v="0"/>
    <s v="£0.00"/>
    <s v="£0.00"/>
    <s v="£0.00"/>
    <s v="£0.00"/>
    <s v="£0.00"/>
    <n v="0"/>
    <m/>
  </r>
  <r>
    <x v="0"/>
    <s v="Weston Favell"/>
    <s v="002 / 003 / 017"/>
    <s v="GF"/>
    <n v="4"/>
    <s v="Joinery"/>
    <n v="401"/>
    <x v="5"/>
    <n v="40101"/>
    <x v="12"/>
    <m/>
    <m/>
    <m/>
    <x v="0"/>
    <m/>
    <n v="8"/>
    <m/>
    <m/>
    <m/>
    <m/>
    <m/>
    <m/>
    <n v="0"/>
    <x v="0"/>
    <s v="£0.00"/>
    <s v="£0.00"/>
    <s v="£0.00"/>
    <s v="£0.00"/>
    <s v="£0.00"/>
    <n v="0"/>
    <m/>
  </r>
  <r>
    <x v="0"/>
    <s v="Weston Favell"/>
    <s v="002 / 003 / 017"/>
    <s v="GF"/>
    <n v="4"/>
    <s v="Joinery"/>
    <n v="401"/>
    <x v="5"/>
    <n v="40102"/>
    <x v="6"/>
    <m/>
    <m/>
    <m/>
    <x v="0"/>
    <m/>
    <n v="8"/>
    <m/>
    <m/>
    <m/>
    <m/>
    <m/>
    <m/>
    <n v="0"/>
    <x v="0"/>
    <s v="£0.00"/>
    <s v="£0.00"/>
    <s v="£0.00"/>
    <s v="£0.00"/>
    <s v="£0.00"/>
    <n v="0"/>
    <m/>
  </r>
  <r>
    <x v="0"/>
    <s v="Weston Favell"/>
    <s v="002 / 003 / 017"/>
    <s v="GF"/>
    <n v="4"/>
    <s v="Joinery"/>
    <n v="401"/>
    <x v="5"/>
    <s v="40104DS"/>
    <x v="18"/>
    <m/>
    <m/>
    <m/>
    <x v="0"/>
    <m/>
    <n v="8"/>
    <m/>
    <m/>
    <m/>
    <m/>
    <m/>
    <m/>
    <n v="0"/>
    <x v="0"/>
    <s v="£0.00"/>
    <s v="£0.00"/>
    <s v="£0.00"/>
    <s v="£0.00"/>
    <s v="£0.00"/>
    <n v="0"/>
    <m/>
  </r>
  <r>
    <x v="0"/>
    <s v="Weston Favell"/>
    <s v="016 - Male WC"/>
    <s v="GF"/>
    <n v="1"/>
    <s v="Internal Finishes"/>
    <n v="101"/>
    <x v="0"/>
    <n v="10102"/>
    <x v="0"/>
    <s v="m2"/>
    <n v="8"/>
    <n v="76.47"/>
    <x v="1"/>
    <n v="25"/>
    <n v="2"/>
    <n v="611.76"/>
    <s v="Suspended ceiling tiles worn"/>
    <s v="Replace"/>
    <s v="INT 22, INT 17"/>
    <n v="2"/>
    <n v="3"/>
    <n v="6"/>
    <x v="1"/>
    <s v="£0.00"/>
    <n v="611.76"/>
    <s v="£0.00"/>
    <s v="£0.00"/>
    <s v="£0.00"/>
    <n v="611.76"/>
    <m/>
  </r>
  <r>
    <x v="0"/>
    <s v="Weston Favell"/>
    <s v="016 - Male WC"/>
    <s v="GF"/>
    <n v="1"/>
    <s v="Internal Finishes"/>
    <n v="102"/>
    <x v="1"/>
    <n v="10205"/>
    <x v="29"/>
    <m/>
    <m/>
    <m/>
    <x v="0"/>
    <m/>
    <n v="12"/>
    <m/>
    <m/>
    <m/>
    <m/>
    <m/>
    <m/>
    <n v="0"/>
    <x v="0"/>
    <s v="£0.00"/>
    <s v="£0.00"/>
    <s v="£0.00"/>
    <s v="£0.00"/>
    <s v="£0.00"/>
    <n v="0"/>
    <m/>
  </r>
  <r>
    <x v="0"/>
    <s v="Weston Favell"/>
    <s v="016 - Male WC"/>
    <s v="GF"/>
    <n v="1"/>
    <s v="Internal Finishes"/>
    <n v="102"/>
    <x v="1"/>
    <n v="10207"/>
    <x v="1"/>
    <m/>
    <m/>
    <m/>
    <x v="0"/>
    <m/>
    <n v="12"/>
    <m/>
    <m/>
    <m/>
    <m/>
    <m/>
    <m/>
    <n v="0"/>
    <x v="0"/>
    <s v="£0.00"/>
    <s v="£0.00"/>
    <s v="£0.00"/>
    <s v="£0.00"/>
    <s v="£0.00"/>
    <n v="0"/>
    <m/>
  </r>
  <r>
    <x v="0"/>
    <s v="Weston Favell"/>
    <s v="016 - Male WC"/>
    <s v="GF"/>
    <n v="1"/>
    <s v="Internal Finishes"/>
    <n v="103"/>
    <x v="2"/>
    <n v="10305"/>
    <x v="30"/>
    <m/>
    <m/>
    <m/>
    <x v="0"/>
    <m/>
    <n v="6"/>
    <m/>
    <m/>
    <m/>
    <m/>
    <m/>
    <m/>
    <n v="0"/>
    <x v="0"/>
    <s v="£0.00"/>
    <s v="£0.00"/>
    <s v="£0.00"/>
    <s v="£0.00"/>
    <s v="£0.00"/>
    <n v="0"/>
    <m/>
  </r>
  <r>
    <x v="0"/>
    <s v="Weston Favell"/>
    <s v="016 - Male WC"/>
    <s v="GF"/>
    <n v="1"/>
    <s v="Internal Finishes"/>
    <n v="104"/>
    <x v="6"/>
    <n v="10401"/>
    <x v="8"/>
    <s v="m2"/>
    <n v="33"/>
    <n v="5.31"/>
    <x v="1"/>
    <n v="5"/>
    <n v="2"/>
    <n v="175.23"/>
    <s v="Poor decorations with scuffs and marks noted."/>
    <s v="Redecorate"/>
    <s v="INT 9"/>
    <n v="2"/>
    <n v="3"/>
    <n v="6"/>
    <x v="1"/>
    <s v="£0.00"/>
    <n v="175.23"/>
    <s v="£0.00"/>
    <s v="£0.00"/>
    <s v="£0.00"/>
    <n v="175.23"/>
    <m/>
  </r>
  <r>
    <x v="0"/>
    <s v="Weston Favell"/>
    <s v="016 - Male WC"/>
    <s v="GF"/>
    <n v="2"/>
    <s v="Door"/>
    <n v="201"/>
    <x v="3"/>
    <n v="20101"/>
    <x v="39"/>
    <m/>
    <m/>
    <m/>
    <x v="0"/>
    <m/>
    <n v="10"/>
    <m/>
    <m/>
    <m/>
    <m/>
    <m/>
    <m/>
    <n v="0"/>
    <x v="0"/>
    <s v="£0.00"/>
    <s v="£0.00"/>
    <s v="£0.00"/>
    <s v="£0.00"/>
    <s v="£0.00"/>
    <n v="0"/>
    <m/>
  </r>
  <r>
    <x v="0"/>
    <s v="Weston Favell"/>
    <s v="016 - Male WC"/>
    <s v="GF"/>
    <n v="2"/>
    <s v="Door"/>
    <n v="201"/>
    <x v="3"/>
    <n v="20102"/>
    <x v="15"/>
    <m/>
    <m/>
    <m/>
    <x v="0"/>
    <m/>
    <n v="10"/>
    <m/>
    <m/>
    <m/>
    <m/>
    <m/>
    <m/>
    <n v="0"/>
    <x v="0"/>
    <s v="£0.00"/>
    <s v="£0.00"/>
    <s v="£0.00"/>
    <s v="£0.00"/>
    <s v="£0.00"/>
    <n v="0"/>
    <m/>
  </r>
  <r>
    <x v="0"/>
    <s v="Weston Favell"/>
    <s v="016 - Male WC"/>
    <s v="GF"/>
    <n v="3"/>
    <s v="Ironmongery"/>
    <n v="301"/>
    <x v="4"/>
    <n v="30101"/>
    <x v="4"/>
    <m/>
    <m/>
    <m/>
    <x v="0"/>
    <m/>
    <n v="10"/>
    <m/>
    <m/>
    <m/>
    <m/>
    <m/>
    <m/>
    <n v="0"/>
    <x v="0"/>
    <s v="£0.00"/>
    <s v="£0.00"/>
    <s v="£0.00"/>
    <s v="£0.00"/>
    <s v="£0.00"/>
    <n v="0"/>
    <m/>
  </r>
  <r>
    <x v="0"/>
    <s v="Weston Favell"/>
    <s v="016 - Male WC"/>
    <s v="GF"/>
    <n v="4"/>
    <s v="Joinery"/>
    <n v="401"/>
    <x v="5"/>
    <n v="40101"/>
    <x v="12"/>
    <m/>
    <m/>
    <m/>
    <x v="0"/>
    <m/>
    <n v="8"/>
    <m/>
    <m/>
    <m/>
    <m/>
    <m/>
    <m/>
    <n v="0"/>
    <x v="0"/>
    <s v="£0.00"/>
    <s v="£0.00"/>
    <s v="£0.00"/>
    <s v="£0.00"/>
    <s v="£0.00"/>
    <n v="0"/>
    <m/>
  </r>
  <r>
    <x v="0"/>
    <s v="Weston Favell"/>
    <s v="016 - Male WC"/>
    <s v="GF"/>
    <n v="5"/>
    <s v="Sanitary ware"/>
    <n v="501"/>
    <x v="13"/>
    <n v="50101"/>
    <x v="36"/>
    <m/>
    <m/>
    <m/>
    <x v="0"/>
    <m/>
    <n v="8"/>
    <m/>
    <m/>
    <m/>
    <m/>
    <m/>
    <m/>
    <n v="0"/>
    <x v="0"/>
    <s v="£0.00"/>
    <s v="£0.00"/>
    <s v="£0.00"/>
    <s v="£0.00"/>
    <s v="£0.00"/>
    <n v="0"/>
    <m/>
  </r>
  <r>
    <x v="0"/>
    <s v="Weston Favell"/>
    <s v="016 - Male WC"/>
    <s v="GF"/>
    <n v="5"/>
    <s v="Sanitary ware"/>
    <n v="502"/>
    <x v="8"/>
    <n v="50201"/>
    <x v="36"/>
    <s v="Item"/>
    <n v="2"/>
    <n v="289.33999999999997"/>
    <x v="1"/>
    <n v="20"/>
    <n v="2"/>
    <n v="578.67999999999995"/>
    <s v="Poor condition"/>
    <s v="Replace"/>
    <s v="INT 27"/>
    <n v="2"/>
    <n v="3"/>
    <n v="6"/>
    <x v="1"/>
    <s v="£0.00"/>
    <n v="578.67999999999995"/>
    <s v="£0.00"/>
    <s v="£0.00"/>
    <s v="£0.00"/>
    <n v="578.67999999999995"/>
    <m/>
  </r>
  <r>
    <x v="0"/>
    <s v="Weston Favell"/>
    <s v="016 - Male WC"/>
    <s v="GF"/>
    <n v="5"/>
    <s v="Sanitary ware"/>
    <n v="503"/>
    <x v="14"/>
    <n v="50301"/>
    <x v="36"/>
    <m/>
    <m/>
    <m/>
    <x v="0"/>
    <m/>
    <n v="8"/>
    <m/>
    <m/>
    <m/>
    <m/>
    <m/>
    <m/>
    <n v="0"/>
    <x v="0"/>
    <s v="£0.00"/>
    <s v="£0.00"/>
    <s v="£0.00"/>
    <s v="£0.00"/>
    <s v="£0.00"/>
    <n v="0"/>
    <m/>
  </r>
  <r>
    <x v="0"/>
    <s v="Weston Favell"/>
    <s v="016 - Male WC"/>
    <s v="GF"/>
    <n v="5"/>
    <s v="Sanitary ware"/>
    <n v="504"/>
    <x v="11"/>
    <n v="50401"/>
    <x v="32"/>
    <s v="Item"/>
    <n v="1"/>
    <n v="650"/>
    <x v="1"/>
    <n v="20"/>
    <n v="2"/>
    <n v="650"/>
    <s v="IPS is worn and past life expectancy "/>
    <s v="Replace"/>
    <s v="INT 27"/>
    <n v="2"/>
    <n v="3"/>
    <n v="6"/>
    <x v="1"/>
    <s v="£0.00"/>
    <n v="650"/>
    <s v="£0.00"/>
    <s v="£0.00"/>
    <s v="£0.00"/>
    <n v="650"/>
    <m/>
  </r>
  <r>
    <x v="0"/>
    <s v="Weston Favell"/>
    <s v="016 - Male WC"/>
    <s v="GF"/>
    <n v="5"/>
    <s v="Sanitary ware"/>
    <n v="506"/>
    <x v="16"/>
    <n v="50601"/>
    <x v="32"/>
    <s v="Item"/>
    <n v="1"/>
    <n v="650"/>
    <x v="1"/>
    <n v="20"/>
    <n v="2"/>
    <n v="650"/>
    <s v="IPS is worn and past life expectancy "/>
    <s v="Replace"/>
    <s v="INT 27"/>
    <n v="2"/>
    <n v="3"/>
    <n v="6"/>
    <x v="1"/>
    <s v="£0.00"/>
    <n v="650"/>
    <s v="£0.00"/>
    <s v="£0.00"/>
    <s v="£0.00"/>
    <n v="650"/>
    <m/>
  </r>
  <r>
    <x v="0"/>
    <s v="Weston Favell"/>
    <s v="018 - Female WC"/>
    <s v="GF"/>
    <n v="1"/>
    <s v="Internal Finishes"/>
    <n v="101"/>
    <x v="0"/>
    <n v="10102"/>
    <x v="0"/>
    <s v="m2"/>
    <n v="8"/>
    <n v="76.47"/>
    <x v="1"/>
    <n v="25"/>
    <n v="2"/>
    <n v="611.76"/>
    <s v="Poor condition"/>
    <s v="Replace"/>
    <s v="INT 22, INT 17"/>
    <n v="2"/>
    <n v="3"/>
    <n v="6"/>
    <x v="1"/>
    <s v="£0.00"/>
    <n v="611.76"/>
    <s v="£0.00"/>
    <s v="£0.00"/>
    <s v="£0.00"/>
    <n v="611.76"/>
    <m/>
  </r>
  <r>
    <x v="0"/>
    <s v="Weston Favell"/>
    <s v="018 - Female WC"/>
    <s v="GF"/>
    <n v="1"/>
    <s v="Internal Finishes"/>
    <n v="102"/>
    <x v="1"/>
    <n v="10205"/>
    <x v="29"/>
    <m/>
    <m/>
    <m/>
    <x v="0"/>
    <m/>
    <n v="12"/>
    <m/>
    <m/>
    <m/>
    <m/>
    <m/>
    <m/>
    <n v="0"/>
    <x v="0"/>
    <s v="£0.00"/>
    <s v="£0.00"/>
    <s v="£0.00"/>
    <s v="£0.00"/>
    <s v="£0.00"/>
    <n v="0"/>
    <m/>
  </r>
  <r>
    <x v="0"/>
    <s v="Weston Favell"/>
    <s v="018 - Female WC"/>
    <s v="GF"/>
    <n v="1"/>
    <s v="Internal Finishes"/>
    <n v="102"/>
    <x v="1"/>
    <n v="10207"/>
    <x v="1"/>
    <m/>
    <m/>
    <m/>
    <x v="0"/>
    <m/>
    <n v="12"/>
    <m/>
    <m/>
    <m/>
    <m/>
    <m/>
    <m/>
    <n v="0"/>
    <x v="0"/>
    <s v="£0.00"/>
    <s v="£0.00"/>
    <s v="£0.00"/>
    <s v="£0.00"/>
    <s v="£0.00"/>
    <n v="0"/>
    <m/>
  </r>
  <r>
    <x v="0"/>
    <s v="Weston Favell"/>
    <s v="018 - Female WC"/>
    <s v="GF"/>
    <n v="1"/>
    <s v="Internal Finishes"/>
    <n v="103"/>
    <x v="2"/>
    <n v="10305"/>
    <x v="30"/>
    <m/>
    <m/>
    <m/>
    <x v="0"/>
    <m/>
    <n v="6"/>
    <m/>
    <m/>
    <m/>
    <m/>
    <m/>
    <m/>
    <n v="0"/>
    <x v="0"/>
    <s v="£0.00"/>
    <s v="£0.00"/>
    <s v="£0.00"/>
    <s v="£0.00"/>
    <s v="£0.00"/>
    <n v="0"/>
    <m/>
  </r>
  <r>
    <x v="0"/>
    <s v="Weston Favell"/>
    <s v="018 - Female WC"/>
    <s v="GF"/>
    <n v="1"/>
    <s v="Internal Finishes"/>
    <n v="104"/>
    <x v="6"/>
    <n v="10401"/>
    <x v="8"/>
    <s v="m2"/>
    <n v="25"/>
    <n v="5.31"/>
    <x v="1"/>
    <n v="5"/>
    <n v="2"/>
    <n v="132.75"/>
    <s v="Poor decorations with scuffs and marks noted."/>
    <s v="Redecorate"/>
    <s v="INT 9"/>
    <n v="2"/>
    <n v="3"/>
    <n v="6"/>
    <x v="1"/>
    <s v="£0.00"/>
    <n v="132.75"/>
    <s v="£0.00"/>
    <s v="£0.00"/>
    <s v="£0.00"/>
    <n v="132.75"/>
    <m/>
  </r>
  <r>
    <x v="0"/>
    <s v="Weston Favell"/>
    <s v="018 - Female WC"/>
    <s v="GF"/>
    <n v="2"/>
    <s v="Door"/>
    <n v="201"/>
    <x v="3"/>
    <n v="20101"/>
    <x v="39"/>
    <m/>
    <m/>
    <m/>
    <x v="0"/>
    <m/>
    <n v="10"/>
    <m/>
    <m/>
    <m/>
    <m/>
    <m/>
    <m/>
    <n v="0"/>
    <x v="0"/>
    <s v="£0.00"/>
    <s v="£0.00"/>
    <s v="£0.00"/>
    <s v="£0.00"/>
    <s v="£0.00"/>
    <n v="0"/>
    <m/>
  </r>
  <r>
    <x v="0"/>
    <s v="Weston Favell"/>
    <s v="018 - Female WC"/>
    <s v="GF"/>
    <n v="2"/>
    <s v="Door"/>
    <n v="201"/>
    <x v="3"/>
    <n v="20102"/>
    <x v="15"/>
    <m/>
    <m/>
    <m/>
    <x v="0"/>
    <m/>
    <n v="10"/>
    <m/>
    <m/>
    <m/>
    <m/>
    <m/>
    <m/>
    <n v="0"/>
    <x v="0"/>
    <s v="£0.00"/>
    <s v="£0.00"/>
    <s v="£0.00"/>
    <s v="£0.00"/>
    <s v="£0.00"/>
    <n v="0"/>
    <m/>
  </r>
  <r>
    <x v="0"/>
    <s v="Weston Favell"/>
    <s v="018 - Female WC"/>
    <s v="GF"/>
    <n v="3"/>
    <s v="Ironmongery"/>
    <n v="301"/>
    <x v="4"/>
    <n v="30101"/>
    <x v="4"/>
    <m/>
    <m/>
    <m/>
    <x v="0"/>
    <m/>
    <n v="10"/>
    <m/>
    <m/>
    <m/>
    <m/>
    <m/>
    <m/>
    <n v="0"/>
    <x v="0"/>
    <s v="£0.00"/>
    <s v="£0.00"/>
    <s v="£0.00"/>
    <s v="£0.00"/>
    <s v="£0.00"/>
    <n v="0"/>
    <m/>
  </r>
  <r>
    <x v="0"/>
    <s v="Weston Favell"/>
    <s v="018 - Female WC"/>
    <s v="GF"/>
    <n v="4"/>
    <s v="Joinery"/>
    <n v="401"/>
    <x v="5"/>
    <n v="40101"/>
    <x v="12"/>
    <m/>
    <m/>
    <m/>
    <x v="0"/>
    <m/>
    <n v="8"/>
    <m/>
    <m/>
    <m/>
    <m/>
    <m/>
    <m/>
    <n v="0"/>
    <x v="0"/>
    <s v="£0.00"/>
    <s v="£0.00"/>
    <s v="£0.00"/>
    <s v="£0.00"/>
    <s v="£0.00"/>
    <n v="0"/>
    <m/>
  </r>
  <r>
    <x v="0"/>
    <s v="Weston Favell"/>
    <s v="018 - Female WC"/>
    <s v="GF"/>
    <n v="5"/>
    <s v="Sanitary ware"/>
    <n v="501"/>
    <x v="13"/>
    <n v="50101"/>
    <x v="36"/>
    <s v="Item"/>
    <n v="2"/>
    <n v="307.90999999999997"/>
    <x v="1"/>
    <n v="20"/>
    <n v="3"/>
    <n v="615.81999999999994"/>
    <s v="Poor condition"/>
    <s v="Replace"/>
    <s v="INT 27"/>
    <n v="2"/>
    <n v="3"/>
    <n v="6"/>
    <x v="1"/>
    <s v="£0.00"/>
    <s v="£0.00"/>
    <n v="615.81999999999994"/>
    <s v="£0.00"/>
    <s v="£0.00"/>
    <n v="615.81999999999994"/>
    <m/>
  </r>
  <r>
    <x v="0"/>
    <s v="Weston Favell"/>
    <s v="018 - Female WC"/>
    <s v="GF"/>
    <n v="5"/>
    <s v="Sanitary ware"/>
    <n v="502"/>
    <x v="8"/>
    <n v="50201"/>
    <x v="36"/>
    <s v="Item"/>
    <n v="2"/>
    <n v="289.33999999999997"/>
    <x v="1"/>
    <n v="20"/>
    <n v="2"/>
    <n v="578.67999999999995"/>
    <s v="Poor condition"/>
    <s v="Replace"/>
    <s v="INT 27"/>
    <n v="2"/>
    <n v="3"/>
    <n v="6"/>
    <x v="1"/>
    <s v="£0.00"/>
    <n v="578.67999999999995"/>
    <s v="£0.00"/>
    <s v="£0.00"/>
    <s v="£0.00"/>
    <n v="578.67999999999995"/>
    <m/>
  </r>
  <r>
    <x v="0"/>
    <s v="Weston Favell"/>
    <s v="018 - Female WC"/>
    <s v="GF"/>
    <n v="5"/>
    <s v="Sanitary ware"/>
    <n v="505"/>
    <x v="15"/>
    <n v="50501"/>
    <x v="32"/>
    <s v="Item"/>
    <n v="2"/>
    <n v="650"/>
    <x v="1"/>
    <n v="20"/>
    <n v="2"/>
    <n v="1300"/>
    <s v="IPS is worn and past life expectancy "/>
    <s v="Replace"/>
    <s v="INT 27"/>
    <n v="2"/>
    <n v="3"/>
    <n v="6"/>
    <x v="1"/>
    <s v="£0.00"/>
    <n v="1300"/>
    <s v="£0.00"/>
    <s v="£0.00"/>
    <s v="£0.00"/>
    <n v="1300"/>
    <m/>
  </r>
  <r>
    <x v="0"/>
    <s v="Weston Favell"/>
    <s v="018 - Female WC"/>
    <s v="GF"/>
    <n v="5"/>
    <s v="Sanitary ware"/>
    <n v="504"/>
    <x v="11"/>
    <n v="50401"/>
    <x v="32"/>
    <s v="Item"/>
    <n v="1"/>
    <n v="650"/>
    <x v="1"/>
    <n v="20"/>
    <n v="2"/>
    <n v="650"/>
    <s v="IPS is worn and past life expectancy "/>
    <s v="Replace"/>
    <s v="INT 27"/>
    <n v="2"/>
    <n v="3"/>
    <n v="6"/>
    <x v="1"/>
    <s v="£0.00"/>
    <n v="650"/>
    <s v="£0.00"/>
    <s v="£0.00"/>
    <s v="£0.00"/>
    <n v="650"/>
    <m/>
  </r>
  <r>
    <x v="0"/>
    <s v="Weston Favell"/>
    <s v="018 - Female WC"/>
    <s v="GF"/>
    <n v="5"/>
    <s v="Sanitary ware"/>
    <n v="506"/>
    <x v="16"/>
    <n v="50601"/>
    <x v="32"/>
    <s v="Item"/>
    <n v="1"/>
    <n v="650"/>
    <x v="1"/>
    <n v="20"/>
    <n v="2"/>
    <n v="650"/>
    <s v="IPS is worn and past life expectancy "/>
    <s v="Replace"/>
    <s v="INT 27"/>
    <n v="2"/>
    <n v="3"/>
    <n v="6"/>
    <x v="1"/>
    <s v="£0.00"/>
    <n v="650"/>
    <s v="£0.00"/>
    <s v="£0.00"/>
    <s v="£0.00"/>
    <n v="650"/>
    <m/>
  </r>
  <r>
    <x v="0"/>
    <s v="Weston Favell"/>
    <s v="006 - Force response store"/>
    <s v="GF"/>
    <n v="1"/>
    <s v="Internal Finishes"/>
    <n v="101"/>
    <x v="0"/>
    <n v="10102"/>
    <x v="0"/>
    <m/>
    <m/>
    <m/>
    <x v="0"/>
    <m/>
    <n v="6"/>
    <m/>
    <m/>
    <m/>
    <m/>
    <m/>
    <m/>
    <n v="0"/>
    <x v="0"/>
    <s v="£0.00"/>
    <s v="£0.00"/>
    <s v="£0.00"/>
    <s v="£0.00"/>
    <s v="£0.00"/>
    <n v="0"/>
    <m/>
  </r>
  <r>
    <x v="0"/>
    <s v="Weston Favell"/>
    <s v="006 - Force response store"/>
    <s v="GF"/>
    <n v="1"/>
    <s v="Internal Finishes"/>
    <n v="102"/>
    <x v="1"/>
    <n v="10207"/>
    <x v="1"/>
    <m/>
    <m/>
    <m/>
    <x v="0"/>
    <m/>
    <n v="12"/>
    <m/>
    <m/>
    <m/>
    <m/>
    <m/>
    <m/>
    <n v="0"/>
    <x v="0"/>
    <s v="£0.00"/>
    <s v="£0.00"/>
    <s v="£0.00"/>
    <s v="£0.00"/>
    <s v="£0.00"/>
    <n v="0"/>
    <m/>
  </r>
  <r>
    <x v="0"/>
    <s v="Weston Favell"/>
    <s v="006 - Force response store"/>
    <s v="GF"/>
    <n v="1"/>
    <s v="Internal Finishes"/>
    <n v="103"/>
    <x v="2"/>
    <n v="10302"/>
    <x v="2"/>
    <m/>
    <m/>
    <m/>
    <x v="0"/>
    <m/>
    <n v="7"/>
    <m/>
    <m/>
    <m/>
    <m/>
    <m/>
    <m/>
    <n v="0"/>
    <x v="0"/>
    <s v="£0.00"/>
    <s v="£0.00"/>
    <s v="£0.00"/>
    <s v="£0.00"/>
    <s v="£0.00"/>
    <n v="0"/>
    <m/>
  </r>
  <r>
    <x v="0"/>
    <s v="Weston Favell"/>
    <s v="006 - Force response store"/>
    <s v="GF"/>
    <n v="1"/>
    <s v="Internal Finishes"/>
    <n v="104"/>
    <x v="6"/>
    <n v="10401"/>
    <x v="8"/>
    <m/>
    <m/>
    <m/>
    <x v="0"/>
    <m/>
    <n v="6"/>
    <m/>
    <m/>
    <m/>
    <m/>
    <m/>
    <m/>
    <n v="0"/>
    <x v="0"/>
    <s v="£0.00"/>
    <s v="£0.00"/>
    <s v="£0.00"/>
    <s v="£0.00"/>
    <s v="£0.00"/>
    <n v="0"/>
    <m/>
  </r>
  <r>
    <x v="0"/>
    <s v="Weston Favell"/>
    <s v="006 - Force response store"/>
    <s v="GF"/>
    <n v="1"/>
    <s v="Internal Finishes"/>
    <n v="104"/>
    <x v="6"/>
    <n v="10407"/>
    <x v="68"/>
    <m/>
    <m/>
    <m/>
    <x v="0"/>
    <m/>
    <n v="6"/>
    <m/>
    <m/>
    <m/>
    <m/>
    <m/>
    <m/>
    <n v="0"/>
    <x v="0"/>
    <s v="£0.00"/>
    <s v="£0.00"/>
    <s v="£0.00"/>
    <s v="£0.00"/>
    <s v="£0.00"/>
    <n v="0"/>
    <m/>
  </r>
  <r>
    <x v="0"/>
    <s v="Weston Favell"/>
    <s v="006 - Force response store"/>
    <s v="GF"/>
    <n v="1"/>
    <s v="Internal Finishes"/>
    <n v="104"/>
    <x v="6"/>
    <n v="10409"/>
    <x v="38"/>
    <m/>
    <m/>
    <m/>
    <x v="0"/>
    <m/>
    <n v="6"/>
    <m/>
    <m/>
    <m/>
    <m/>
    <m/>
    <m/>
    <n v="0"/>
    <x v="0"/>
    <s v="£0.00"/>
    <s v="£0.00"/>
    <s v="£0.00"/>
    <s v="£0.00"/>
    <s v="£0.00"/>
    <n v="0"/>
    <m/>
  </r>
  <r>
    <x v="0"/>
    <s v="Weston Favell"/>
    <s v="006 - Force response store"/>
    <s v="GF"/>
    <n v="2"/>
    <s v="Door"/>
    <n v="201"/>
    <x v="3"/>
    <n v="20103"/>
    <x v="3"/>
    <m/>
    <m/>
    <m/>
    <x v="0"/>
    <m/>
    <n v="10"/>
    <m/>
    <m/>
    <m/>
    <m/>
    <m/>
    <m/>
    <n v="0"/>
    <x v="0"/>
    <s v="£0.00"/>
    <s v="£0.00"/>
    <s v="£0.00"/>
    <s v="£0.00"/>
    <s v="£0.00"/>
    <n v="0"/>
    <m/>
  </r>
  <r>
    <x v="0"/>
    <s v="Weston Favell"/>
    <s v="006 - Force response store"/>
    <s v="GF"/>
    <n v="3"/>
    <s v="Ironmongery"/>
    <n v="301"/>
    <x v="4"/>
    <n v="30101"/>
    <x v="4"/>
    <m/>
    <m/>
    <m/>
    <x v="0"/>
    <m/>
    <n v="10"/>
    <m/>
    <m/>
    <m/>
    <m/>
    <m/>
    <m/>
    <n v="0"/>
    <x v="0"/>
    <s v="£0.00"/>
    <s v="£0.00"/>
    <s v="£0.00"/>
    <s v="£0.00"/>
    <s v="£0.00"/>
    <n v="0"/>
    <m/>
  </r>
  <r>
    <x v="0"/>
    <s v="Weston Favell"/>
    <s v="006 - Force response store"/>
    <s v="GF"/>
    <n v="4"/>
    <s v="Joinery"/>
    <n v="401"/>
    <x v="5"/>
    <n v="40101"/>
    <x v="12"/>
    <m/>
    <m/>
    <m/>
    <x v="0"/>
    <m/>
    <n v="8"/>
    <m/>
    <m/>
    <m/>
    <m/>
    <m/>
    <m/>
    <n v="0"/>
    <x v="0"/>
    <s v="£0.00"/>
    <s v="£0.00"/>
    <s v="£0.00"/>
    <s v="£0.00"/>
    <s v="£0.00"/>
    <n v="0"/>
    <m/>
  </r>
  <r>
    <x v="0"/>
    <s v="Weston Favell"/>
    <s v="006 - Force response store"/>
    <s v="GF"/>
    <n v="4"/>
    <s v="Joinery"/>
    <n v="401"/>
    <x v="5"/>
    <n v="40102"/>
    <x v="6"/>
    <m/>
    <m/>
    <m/>
    <x v="0"/>
    <m/>
    <n v="8"/>
    <m/>
    <m/>
    <m/>
    <m/>
    <m/>
    <m/>
    <n v="0"/>
    <x v="0"/>
    <s v="£0.00"/>
    <s v="£0.00"/>
    <s v="£0.00"/>
    <s v="£0.00"/>
    <s v="£0.00"/>
    <n v="0"/>
    <m/>
  </r>
  <r>
    <x v="0"/>
    <s v="Weston Favell"/>
    <s v="005 - Proactive Team"/>
    <s v="GF"/>
    <n v="1"/>
    <s v="Internal Finishes"/>
    <n v="101"/>
    <x v="0"/>
    <n v="10102"/>
    <x v="0"/>
    <m/>
    <m/>
    <m/>
    <x v="0"/>
    <m/>
    <n v="6"/>
    <m/>
    <m/>
    <m/>
    <m/>
    <m/>
    <m/>
    <n v="0"/>
    <x v="0"/>
    <s v="£0.00"/>
    <s v="£0.00"/>
    <s v="£0.00"/>
    <s v="£0.00"/>
    <s v="£0.00"/>
    <n v="0"/>
    <m/>
  </r>
  <r>
    <x v="0"/>
    <s v="Weston Favell"/>
    <s v="005 - Proactive Team"/>
    <s v="GF"/>
    <n v="1"/>
    <s v="Internal Finishes"/>
    <n v="102"/>
    <x v="1"/>
    <n v="10207"/>
    <x v="1"/>
    <m/>
    <m/>
    <m/>
    <x v="0"/>
    <m/>
    <n v="12"/>
    <m/>
    <m/>
    <m/>
    <m/>
    <m/>
    <m/>
    <n v="0"/>
    <x v="0"/>
    <s v="£0.00"/>
    <s v="£0.00"/>
    <s v="£0.00"/>
    <s v="£0.00"/>
    <s v="£0.00"/>
    <n v="0"/>
    <m/>
  </r>
  <r>
    <x v="0"/>
    <s v="Weston Favell"/>
    <s v="005 - Proactive Team"/>
    <s v="GF"/>
    <n v="1"/>
    <s v="Internal Finishes"/>
    <n v="103"/>
    <x v="2"/>
    <n v="10302"/>
    <x v="2"/>
    <m/>
    <m/>
    <m/>
    <x v="0"/>
    <m/>
    <n v="7"/>
    <m/>
    <m/>
    <m/>
    <m/>
    <m/>
    <m/>
    <n v="0"/>
    <x v="0"/>
    <s v="£0.00"/>
    <s v="£0.00"/>
    <s v="£0.00"/>
    <s v="£0.00"/>
    <s v="£0.00"/>
    <n v="0"/>
    <m/>
  </r>
  <r>
    <x v="0"/>
    <s v="Weston Favell"/>
    <s v="005 - Proactive Team"/>
    <s v="GF"/>
    <n v="1"/>
    <s v="Internal Finishes"/>
    <n v="104"/>
    <x v="6"/>
    <n v="10401"/>
    <x v="8"/>
    <m/>
    <m/>
    <m/>
    <x v="0"/>
    <m/>
    <n v="6"/>
    <m/>
    <m/>
    <m/>
    <m/>
    <m/>
    <m/>
    <n v="0"/>
    <x v="0"/>
    <s v="£0.00"/>
    <s v="£0.00"/>
    <s v="£0.00"/>
    <s v="£0.00"/>
    <s v="£0.00"/>
    <n v="0"/>
    <m/>
  </r>
  <r>
    <x v="0"/>
    <s v="Weston Favell"/>
    <s v="005 - Proactive Team"/>
    <s v="GF"/>
    <n v="1"/>
    <s v="Internal Finishes"/>
    <n v="104"/>
    <x v="6"/>
    <n v="10407"/>
    <x v="68"/>
    <m/>
    <m/>
    <m/>
    <x v="0"/>
    <m/>
    <n v="6"/>
    <m/>
    <m/>
    <m/>
    <m/>
    <m/>
    <m/>
    <n v="0"/>
    <x v="0"/>
    <s v="£0.00"/>
    <s v="£0.00"/>
    <s v="£0.00"/>
    <s v="£0.00"/>
    <s v="£0.00"/>
    <n v="0"/>
    <m/>
  </r>
  <r>
    <x v="0"/>
    <s v="Weston Favell"/>
    <s v="005 - Proactive Team"/>
    <s v="GF"/>
    <n v="1"/>
    <s v="Internal Finishes"/>
    <n v="104"/>
    <x v="6"/>
    <n v="10409"/>
    <x v="38"/>
    <m/>
    <m/>
    <m/>
    <x v="0"/>
    <m/>
    <n v="6"/>
    <m/>
    <m/>
    <m/>
    <m/>
    <m/>
    <m/>
    <n v="0"/>
    <x v="0"/>
    <s v="£0.00"/>
    <s v="£0.00"/>
    <s v="£0.00"/>
    <s v="£0.00"/>
    <s v="£0.00"/>
    <n v="0"/>
    <m/>
  </r>
  <r>
    <x v="0"/>
    <s v="Weston Favell"/>
    <s v="005 - Proactive Team"/>
    <s v="GF"/>
    <n v="2"/>
    <s v="Door"/>
    <n v="201"/>
    <x v="3"/>
    <n v="20107"/>
    <x v="23"/>
    <m/>
    <m/>
    <m/>
    <x v="0"/>
    <m/>
    <n v="10"/>
    <m/>
    <m/>
    <m/>
    <m/>
    <m/>
    <m/>
    <n v="0"/>
    <x v="0"/>
    <s v="£0.00"/>
    <s v="£0.00"/>
    <s v="£0.00"/>
    <s v="£0.00"/>
    <s v="£0.00"/>
    <n v="0"/>
    <m/>
  </r>
  <r>
    <x v="0"/>
    <s v="Weston Favell"/>
    <s v="005 - Proactive Team"/>
    <s v="GF"/>
    <n v="3"/>
    <s v="Ironmongery"/>
    <n v="301"/>
    <x v="4"/>
    <n v="30101"/>
    <x v="4"/>
    <m/>
    <m/>
    <m/>
    <x v="0"/>
    <m/>
    <n v="10"/>
    <m/>
    <m/>
    <m/>
    <m/>
    <m/>
    <m/>
    <n v="0"/>
    <x v="0"/>
    <s v="£0.00"/>
    <s v="£0.00"/>
    <s v="£0.00"/>
    <s v="£0.00"/>
    <s v="£0.00"/>
    <n v="0"/>
    <m/>
  </r>
  <r>
    <x v="0"/>
    <s v="Weston Favell"/>
    <s v="005 - Proactive Team"/>
    <s v="GF"/>
    <n v="4"/>
    <s v="Joinery"/>
    <n v="401"/>
    <x v="5"/>
    <n v="40101"/>
    <x v="12"/>
    <m/>
    <m/>
    <m/>
    <x v="0"/>
    <m/>
    <n v="8"/>
    <m/>
    <m/>
    <m/>
    <m/>
    <m/>
    <m/>
    <n v="0"/>
    <x v="0"/>
    <s v="£0.00"/>
    <s v="£0.00"/>
    <s v="£0.00"/>
    <s v="£0.00"/>
    <s v="£0.00"/>
    <n v="0"/>
    <m/>
  </r>
  <r>
    <x v="0"/>
    <s v="Weston Favell"/>
    <s v="005 - Proactive Team"/>
    <s v="GF"/>
    <n v="4"/>
    <s v="Joinery"/>
    <n v="401"/>
    <x v="5"/>
    <n v="40102"/>
    <x v="6"/>
    <m/>
    <m/>
    <m/>
    <x v="0"/>
    <m/>
    <n v="8"/>
    <m/>
    <m/>
    <m/>
    <m/>
    <m/>
    <m/>
    <n v="0"/>
    <x v="0"/>
    <s v="£0.00"/>
    <s v="£0.00"/>
    <s v="£0.00"/>
    <s v="£0.00"/>
    <s v="£0.00"/>
    <n v="0"/>
    <m/>
  </r>
  <r>
    <x v="0"/>
    <s v="Weston Favell"/>
    <s v="005 - Proactive Team"/>
    <s v="GF"/>
    <n v="7"/>
    <s v="FF&amp;E"/>
    <n v="701"/>
    <x v="7"/>
    <s v="70110DS"/>
    <x v="19"/>
    <m/>
    <m/>
    <m/>
    <x v="0"/>
    <m/>
    <n v="8"/>
    <m/>
    <m/>
    <m/>
    <m/>
    <m/>
    <m/>
    <n v="0"/>
    <x v="0"/>
    <s v="£0.00"/>
    <s v="£0.00"/>
    <s v="£0.00"/>
    <s v="£0.00"/>
    <s v="£0.00"/>
    <n v="0"/>
    <m/>
  </r>
  <r>
    <x v="0"/>
    <s v="Weston Favell"/>
    <s v="004 - Cleaners Cpd"/>
    <s v="GF"/>
    <n v="1"/>
    <s v="Internal Finishes"/>
    <n v="101"/>
    <x v="0"/>
    <n v="10102"/>
    <x v="0"/>
    <m/>
    <m/>
    <m/>
    <x v="0"/>
    <m/>
    <n v="6"/>
    <m/>
    <m/>
    <m/>
    <m/>
    <m/>
    <m/>
    <n v="0"/>
    <x v="0"/>
    <s v="£0.00"/>
    <s v="£0.00"/>
    <s v="£0.00"/>
    <s v="£0.00"/>
    <s v="£0.00"/>
    <n v="0"/>
    <m/>
  </r>
  <r>
    <x v="0"/>
    <s v="Weston Favell"/>
    <s v="004 - Cleaners Cpd"/>
    <s v="GF"/>
    <n v="1"/>
    <s v="Internal Finishes"/>
    <n v="102"/>
    <x v="1"/>
    <n v="10203"/>
    <x v="48"/>
    <m/>
    <m/>
    <m/>
    <x v="0"/>
    <m/>
    <n v="40"/>
    <m/>
    <m/>
    <m/>
    <m/>
    <m/>
    <m/>
    <n v="0"/>
    <x v="0"/>
    <s v="£0.00"/>
    <s v="£0.00"/>
    <s v="£0.00"/>
    <s v="£0.00"/>
    <s v="£0.00"/>
    <n v="0"/>
    <m/>
  </r>
  <r>
    <x v="0"/>
    <s v="Weston Favell"/>
    <s v="004 - Cleaners Cpd"/>
    <s v="GF"/>
    <n v="1"/>
    <s v="Internal Finishes"/>
    <n v="103"/>
    <x v="2"/>
    <n v="10301"/>
    <x v="65"/>
    <s v="m2"/>
    <n v="2.5"/>
    <n v="32.01"/>
    <x v="1"/>
    <n v="10"/>
    <n v="2"/>
    <n v="80.024999999999991"/>
    <s v="Poor condition"/>
    <s v="Replace"/>
    <m/>
    <n v="2"/>
    <n v="3"/>
    <n v="6"/>
    <x v="1"/>
    <s v="£0.00"/>
    <n v="80.024999999999991"/>
    <s v="£0.00"/>
    <s v="£0.00"/>
    <s v="£0.00"/>
    <n v="80.024999999999991"/>
    <m/>
  </r>
  <r>
    <x v="0"/>
    <s v="Weston Favell"/>
    <s v="004 - Cleaners Cpd"/>
    <s v="GF"/>
    <n v="2"/>
    <s v="Door"/>
    <n v="201"/>
    <x v="3"/>
    <n v="20102"/>
    <x v="15"/>
    <m/>
    <m/>
    <m/>
    <x v="0"/>
    <m/>
    <n v="10"/>
    <m/>
    <m/>
    <m/>
    <m/>
    <m/>
    <m/>
    <n v="0"/>
    <x v="0"/>
    <s v="£0.00"/>
    <s v="£0.00"/>
    <s v="£0.00"/>
    <s v="£0.00"/>
    <s v="£0.00"/>
    <n v="0"/>
    <m/>
  </r>
  <r>
    <x v="0"/>
    <s v="Weston Favell"/>
    <s v="004 - Cleaners Cpd"/>
    <s v="GF"/>
    <n v="3"/>
    <s v="Ironmongery"/>
    <n v="301"/>
    <x v="4"/>
    <n v="30101"/>
    <x v="4"/>
    <m/>
    <m/>
    <m/>
    <x v="0"/>
    <m/>
    <n v="10"/>
    <m/>
    <m/>
    <m/>
    <m/>
    <m/>
    <m/>
    <n v="0"/>
    <x v="0"/>
    <s v="£0.00"/>
    <s v="£0.00"/>
    <s v="£0.00"/>
    <s v="£0.00"/>
    <s v="£0.00"/>
    <n v="0"/>
    <m/>
  </r>
  <r>
    <x v="0"/>
    <s v="Weston Favell"/>
    <s v="004 - Cleaners Cpd"/>
    <s v="GF"/>
    <n v="4"/>
    <s v="Joinery"/>
    <n v="401"/>
    <x v="5"/>
    <n v="40101"/>
    <x v="12"/>
    <m/>
    <m/>
    <m/>
    <x v="0"/>
    <m/>
    <n v="8"/>
    <m/>
    <m/>
    <m/>
    <m/>
    <m/>
    <m/>
    <n v="0"/>
    <x v="0"/>
    <s v="£0.00"/>
    <s v="£0.00"/>
    <s v="£0.00"/>
    <s v="£0.00"/>
    <s v="£0.00"/>
    <n v="0"/>
    <m/>
  </r>
  <r>
    <x v="0"/>
    <s v="Weston Favell"/>
    <s v="004 - Cleaners Cpd"/>
    <s v="GF"/>
    <n v="4"/>
    <s v="Joinery"/>
    <n v="401"/>
    <x v="5"/>
    <n v="40102"/>
    <x v="6"/>
    <m/>
    <m/>
    <m/>
    <x v="0"/>
    <m/>
    <n v="8"/>
    <m/>
    <m/>
    <m/>
    <m/>
    <m/>
    <m/>
    <n v="0"/>
    <x v="0"/>
    <s v="£0.00"/>
    <s v="£0.00"/>
    <s v="£0.00"/>
    <s v="£0.00"/>
    <s v="£0.00"/>
    <n v="0"/>
    <m/>
  </r>
  <r>
    <x v="0"/>
    <s v="Weston Favell"/>
    <s v="004 - Cleaners Cpd"/>
    <s v="GF"/>
    <n v="5"/>
    <s v="Sanitary ware"/>
    <n v="502"/>
    <x v="8"/>
    <n v="50203"/>
    <x v="16"/>
    <m/>
    <m/>
    <m/>
    <x v="0"/>
    <m/>
    <n v="10"/>
    <m/>
    <m/>
    <m/>
    <m/>
    <m/>
    <m/>
    <n v="0"/>
    <x v="0"/>
    <s v="£0.00"/>
    <s v="£0.00"/>
    <s v="£0.00"/>
    <s v="£0.00"/>
    <s v="£0.00"/>
    <n v="0"/>
    <m/>
  </r>
  <r>
    <x v="0"/>
    <s v="Weston Favell"/>
    <s v="007 - Office "/>
    <s v="GF"/>
    <n v="1"/>
    <s v="Internal Finishes"/>
    <n v="101"/>
    <x v="0"/>
    <n v="10102"/>
    <x v="0"/>
    <m/>
    <m/>
    <m/>
    <x v="0"/>
    <m/>
    <n v="10"/>
    <m/>
    <m/>
    <m/>
    <m/>
    <m/>
    <m/>
    <n v="0"/>
    <x v="0"/>
    <s v="£0.00"/>
    <s v="£0.00"/>
    <s v="£0.00"/>
    <s v="£0.00"/>
    <s v="£0.00"/>
    <n v="0"/>
    <m/>
  </r>
  <r>
    <x v="0"/>
    <s v="Weston Favell"/>
    <s v="007 - Office "/>
    <s v="GF"/>
    <n v="1"/>
    <s v="Internal Finishes"/>
    <n v="102"/>
    <x v="1"/>
    <n v="10207"/>
    <x v="1"/>
    <m/>
    <m/>
    <m/>
    <x v="0"/>
    <m/>
    <n v="12"/>
    <m/>
    <m/>
    <m/>
    <m/>
    <m/>
    <m/>
    <n v="0"/>
    <x v="0"/>
    <s v="£0.00"/>
    <s v="£0.00"/>
    <s v="£0.00"/>
    <s v="£0.00"/>
    <s v="£0.00"/>
    <n v="0"/>
    <m/>
  </r>
  <r>
    <x v="0"/>
    <s v="Weston Favell"/>
    <s v="007 - Office "/>
    <s v="GF"/>
    <n v="1"/>
    <s v="Internal Finishes"/>
    <n v="103"/>
    <x v="2"/>
    <n v="10302"/>
    <x v="2"/>
    <s v="m2"/>
    <n v="9"/>
    <n v="43.58"/>
    <x v="1"/>
    <n v="15"/>
    <n v="3"/>
    <n v="392.21999999999997"/>
    <s v="Poor condition"/>
    <s v="Replace"/>
    <s v="INT 21"/>
    <n v="2"/>
    <n v="3"/>
    <n v="6"/>
    <x v="1"/>
    <s v="£0.00"/>
    <s v="£0.00"/>
    <n v="392.21999999999997"/>
    <s v="£0.00"/>
    <s v="£0.00"/>
    <n v="392.21999999999997"/>
    <m/>
  </r>
  <r>
    <x v="0"/>
    <s v="Weston Favell"/>
    <s v="007 - Office "/>
    <s v="GF"/>
    <n v="1"/>
    <s v="Internal Finishes"/>
    <n v="104"/>
    <x v="6"/>
    <n v="10401"/>
    <x v="8"/>
    <s v="m2"/>
    <n v="33"/>
    <n v="5.31"/>
    <x v="1"/>
    <n v="5"/>
    <n v="3"/>
    <n v="175.23"/>
    <s v="Poor decorations with scuffs and marks noted."/>
    <s v="Redecorate"/>
    <s v="INT 9"/>
    <n v="2"/>
    <n v="3"/>
    <n v="6"/>
    <x v="1"/>
    <s v="£0.00"/>
    <s v="£0.00"/>
    <n v="175.23"/>
    <s v="£0.00"/>
    <s v="£0.00"/>
    <n v="175.23"/>
    <m/>
  </r>
  <r>
    <x v="0"/>
    <s v="Weston Favell"/>
    <s v="007 - Office "/>
    <s v="GF"/>
    <n v="2"/>
    <s v="Door"/>
    <n v="201"/>
    <x v="3"/>
    <n v="20103"/>
    <x v="3"/>
    <m/>
    <m/>
    <m/>
    <x v="0"/>
    <m/>
    <n v="10"/>
    <m/>
    <m/>
    <m/>
    <m/>
    <m/>
    <m/>
    <n v="0"/>
    <x v="0"/>
    <s v="£0.00"/>
    <s v="£0.00"/>
    <s v="£0.00"/>
    <s v="£0.00"/>
    <s v="£0.00"/>
    <n v="0"/>
    <m/>
  </r>
  <r>
    <x v="0"/>
    <s v="Weston Favell"/>
    <s v="007 - Office "/>
    <s v="GF"/>
    <n v="3"/>
    <s v="Ironmongery"/>
    <n v="301"/>
    <x v="4"/>
    <n v="30101"/>
    <x v="4"/>
    <m/>
    <m/>
    <m/>
    <x v="0"/>
    <m/>
    <n v="10"/>
    <m/>
    <m/>
    <m/>
    <m/>
    <m/>
    <m/>
    <n v="0"/>
    <x v="0"/>
    <s v="£0.00"/>
    <s v="£0.00"/>
    <s v="£0.00"/>
    <s v="£0.00"/>
    <s v="£0.00"/>
    <n v="0"/>
    <m/>
  </r>
  <r>
    <x v="0"/>
    <s v="Weston Favell"/>
    <s v="007 - Office "/>
    <s v="GF"/>
    <n v="4"/>
    <s v="Joinery"/>
    <n v="401"/>
    <x v="5"/>
    <n v="40101"/>
    <x v="12"/>
    <m/>
    <m/>
    <m/>
    <x v="0"/>
    <m/>
    <n v="8"/>
    <m/>
    <m/>
    <m/>
    <m/>
    <m/>
    <m/>
    <n v="0"/>
    <x v="0"/>
    <s v="£0.00"/>
    <s v="£0.00"/>
    <s v="£0.00"/>
    <s v="£0.00"/>
    <s v="£0.00"/>
    <n v="0"/>
    <m/>
  </r>
  <r>
    <x v="0"/>
    <s v="Weston Favell"/>
    <s v="007 - Office "/>
    <s v="GF"/>
    <n v="4"/>
    <s v="Joinery"/>
    <n v="401"/>
    <x v="5"/>
    <n v="40102"/>
    <x v="6"/>
    <m/>
    <m/>
    <m/>
    <x v="0"/>
    <m/>
    <n v="8"/>
    <m/>
    <m/>
    <m/>
    <m/>
    <m/>
    <m/>
    <n v="0"/>
    <x v="0"/>
    <s v="£0.00"/>
    <s v="£0.00"/>
    <s v="£0.00"/>
    <s v="£0.00"/>
    <s v="£0.00"/>
    <n v="0"/>
    <m/>
  </r>
  <r>
    <x v="0"/>
    <s v="Weston Favell"/>
    <s v="147 - External bin store"/>
    <s v="GF"/>
    <n v="1"/>
    <s v="Internal Finishes"/>
    <n v="101"/>
    <x v="0"/>
    <n v="10105"/>
    <x v="69"/>
    <s v="m2"/>
    <n v="12"/>
    <n v="152.94"/>
    <x v="1"/>
    <n v="25"/>
    <n v="2"/>
    <n v="1835.28"/>
    <s v="Poor condition"/>
    <s v="Replace"/>
    <s v="INT 22"/>
    <n v="2"/>
    <n v="3"/>
    <n v="6"/>
    <x v="1"/>
    <s v="£0.00"/>
    <n v="1835.28"/>
    <s v="£0.00"/>
    <s v="£0.00"/>
    <s v="£0.00"/>
    <n v="1835.28"/>
    <m/>
  </r>
  <r>
    <x v="0"/>
    <s v="Weston Favell"/>
    <s v="147 - External bin store"/>
    <s v="GF"/>
    <n v="1"/>
    <s v="Internal Finishes"/>
    <n v="102"/>
    <x v="1"/>
    <n v="10203"/>
    <x v="48"/>
    <m/>
    <m/>
    <m/>
    <x v="0"/>
    <m/>
    <n v="40"/>
    <m/>
    <m/>
    <m/>
    <m/>
    <m/>
    <m/>
    <n v="0"/>
    <x v="0"/>
    <s v="£0.00"/>
    <s v="£0.00"/>
    <s v="£0.00"/>
    <s v="£0.00"/>
    <s v="£0.00"/>
    <n v="0"/>
    <m/>
  </r>
  <r>
    <x v="0"/>
    <s v="Weston Favell"/>
    <s v="147 - External bin store"/>
    <s v="GF"/>
    <n v="1"/>
    <s v="Internal Finishes"/>
    <n v="103"/>
    <x v="2"/>
    <n v="10304"/>
    <x v="70"/>
    <m/>
    <m/>
    <m/>
    <x v="0"/>
    <m/>
    <n v="40"/>
    <m/>
    <m/>
    <m/>
    <m/>
    <m/>
    <m/>
    <n v="0"/>
    <x v="0"/>
    <s v="£0.00"/>
    <s v="£0.00"/>
    <s v="£0.00"/>
    <s v="£0.00"/>
    <s v="£0.00"/>
    <n v="0"/>
    <m/>
  </r>
  <r>
    <x v="0"/>
    <s v="Weston Favell"/>
    <s v="146 - Barrel Store"/>
    <s v="GF"/>
    <n v="1"/>
    <s v="Internal Finishes"/>
    <n v="101"/>
    <x v="0"/>
    <n v="10105"/>
    <x v="69"/>
    <s v="m2"/>
    <n v="8"/>
    <n v="152.94"/>
    <x v="1"/>
    <n v="25"/>
    <n v="2"/>
    <n v="1223.52"/>
    <s v="Poor condition"/>
    <s v="Replace"/>
    <s v="INT 22"/>
    <n v="2"/>
    <n v="3"/>
    <n v="6"/>
    <x v="1"/>
    <s v="£0.00"/>
    <n v="1223.52"/>
    <s v="£0.00"/>
    <s v="£0.00"/>
    <s v="£0.00"/>
    <n v="1223.52"/>
    <m/>
  </r>
  <r>
    <x v="0"/>
    <s v="Weston Favell"/>
    <s v="146 - Barrel Store"/>
    <s v="GF"/>
    <n v="1"/>
    <s v="Internal Finishes"/>
    <n v="102"/>
    <x v="1"/>
    <n v="10203"/>
    <x v="48"/>
    <m/>
    <m/>
    <m/>
    <x v="0"/>
    <m/>
    <n v="40"/>
    <m/>
    <m/>
    <m/>
    <m/>
    <m/>
    <m/>
    <n v="0"/>
    <x v="0"/>
    <s v="£0.00"/>
    <s v="£0.00"/>
    <s v="£0.00"/>
    <s v="£0.00"/>
    <s v="£0.00"/>
    <n v="0"/>
    <m/>
  </r>
  <r>
    <x v="0"/>
    <s v="Weston Favell"/>
    <s v="146 - Barrel Store"/>
    <s v="GF"/>
    <n v="1"/>
    <s v="Internal Finishes"/>
    <n v="103"/>
    <x v="2"/>
    <n v="10304"/>
    <x v="70"/>
    <m/>
    <m/>
    <m/>
    <x v="0"/>
    <m/>
    <n v="40"/>
    <m/>
    <m/>
    <m/>
    <m/>
    <m/>
    <m/>
    <n v="0"/>
    <x v="0"/>
    <s v="£0.00"/>
    <s v="£0.00"/>
    <s v="£0.00"/>
    <s v="£0.00"/>
    <s v="£0.00"/>
    <n v="0"/>
    <m/>
  </r>
  <r>
    <x v="0"/>
    <s v="Weston Favell"/>
    <s v="159 - Store"/>
    <s v="GF"/>
    <n v="1"/>
    <s v="Internal Finishes"/>
    <n v="101"/>
    <x v="0"/>
    <n v="10105"/>
    <x v="69"/>
    <s v="m2"/>
    <n v="18"/>
    <n v="152.94"/>
    <x v="1"/>
    <n v="25"/>
    <n v="2"/>
    <n v="2752.92"/>
    <s v="Poor condition"/>
    <s v="Replace"/>
    <s v="INT 22"/>
    <n v="2"/>
    <n v="3"/>
    <n v="6"/>
    <x v="1"/>
    <s v="£0.00"/>
    <n v="2752.92"/>
    <s v="£0.00"/>
    <s v="£0.00"/>
    <s v="£0.00"/>
    <n v="2752.92"/>
    <m/>
  </r>
  <r>
    <x v="0"/>
    <s v="Weston Favell"/>
    <s v="159 - Store"/>
    <s v="GF"/>
    <n v="1"/>
    <s v="Internal Finishes"/>
    <n v="102"/>
    <x v="1"/>
    <n v="10203"/>
    <x v="48"/>
    <m/>
    <m/>
    <m/>
    <x v="0"/>
    <m/>
    <n v="40"/>
    <m/>
    <m/>
    <m/>
    <m/>
    <m/>
    <m/>
    <n v="0"/>
    <x v="0"/>
    <s v="£0.00"/>
    <s v="£0.00"/>
    <s v="£0.00"/>
    <s v="£0.00"/>
    <s v="£0.00"/>
    <n v="0"/>
    <m/>
  </r>
  <r>
    <x v="0"/>
    <s v="Weston Favell"/>
    <s v="159 - Store"/>
    <s v="GF"/>
    <n v="1"/>
    <s v="Internal Finishes"/>
    <n v="103"/>
    <x v="2"/>
    <n v="10304"/>
    <x v="70"/>
    <m/>
    <m/>
    <m/>
    <x v="0"/>
    <m/>
    <n v="40"/>
    <m/>
    <m/>
    <m/>
    <m/>
    <m/>
    <m/>
    <n v="0"/>
    <x v="0"/>
    <s v="£0.00"/>
    <s v="£0.00"/>
    <s v="£0.00"/>
    <s v="£0.00"/>
    <s v="£0.00"/>
    <n v="0"/>
    <m/>
  </r>
  <r>
    <x v="0"/>
    <s v="Weston Favell"/>
    <s v="145 - Crime investigation"/>
    <s v="FF"/>
    <n v="1"/>
    <s v="Internal Finishes"/>
    <n v="101"/>
    <x v="0"/>
    <n v="10105"/>
    <x v="69"/>
    <m/>
    <m/>
    <m/>
    <x v="0"/>
    <m/>
    <n v="10"/>
    <m/>
    <m/>
    <m/>
    <m/>
    <m/>
    <m/>
    <n v="0"/>
    <x v="0"/>
    <s v="£0.00"/>
    <s v="£0.00"/>
    <s v="£0.00"/>
    <s v="£0.00"/>
    <s v="£0.00"/>
    <n v="0"/>
    <m/>
  </r>
  <r>
    <x v="0"/>
    <s v="Weston Favell"/>
    <s v="145 - Crime investigation"/>
    <s v="FF"/>
    <n v="1"/>
    <s v="Internal Finishes"/>
    <n v="102"/>
    <x v="1"/>
    <n v="10207"/>
    <x v="1"/>
    <m/>
    <m/>
    <m/>
    <x v="0"/>
    <m/>
    <n v="12"/>
    <m/>
    <m/>
    <m/>
    <m/>
    <m/>
    <m/>
    <n v="0"/>
    <x v="0"/>
    <s v="£0.00"/>
    <s v="£0.00"/>
    <s v="£0.00"/>
    <s v="£0.00"/>
    <s v="£0.00"/>
    <n v="0"/>
    <m/>
  </r>
  <r>
    <x v="0"/>
    <s v="Weston Favell"/>
    <s v="145 - Crime investigation"/>
    <s v="FF"/>
    <n v="1"/>
    <s v="Internal Finishes"/>
    <n v="103"/>
    <x v="2"/>
    <n v="10302"/>
    <x v="2"/>
    <s v="m2"/>
    <n v="190"/>
    <n v="43.58"/>
    <x v="1"/>
    <n v="15"/>
    <n v="3"/>
    <n v="8280.1999999999989"/>
    <s v="Poor condition"/>
    <s v="Replace"/>
    <s v="INT 21"/>
    <n v="2"/>
    <n v="3"/>
    <n v="6"/>
    <x v="1"/>
    <s v="£0.00"/>
    <s v="£0.00"/>
    <n v="8280.1999999999989"/>
    <s v="£0.00"/>
    <s v="£0.00"/>
    <n v="8280.1999999999989"/>
    <m/>
  </r>
  <r>
    <x v="0"/>
    <s v="Weston Favell"/>
    <s v="145 - Crime investigation"/>
    <s v="FF"/>
    <n v="1"/>
    <s v="Internal Finishes"/>
    <n v="104"/>
    <x v="6"/>
    <n v="10401"/>
    <x v="8"/>
    <s v="m2"/>
    <n v="150"/>
    <n v="5.31"/>
    <x v="1"/>
    <n v="5"/>
    <n v="3"/>
    <n v="796.49999999999989"/>
    <s v="Poor condition"/>
    <s v="Redecorate"/>
    <s v="INT 9"/>
    <n v="2"/>
    <n v="3"/>
    <n v="6"/>
    <x v="1"/>
    <s v="£0.00"/>
    <s v="£0.00"/>
    <n v="796.49999999999989"/>
    <s v="£0.00"/>
    <s v="£0.00"/>
    <n v="796.49999999999989"/>
    <m/>
  </r>
  <r>
    <x v="0"/>
    <s v="Weston Favell"/>
    <s v="145 - Crime investigation"/>
    <s v="FF"/>
    <n v="1"/>
    <s v="Internal Finishes"/>
    <n v="104"/>
    <x v="6"/>
    <n v="10409"/>
    <x v="38"/>
    <s v="m2"/>
    <n v="5"/>
    <n v="7"/>
    <x v="1"/>
    <n v="5"/>
    <n v="3"/>
    <n v="35"/>
    <s v="Poor condition"/>
    <s v="Redecorate"/>
    <m/>
    <n v="2"/>
    <n v="3"/>
    <n v="6"/>
    <x v="1"/>
    <s v="£0.00"/>
    <s v="£0.00"/>
    <n v="35"/>
    <s v="£0.00"/>
    <s v="£0.00"/>
    <n v="35"/>
    <m/>
  </r>
  <r>
    <x v="0"/>
    <s v="Weston Favell"/>
    <s v="145 - Crime investigation"/>
    <s v="FF"/>
    <n v="4"/>
    <s v="Joinery"/>
    <n v="401"/>
    <x v="5"/>
    <n v="40102"/>
    <x v="6"/>
    <m/>
    <m/>
    <m/>
    <x v="0"/>
    <m/>
    <n v="8"/>
    <m/>
    <m/>
    <m/>
    <m/>
    <m/>
    <m/>
    <n v="0"/>
    <x v="0"/>
    <s v="£0.00"/>
    <s v="£0.00"/>
    <s v="£0.00"/>
    <s v="£0.00"/>
    <s v="£0.00"/>
    <n v="0"/>
    <m/>
  </r>
  <r>
    <x v="0"/>
    <s v="Weston Favell"/>
    <s v="145 - Crime investigation"/>
    <s v="FF"/>
    <n v="4"/>
    <s v="Joinery"/>
    <n v="401"/>
    <x v="5"/>
    <s v="40104DS"/>
    <x v="18"/>
    <m/>
    <m/>
    <m/>
    <x v="0"/>
    <m/>
    <n v="8"/>
    <m/>
    <m/>
    <m/>
    <m/>
    <m/>
    <m/>
    <n v="0"/>
    <x v="0"/>
    <s v="£0.00"/>
    <s v="£0.00"/>
    <s v="£0.00"/>
    <s v="£0.00"/>
    <s v="£0.00"/>
    <n v="0"/>
    <m/>
  </r>
  <r>
    <x v="0"/>
    <s v="Weston Favell"/>
    <s v="145 - Crime investigation"/>
    <s v="FF"/>
    <n v="7"/>
    <s v="FF&amp;E"/>
    <n v="701"/>
    <x v="7"/>
    <s v="70110DS"/>
    <x v="19"/>
    <m/>
    <m/>
    <m/>
    <x v="0"/>
    <m/>
    <n v="6"/>
    <m/>
    <m/>
    <m/>
    <m/>
    <m/>
    <m/>
    <n v="0"/>
    <x v="0"/>
    <s v="£0.00"/>
    <s v="£0.00"/>
    <s v="£0.00"/>
    <s v="£0.00"/>
    <s v="£0.00"/>
    <n v="0"/>
    <m/>
  </r>
  <r>
    <x v="0"/>
    <s v="Weston Favell"/>
    <s v="145 - Crime investigation"/>
    <s v="FF"/>
    <n v="7"/>
    <s v="FF&amp;E"/>
    <n v="701"/>
    <x v="7"/>
    <n v="70105"/>
    <x v="66"/>
    <m/>
    <m/>
    <m/>
    <x v="0"/>
    <m/>
    <n v="6"/>
    <m/>
    <m/>
    <m/>
    <m/>
    <m/>
    <m/>
    <n v="0"/>
    <x v="0"/>
    <s v="£0.00"/>
    <s v="£0.00"/>
    <s v="£0.00"/>
    <s v="£0.00"/>
    <s v="£0.00"/>
    <n v="0"/>
    <m/>
  </r>
  <r>
    <x v="0"/>
    <s v="Weston Favell"/>
    <s v="128 - CJU Office"/>
    <s v="FF"/>
    <n v="1"/>
    <s v="Internal Finishes"/>
    <n v="101"/>
    <x v="0"/>
    <n v="10105"/>
    <x v="69"/>
    <m/>
    <m/>
    <m/>
    <x v="0"/>
    <n v="25"/>
    <n v="10"/>
    <m/>
    <m/>
    <m/>
    <m/>
    <m/>
    <m/>
    <n v="0"/>
    <x v="0"/>
    <s v="£0.00"/>
    <s v="£0.00"/>
    <s v="£0.00"/>
    <s v="£0.00"/>
    <s v="£0.00"/>
    <n v="0"/>
    <m/>
  </r>
  <r>
    <x v="0"/>
    <s v="Weston Favell"/>
    <s v="128 - CJU Office"/>
    <s v="FF"/>
    <n v="1"/>
    <s v="Internal Finishes"/>
    <n v="102"/>
    <x v="1"/>
    <n v="10207"/>
    <x v="1"/>
    <m/>
    <m/>
    <m/>
    <x v="0"/>
    <n v="35"/>
    <n v="15"/>
    <m/>
    <m/>
    <m/>
    <m/>
    <m/>
    <m/>
    <n v="0"/>
    <x v="0"/>
    <s v="£0.00"/>
    <s v="£0.00"/>
    <s v="£0.00"/>
    <s v="£0.00"/>
    <s v="£0.00"/>
    <n v="0"/>
    <m/>
  </r>
  <r>
    <x v="0"/>
    <s v="Weston Favell"/>
    <s v="128 - CJU Office"/>
    <s v="FF"/>
    <n v="1"/>
    <s v="Internal Finishes"/>
    <n v="103"/>
    <x v="2"/>
    <n v="10302"/>
    <x v="2"/>
    <s v="m2"/>
    <n v="135"/>
    <n v="43.58"/>
    <x v="1"/>
    <n v="15"/>
    <n v="3"/>
    <n v="5883.3"/>
    <s v="Poor condition"/>
    <s v="Replace"/>
    <s v="INT 21"/>
    <n v="2"/>
    <n v="3"/>
    <n v="6"/>
    <x v="1"/>
    <s v="£0.00"/>
    <s v="£0.00"/>
    <n v="5883.3"/>
    <s v="£0.00"/>
    <s v="£0.00"/>
    <n v="5883.3"/>
    <m/>
  </r>
  <r>
    <x v="0"/>
    <s v="Weston Favell"/>
    <s v="128 - CJU Office"/>
    <s v="FF"/>
    <n v="1"/>
    <s v="Internal Finishes"/>
    <n v="104"/>
    <x v="6"/>
    <n v="10401"/>
    <x v="8"/>
    <s v="m2"/>
    <n v="135"/>
    <n v="5.31"/>
    <x v="1"/>
    <n v="5"/>
    <n v="3"/>
    <n v="716.84999999999991"/>
    <s v="Poor condition"/>
    <s v="Redecorate"/>
    <s v="INT 9"/>
    <n v="2"/>
    <n v="3"/>
    <n v="6"/>
    <x v="1"/>
    <s v="£0.00"/>
    <s v="£0.00"/>
    <n v="716.84999999999991"/>
    <s v="£0.00"/>
    <s v="£0.00"/>
    <n v="716.84999999999991"/>
    <m/>
  </r>
  <r>
    <x v="0"/>
    <s v="Weston Favell"/>
    <s v="128 - CJU Office"/>
    <s v="FF"/>
    <n v="1"/>
    <s v="Internal Finishes"/>
    <n v="104"/>
    <x v="6"/>
    <n v="10409"/>
    <x v="38"/>
    <s v="m2"/>
    <n v="5"/>
    <n v="7"/>
    <x v="1"/>
    <n v="5"/>
    <n v="3"/>
    <n v="35"/>
    <s v="Poor condition"/>
    <s v="Redecorate"/>
    <m/>
    <n v="2"/>
    <n v="3"/>
    <n v="6"/>
    <x v="1"/>
    <s v="£0.00"/>
    <s v="£0.00"/>
    <n v="35"/>
    <s v="£0.00"/>
    <s v="£0.00"/>
    <n v="35"/>
    <m/>
  </r>
  <r>
    <x v="0"/>
    <s v="Weston Favell"/>
    <s v="128 - CJU Office"/>
    <s v="FF"/>
    <n v="2"/>
    <s v="Door"/>
    <n v="201"/>
    <x v="3"/>
    <n v="20103"/>
    <x v="3"/>
    <m/>
    <m/>
    <m/>
    <x v="0"/>
    <m/>
    <n v="10"/>
    <m/>
    <m/>
    <m/>
    <m/>
    <m/>
    <m/>
    <n v="0"/>
    <x v="0"/>
    <s v="£0.00"/>
    <s v="£0.00"/>
    <s v="£0.00"/>
    <s v="£0.00"/>
    <s v="£0.00"/>
    <n v="0"/>
    <m/>
  </r>
  <r>
    <x v="0"/>
    <s v="Weston Favell"/>
    <s v="128 - CJU Office"/>
    <s v="FF"/>
    <n v="2"/>
    <s v="Door"/>
    <n v="201"/>
    <x v="3"/>
    <n v="20107"/>
    <x v="23"/>
    <m/>
    <m/>
    <m/>
    <x v="0"/>
    <m/>
    <n v="10"/>
    <m/>
    <m/>
    <m/>
    <m/>
    <m/>
    <m/>
    <n v="0"/>
    <x v="0"/>
    <s v="£0.00"/>
    <s v="£0.00"/>
    <s v="£0.00"/>
    <s v="£0.00"/>
    <s v="£0.00"/>
    <n v="0"/>
    <m/>
  </r>
  <r>
    <x v="0"/>
    <s v="Weston Favell"/>
    <s v="128 - CJU Office"/>
    <s v="FF"/>
    <n v="4"/>
    <s v="Joinery"/>
    <n v="401"/>
    <x v="5"/>
    <n v="40102"/>
    <x v="6"/>
    <m/>
    <m/>
    <m/>
    <x v="0"/>
    <m/>
    <n v="8"/>
    <m/>
    <m/>
    <m/>
    <m/>
    <m/>
    <m/>
    <n v="0"/>
    <x v="0"/>
    <s v="£0.00"/>
    <s v="£0.00"/>
    <s v="£0.00"/>
    <s v="£0.00"/>
    <s v="£0.00"/>
    <n v="0"/>
    <m/>
  </r>
  <r>
    <x v="0"/>
    <s v="Weston Favell"/>
    <s v="128 - CJU Office"/>
    <s v="FF"/>
    <n v="4"/>
    <s v="Joinery"/>
    <n v="401"/>
    <x v="5"/>
    <s v="40103DS"/>
    <x v="7"/>
    <m/>
    <m/>
    <m/>
    <x v="0"/>
    <m/>
    <n v="8"/>
    <m/>
    <m/>
    <m/>
    <m/>
    <m/>
    <m/>
    <n v="0"/>
    <x v="0"/>
    <s v="£0.00"/>
    <s v="£0.00"/>
    <s v="£0.00"/>
    <s v="£0.00"/>
    <s v="£0.00"/>
    <n v="0"/>
    <m/>
  </r>
  <r>
    <x v="0"/>
    <s v="Weston Favell"/>
    <s v="128 - CJU Office"/>
    <s v="FF"/>
    <n v="7"/>
    <s v="FF&amp;E"/>
    <n v="701"/>
    <x v="7"/>
    <s v="70110DS"/>
    <x v="19"/>
    <m/>
    <m/>
    <m/>
    <x v="0"/>
    <m/>
    <n v="6"/>
    <m/>
    <m/>
    <m/>
    <m/>
    <m/>
    <m/>
    <n v="0"/>
    <x v="0"/>
    <s v="£0.00"/>
    <s v="£0.00"/>
    <s v="£0.00"/>
    <s v="£0.00"/>
    <s v="£0.00"/>
    <n v="0"/>
    <m/>
  </r>
  <r>
    <x v="0"/>
    <s v="Weston Favell"/>
    <s v="137 - Lobby"/>
    <s v="FF"/>
    <n v="1"/>
    <s v="Internal Finishes"/>
    <n v="101"/>
    <x v="0"/>
    <n v="10102"/>
    <x v="0"/>
    <s v="m2"/>
    <n v="8"/>
    <n v="76.47"/>
    <x v="1"/>
    <n v="25"/>
    <n v="3"/>
    <n v="611.76"/>
    <s v="Suspended ceiling tiles worn"/>
    <s v="Replace"/>
    <s v="INT 22, INT 17"/>
    <n v="2"/>
    <n v="3"/>
    <n v="6"/>
    <x v="1"/>
    <s v="£0.00"/>
    <s v="£0.00"/>
    <n v="611.76"/>
    <s v="£0.00"/>
    <s v="£0.00"/>
    <n v="611.76"/>
    <m/>
  </r>
  <r>
    <x v="0"/>
    <s v="Weston Favell"/>
    <s v="137 - Lobby"/>
    <s v="FF"/>
    <n v="1"/>
    <s v="Internal Finishes"/>
    <n v="102"/>
    <x v="1"/>
    <n v="10207"/>
    <x v="1"/>
    <m/>
    <m/>
    <m/>
    <x v="0"/>
    <m/>
    <n v="12"/>
    <m/>
    <m/>
    <m/>
    <m/>
    <m/>
    <m/>
    <n v="0"/>
    <x v="0"/>
    <s v="£0.00"/>
    <s v="£0.00"/>
    <s v="£0.00"/>
    <s v="£0.00"/>
    <s v="£0.00"/>
    <n v="0"/>
    <m/>
  </r>
  <r>
    <x v="0"/>
    <s v="Weston Favell"/>
    <s v="137 - Lobby"/>
    <s v="FF"/>
    <n v="1"/>
    <s v="Internal Finishes"/>
    <n v="103"/>
    <x v="2"/>
    <n v="10305"/>
    <x v="30"/>
    <m/>
    <m/>
    <m/>
    <x v="0"/>
    <m/>
    <n v="8"/>
    <m/>
    <m/>
    <m/>
    <m/>
    <m/>
    <m/>
    <n v="0"/>
    <x v="0"/>
    <s v="£0.00"/>
    <s v="£0.00"/>
    <s v="£0.00"/>
    <s v="£0.00"/>
    <s v="£0.00"/>
    <n v="0"/>
    <m/>
  </r>
  <r>
    <x v="0"/>
    <s v="Weston Favell"/>
    <s v="137 - Lobby"/>
    <s v="FF"/>
    <n v="1"/>
    <s v="Internal Finishes"/>
    <n v="104"/>
    <x v="6"/>
    <n v="10401"/>
    <x v="8"/>
    <s v="m2"/>
    <n v="18"/>
    <n v="5.31"/>
    <x v="1"/>
    <n v="5"/>
    <n v="3"/>
    <n v="95.58"/>
    <s v="Poor condition"/>
    <s v="Redecorate"/>
    <s v="INT 9"/>
    <n v="2"/>
    <n v="3"/>
    <n v="6"/>
    <x v="1"/>
    <s v="£0.00"/>
    <s v="£0.00"/>
    <n v="95.58"/>
    <s v="£0.00"/>
    <s v="£0.00"/>
    <n v="95.58"/>
    <m/>
  </r>
  <r>
    <x v="0"/>
    <s v="Weston Favell"/>
    <s v="137 - Lobby"/>
    <s v="FF"/>
    <n v="2"/>
    <s v="Door"/>
    <n v="201"/>
    <x v="3"/>
    <n v="20102"/>
    <x v="15"/>
    <m/>
    <m/>
    <m/>
    <x v="0"/>
    <m/>
    <n v="10"/>
    <m/>
    <m/>
    <m/>
    <m/>
    <m/>
    <m/>
    <n v="0"/>
    <x v="0"/>
    <s v="£0.00"/>
    <s v="£0.00"/>
    <s v="£0.00"/>
    <s v="£0.00"/>
    <s v="£0.00"/>
    <n v="0"/>
    <m/>
  </r>
  <r>
    <x v="0"/>
    <s v="Weston Favell"/>
    <s v="137 - Lobby"/>
    <s v="FF"/>
    <n v="2"/>
    <s v="Door"/>
    <n v="201"/>
    <x v="3"/>
    <n v="20103"/>
    <x v="3"/>
    <m/>
    <m/>
    <m/>
    <x v="0"/>
    <m/>
    <n v="10"/>
    <m/>
    <m/>
    <m/>
    <m/>
    <m/>
    <m/>
    <n v="0"/>
    <x v="0"/>
    <s v="£0.00"/>
    <s v="£0.00"/>
    <s v="£0.00"/>
    <s v="£0.00"/>
    <s v="£0.00"/>
    <n v="0"/>
    <m/>
  </r>
  <r>
    <x v="0"/>
    <s v="Weston Favell"/>
    <s v="137 - Lobby"/>
    <s v="FF"/>
    <n v="3"/>
    <s v="Ironmongery"/>
    <n v="301"/>
    <x v="4"/>
    <n v="30101"/>
    <x v="4"/>
    <m/>
    <m/>
    <m/>
    <x v="0"/>
    <m/>
    <n v="10"/>
    <m/>
    <m/>
    <m/>
    <m/>
    <m/>
    <m/>
    <n v="0"/>
    <x v="0"/>
    <s v="£0.00"/>
    <s v="£0.00"/>
    <s v="£0.00"/>
    <s v="£0.00"/>
    <s v="£0.00"/>
    <n v="0"/>
    <m/>
  </r>
  <r>
    <x v="0"/>
    <s v="Weston Favell"/>
    <s v="137 - Lobby"/>
    <s v="FF"/>
    <n v="4"/>
    <s v="Joinery"/>
    <n v="401"/>
    <x v="5"/>
    <n v="40101"/>
    <x v="12"/>
    <m/>
    <m/>
    <m/>
    <x v="0"/>
    <m/>
    <n v="8"/>
    <m/>
    <m/>
    <m/>
    <m/>
    <m/>
    <m/>
    <n v="0"/>
    <x v="0"/>
    <s v="£0.00"/>
    <s v="£0.00"/>
    <s v="£0.00"/>
    <s v="£0.00"/>
    <s v="£0.00"/>
    <n v="0"/>
    <m/>
  </r>
  <r>
    <x v="0"/>
    <s v="Weston Favell"/>
    <s v="137 - Lobby"/>
    <s v="FF"/>
    <n v="7"/>
    <s v="FF&amp;E"/>
    <n v="701"/>
    <x v="7"/>
    <s v="70111DS"/>
    <x v="25"/>
    <m/>
    <m/>
    <m/>
    <x v="0"/>
    <m/>
    <n v="6"/>
    <m/>
    <m/>
    <m/>
    <m/>
    <m/>
    <m/>
    <n v="0"/>
    <x v="0"/>
    <s v="£0.00"/>
    <s v="£0.00"/>
    <s v="£0.00"/>
    <s v="£0.00"/>
    <s v="£0.00"/>
    <n v="0"/>
    <m/>
  </r>
  <r>
    <x v="0"/>
    <s v="Weston Favell"/>
    <s v="137 -Male WC"/>
    <s v="FF"/>
    <n v="1"/>
    <s v="Internal Finishes"/>
    <n v="101"/>
    <x v="0"/>
    <n v="10102"/>
    <x v="0"/>
    <s v="m2"/>
    <n v="15"/>
    <n v="76.47"/>
    <x v="1"/>
    <n v="25"/>
    <n v="3"/>
    <n v="1147.05"/>
    <s v="Suspended ceiling tiles worn"/>
    <s v="Replace"/>
    <s v="INT 22, INT 17"/>
    <n v="2"/>
    <n v="3"/>
    <n v="6"/>
    <x v="1"/>
    <s v="£0.00"/>
    <s v="£0.00"/>
    <n v="1147.05"/>
    <s v="£0.00"/>
    <s v="£0.00"/>
    <n v="1147.05"/>
    <m/>
  </r>
  <r>
    <x v="0"/>
    <s v="Weston Favell"/>
    <s v="137 -Male WC"/>
    <s v="FF"/>
    <n v="1"/>
    <s v="Internal Finishes"/>
    <n v="102"/>
    <x v="1"/>
    <n v="10205"/>
    <x v="29"/>
    <m/>
    <m/>
    <m/>
    <x v="0"/>
    <m/>
    <n v="10"/>
    <m/>
    <m/>
    <m/>
    <m/>
    <m/>
    <m/>
    <n v="0"/>
    <x v="0"/>
    <s v="£0.00"/>
    <s v="£0.00"/>
    <s v="£0.00"/>
    <s v="£0.00"/>
    <s v="£0.00"/>
    <n v="0"/>
    <m/>
  </r>
  <r>
    <x v="0"/>
    <s v="Weston Favell"/>
    <s v="137 -Male WC"/>
    <s v="FF"/>
    <n v="1"/>
    <s v="Internal Finishes"/>
    <n v="102"/>
    <x v="1"/>
    <n v="10207"/>
    <x v="1"/>
    <m/>
    <m/>
    <m/>
    <x v="0"/>
    <m/>
    <n v="12"/>
    <m/>
    <m/>
    <m/>
    <m/>
    <m/>
    <m/>
    <n v="0"/>
    <x v="0"/>
    <s v="£0.00"/>
    <s v="£0.00"/>
    <s v="£0.00"/>
    <s v="£0.00"/>
    <s v="£0.00"/>
    <n v="0"/>
    <m/>
  </r>
  <r>
    <x v="0"/>
    <s v="Weston Favell"/>
    <s v="137 -Male WC"/>
    <s v="FF"/>
    <n v="1"/>
    <s v="Internal Finishes"/>
    <n v="103"/>
    <x v="2"/>
    <n v="10305"/>
    <x v="30"/>
    <m/>
    <m/>
    <m/>
    <x v="0"/>
    <m/>
    <n v="10"/>
    <m/>
    <m/>
    <m/>
    <m/>
    <m/>
    <m/>
    <n v="0"/>
    <x v="0"/>
    <s v="£0.00"/>
    <s v="£0.00"/>
    <s v="£0.00"/>
    <s v="£0.00"/>
    <s v="£0.00"/>
    <n v="0"/>
    <m/>
  </r>
  <r>
    <x v="0"/>
    <s v="Weston Favell"/>
    <s v="137 -Male WC"/>
    <s v="FF"/>
    <n v="1"/>
    <s v="Internal Finishes"/>
    <n v="104"/>
    <x v="6"/>
    <n v="10401"/>
    <x v="8"/>
    <s v="m2"/>
    <n v="40"/>
    <n v="5.31"/>
    <x v="1"/>
    <n v="5"/>
    <n v="3"/>
    <n v="212.39999999999998"/>
    <s v="Poor condition"/>
    <s v="Redecorate"/>
    <s v="INT 9"/>
    <n v="2"/>
    <n v="3"/>
    <n v="6"/>
    <x v="1"/>
    <s v="£0.00"/>
    <s v="£0.00"/>
    <n v="212.39999999999998"/>
    <s v="£0.00"/>
    <s v="£0.00"/>
    <n v="212.39999999999998"/>
    <m/>
  </r>
  <r>
    <x v="0"/>
    <s v="Weston Favell"/>
    <s v="137 -Male WC"/>
    <s v="FF"/>
    <n v="4"/>
    <s v="Joinery"/>
    <n v="401"/>
    <x v="5"/>
    <s v="40104DS"/>
    <x v="18"/>
    <m/>
    <m/>
    <m/>
    <x v="0"/>
    <m/>
    <n v="8"/>
    <m/>
    <m/>
    <m/>
    <m/>
    <m/>
    <m/>
    <n v="0"/>
    <x v="0"/>
    <s v="£0.00"/>
    <s v="£0.00"/>
    <s v="£0.00"/>
    <s v="£0.00"/>
    <s v="£0.00"/>
    <n v="0"/>
    <m/>
  </r>
  <r>
    <x v="0"/>
    <s v="Weston Favell"/>
    <s v="137 -Male WC"/>
    <s v="FF"/>
    <n v="5"/>
    <s v="Sanitary ware"/>
    <n v="501"/>
    <x v="13"/>
    <n v="50101"/>
    <x v="36"/>
    <m/>
    <m/>
    <m/>
    <x v="0"/>
    <m/>
    <n v="10"/>
    <m/>
    <m/>
    <m/>
    <m/>
    <m/>
    <m/>
    <n v="0"/>
    <x v="0"/>
    <s v="£0.00"/>
    <s v="£0.00"/>
    <s v="£0.00"/>
    <s v="£0.00"/>
    <s v="£0.00"/>
    <n v="0"/>
    <m/>
  </r>
  <r>
    <x v="0"/>
    <s v="Weston Favell"/>
    <s v="137 -Male WC"/>
    <s v="FF"/>
    <n v="5"/>
    <s v="Sanitary ware"/>
    <n v="502"/>
    <x v="8"/>
    <n v="50201"/>
    <x v="36"/>
    <s v="Item"/>
    <n v="4"/>
    <n v="289.33999999999997"/>
    <x v="1"/>
    <n v="20"/>
    <n v="2"/>
    <n v="1157.3599999999999"/>
    <s v="Poor condition"/>
    <s v="Replace"/>
    <s v="INT 27"/>
    <n v="2"/>
    <n v="3"/>
    <n v="6"/>
    <x v="1"/>
    <s v="£0.00"/>
    <n v="1157.3599999999999"/>
    <s v="£0.00"/>
    <s v="£0.00"/>
    <s v="£0.00"/>
    <n v="1157.3599999999999"/>
    <m/>
  </r>
  <r>
    <x v="0"/>
    <s v="Weston Favell"/>
    <s v="137 -Male WC"/>
    <s v="FF"/>
    <n v="5"/>
    <s v="Sanitary ware"/>
    <n v="503"/>
    <x v="14"/>
    <n v="50301"/>
    <x v="36"/>
    <m/>
    <m/>
    <m/>
    <x v="0"/>
    <m/>
    <n v="10"/>
    <m/>
    <m/>
    <m/>
    <m/>
    <m/>
    <m/>
    <n v="0"/>
    <x v="0"/>
    <s v="£0.00"/>
    <s v="£0.00"/>
    <s v="£0.00"/>
    <s v="£0.00"/>
    <s v="£0.00"/>
    <n v="0"/>
    <m/>
  </r>
  <r>
    <x v="0"/>
    <s v="Weston Favell"/>
    <s v="137 -Male WC"/>
    <s v="FF"/>
    <n v="5"/>
    <s v="Sanitary ware"/>
    <n v="504"/>
    <x v="11"/>
    <n v="50401"/>
    <x v="32"/>
    <s v="Item"/>
    <n v="1"/>
    <n v="650"/>
    <x v="1"/>
    <n v="20"/>
    <n v="2"/>
    <n v="650"/>
    <s v="Poor condition"/>
    <s v="Replace"/>
    <s v="INT 27"/>
    <n v="2"/>
    <n v="3"/>
    <n v="6"/>
    <x v="1"/>
    <s v="£0.00"/>
    <n v="650"/>
    <s v="£0.00"/>
    <s v="£0.00"/>
    <s v="£0.00"/>
    <n v="650"/>
    <m/>
  </r>
  <r>
    <x v="0"/>
    <s v="Weston Favell"/>
    <s v="137 -Male WC"/>
    <s v="FF"/>
    <n v="5"/>
    <s v="Sanitary ware"/>
    <n v="505"/>
    <x v="15"/>
    <n v="50501"/>
    <x v="32"/>
    <s v="Item"/>
    <n v="2"/>
    <n v="650"/>
    <x v="1"/>
    <n v="20"/>
    <n v="2"/>
    <n v="1300"/>
    <s v="Poor condition"/>
    <s v="Replace"/>
    <s v="INT 27"/>
    <n v="2"/>
    <n v="3"/>
    <n v="6"/>
    <x v="1"/>
    <s v="£0.00"/>
    <n v="1300"/>
    <s v="£0.00"/>
    <s v="£0.00"/>
    <s v="£0.00"/>
    <n v="1300"/>
    <m/>
  </r>
  <r>
    <x v="0"/>
    <s v="Weston Favell"/>
    <s v="137 -Male WC"/>
    <s v="FF"/>
    <n v="5"/>
    <s v="Sanitary ware"/>
    <n v="506"/>
    <x v="16"/>
    <n v="50601"/>
    <x v="32"/>
    <s v="Item"/>
    <n v="2"/>
    <n v="650"/>
    <x v="1"/>
    <n v="20"/>
    <n v="2"/>
    <n v="1300"/>
    <s v="Poor condition"/>
    <s v="Replace"/>
    <s v="INT 27"/>
    <n v="2"/>
    <n v="3"/>
    <n v="6"/>
    <x v="1"/>
    <s v="£0.00"/>
    <n v="1300"/>
    <s v="£0.00"/>
    <s v="£0.00"/>
    <s v="£0.00"/>
    <n v="1300"/>
    <m/>
  </r>
  <r>
    <x v="0"/>
    <s v="Weston Favell"/>
    <s v="137 -Male WC"/>
    <s v="FF"/>
    <n v="7"/>
    <s v="FF&amp;E"/>
    <n v="701"/>
    <x v="7"/>
    <s v="70110DS"/>
    <x v="19"/>
    <s v="Item"/>
    <n v="1"/>
    <n v="150"/>
    <x v="1"/>
    <n v="15"/>
    <n v="2"/>
    <n v="150"/>
    <s v="Poor condition"/>
    <s v="Replace"/>
    <s v="INT 3"/>
    <n v="2"/>
    <n v="3"/>
    <n v="6"/>
    <x v="1"/>
    <s v="£0.00"/>
    <n v="150"/>
    <s v="£0.00"/>
    <s v="£0.00"/>
    <s v="£0.00"/>
    <n v="150"/>
    <m/>
  </r>
  <r>
    <x v="0"/>
    <s v="Weston Favell"/>
    <s v="132 - Female WC"/>
    <s v="FF"/>
    <n v="1"/>
    <s v="Internal Finishes"/>
    <n v="101"/>
    <x v="0"/>
    <n v="10102"/>
    <x v="0"/>
    <s v="m2"/>
    <n v="13"/>
    <n v="76.47"/>
    <x v="1"/>
    <n v="25"/>
    <n v="3"/>
    <n v="994.11"/>
    <s v="Suspended ceiling tiles worn"/>
    <s v="Replace"/>
    <s v="INT 22, INT 17"/>
    <n v="2"/>
    <n v="3"/>
    <n v="6"/>
    <x v="1"/>
    <s v="£0.00"/>
    <s v="£0.00"/>
    <n v="994.11"/>
    <s v="£0.00"/>
    <s v="£0.00"/>
    <n v="994.11"/>
    <m/>
  </r>
  <r>
    <x v="0"/>
    <s v="Weston Favell"/>
    <s v="133 - Female WC"/>
    <s v="FF"/>
    <n v="1"/>
    <s v="Internal Finishes"/>
    <n v="102"/>
    <x v="1"/>
    <n v="10205"/>
    <x v="29"/>
    <m/>
    <m/>
    <m/>
    <x v="0"/>
    <m/>
    <n v="10"/>
    <m/>
    <m/>
    <m/>
    <m/>
    <m/>
    <m/>
    <n v="0"/>
    <x v="0"/>
    <s v="£0.00"/>
    <s v="£0.00"/>
    <s v="£0.00"/>
    <s v="£0.00"/>
    <s v="£0.00"/>
    <n v="0"/>
    <m/>
  </r>
  <r>
    <x v="0"/>
    <s v="Weston Favell"/>
    <s v="134 - Female WC"/>
    <s v="FF"/>
    <n v="1"/>
    <s v="Internal Finishes"/>
    <n v="102"/>
    <x v="1"/>
    <n v="10207"/>
    <x v="1"/>
    <m/>
    <m/>
    <m/>
    <x v="0"/>
    <m/>
    <n v="12"/>
    <m/>
    <m/>
    <m/>
    <m/>
    <m/>
    <m/>
    <n v="0"/>
    <x v="0"/>
    <s v="£0.00"/>
    <s v="£0.00"/>
    <s v="£0.00"/>
    <s v="£0.00"/>
    <s v="£0.00"/>
    <n v="0"/>
    <m/>
  </r>
  <r>
    <x v="0"/>
    <s v="Weston Favell"/>
    <s v="135 - Female WC"/>
    <s v="FF"/>
    <n v="1"/>
    <s v="Internal Finishes"/>
    <n v="103"/>
    <x v="2"/>
    <n v="10305"/>
    <x v="30"/>
    <m/>
    <m/>
    <m/>
    <x v="0"/>
    <m/>
    <n v="10"/>
    <m/>
    <m/>
    <m/>
    <m/>
    <m/>
    <m/>
    <n v="0"/>
    <x v="0"/>
    <s v="£0.00"/>
    <s v="£0.00"/>
    <s v="£0.00"/>
    <s v="£0.00"/>
    <s v="£0.00"/>
    <n v="0"/>
    <m/>
  </r>
  <r>
    <x v="0"/>
    <s v="Weston Favell"/>
    <s v="136 - Female WC"/>
    <s v="FF"/>
    <n v="1"/>
    <s v="Internal Finishes"/>
    <n v="104"/>
    <x v="6"/>
    <n v="10401"/>
    <x v="8"/>
    <s v="m2"/>
    <n v="40"/>
    <n v="5.31"/>
    <x v="1"/>
    <n v="5"/>
    <n v="3"/>
    <n v="212.39999999999998"/>
    <s v="Poor condition"/>
    <s v="Redecorate"/>
    <s v="INT 9"/>
    <n v="2"/>
    <n v="3"/>
    <n v="6"/>
    <x v="1"/>
    <s v="£0.00"/>
    <s v="£0.00"/>
    <n v="212.39999999999998"/>
    <s v="£0.00"/>
    <s v="£0.00"/>
    <n v="212.39999999999998"/>
    <m/>
  </r>
  <r>
    <x v="0"/>
    <s v="Weston Favell"/>
    <s v="137 - Female WC"/>
    <s v="FF"/>
    <n v="4"/>
    <s v="Joinery"/>
    <n v="401"/>
    <x v="5"/>
    <s v="40104DS"/>
    <x v="18"/>
    <m/>
    <m/>
    <m/>
    <x v="0"/>
    <m/>
    <n v="8"/>
    <m/>
    <m/>
    <m/>
    <m/>
    <m/>
    <m/>
    <n v="0"/>
    <x v="0"/>
    <s v="£0.00"/>
    <s v="£0.00"/>
    <s v="£0.00"/>
    <s v="£0.00"/>
    <s v="£0.00"/>
    <n v="0"/>
    <m/>
  </r>
  <r>
    <x v="0"/>
    <s v="Weston Favell"/>
    <s v="138 - Female WC"/>
    <s v="FF"/>
    <n v="5"/>
    <s v="Sanitary ware"/>
    <n v="501"/>
    <x v="13"/>
    <n v="50101"/>
    <x v="36"/>
    <m/>
    <m/>
    <m/>
    <x v="0"/>
    <m/>
    <n v="10"/>
    <m/>
    <m/>
    <m/>
    <m/>
    <m/>
    <m/>
    <n v="0"/>
    <x v="0"/>
    <s v="£0.00"/>
    <s v="£0.00"/>
    <s v="£0.00"/>
    <s v="£0.00"/>
    <s v="£0.00"/>
    <n v="0"/>
    <m/>
  </r>
  <r>
    <x v="0"/>
    <s v="Weston Favell"/>
    <s v="139 - Female WC"/>
    <s v="FF"/>
    <n v="5"/>
    <s v="Sanitary ware"/>
    <n v="502"/>
    <x v="8"/>
    <n v="50201"/>
    <x v="36"/>
    <s v="Item"/>
    <n v="4"/>
    <n v="289.33999999999997"/>
    <x v="1"/>
    <n v="20"/>
    <n v="2"/>
    <n v="1157.3599999999999"/>
    <s v="Poor condition"/>
    <s v="Replace"/>
    <s v="INT 27"/>
    <n v="2"/>
    <n v="3"/>
    <n v="6"/>
    <x v="1"/>
    <s v="£0.00"/>
    <n v="1157.3599999999999"/>
    <s v="£0.00"/>
    <s v="£0.00"/>
    <s v="£0.00"/>
    <n v="1157.3599999999999"/>
    <m/>
  </r>
  <r>
    <x v="0"/>
    <s v="Weston Favell"/>
    <s v="141 - Female WC"/>
    <s v="FF"/>
    <n v="5"/>
    <s v="Sanitary ware"/>
    <n v="504"/>
    <x v="11"/>
    <n v="50401"/>
    <x v="32"/>
    <s v="Item"/>
    <n v="1"/>
    <n v="650"/>
    <x v="1"/>
    <n v="20"/>
    <n v="2"/>
    <n v="650"/>
    <s v="Poor condition"/>
    <s v="Replace"/>
    <s v="INT 27"/>
    <n v="2"/>
    <n v="3"/>
    <n v="6"/>
    <x v="1"/>
    <s v="£0.00"/>
    <n v="650"/>
    <s v="£0.00"/>
    <s v="£0.00"/>
    <s v="£0.00"/>
    <n v="650"/>
    <m/>
  </r>
  <r>
    <x v="0"/>
    <s v="Weston Favell"/>
    <s v="142 - Female WC"/>
    <s v="FF"/>
    <n v="5"/>
    <s v="Sanitary ware"/>
    <n v="505"/>
    <x v="15"/>
    <n v="50501"/>
    <x v="32"/>
    <s v="Item"/>
    <n v="2"/>
    <n v="650"/>
    <x v="1"/>
    <n v="20"/>
    <n v="2"/>
    <n v="1300"/>
    <s v="Poor condition"/>
    <s v="Replace"/>
    <s v="INT 27"/>
    <n v="2"/>
    <n v="3"/>
    <n v="6"/>
    <x v="1"/>
    <s v="£0.00"/>
    <n v="1300"/>
    <s v="£0.00"/>
    <s v="£0.00"/>
    <s v="£0.00"/>
    <n v="1300"/>
    <m/>
  </r>
  <r>
    <x v="0"/>
    <s v="Weston Favell"/>
    <s v="143 - Female WC"/>
    <s v="FF"/>
    <n v="5"/>
    <s v="Sanitary ware"/>
    <n v="506"/>
    <x v="16"/>
    <n v="50601"/>
    <x v="32"/>
    <s v="Item"/>
    <n v="2"/>
    <n v="650"/>
    <x v="1"/>
    <n v="20"/>
    <n v="2"/>
    <n v="1300"/>
    <s v="Poor condition"/>
    <s v="Replace"/>
    <s v="INT 27"/>
    <n v="2"/>
    <n v="3"/>
    <n v="6"/>
    <x v="1"/>
    <s v="£0.00"/>
    <n v="1300"/>
    <s v="£0.00"/>
    <s v="£0.00"/>
    <s v="£0.00"/>
    <n v="1300"/>
    <m/>
  </r>
  <r>
    <x v="0"/>
    <s v="Weston Favell"/>
    <s v="144 - Female WC"/>
    <s v="FF"/>
    <n v="7"/>
    <s v="FF&amp;E"/>
    <n v="701"/>
    <x v="7"/>
    <s v="70110DS"/>
    <x v="19"/>
    <s v="Item"/>
    <n v="1"/>
    <n v="150"/>
    <x v="1"/>
    <n v="15"/>
    <n v="2"/>
    <n v="150"/>
    <s v="Poor condition"/>
    <s v="Replace"/>
    <s v="INT 3"/>
    <n v="2"/>
    <n v="3"/>
    <n v="6"/>
    <x v="1"/>
    <s v="£0.00"/>
    <n v="150"/>
    <s v="£0.00"/>
    <s v="£0.00"/>
    <s v="£0.00"/>
    <n v="150"/>
    <m/>
  </r>
  <r>
    <x v="0"/>
    <s v="Weston Favell"/>
    <s v="Small lobby (adjacent 135)"/>
    <s v="FF"/>
    <n v="1"/>
    <s v="Internal Finishes"/>
    <n v="101"/>
    <x v="0"/>
    <n v="10105"/>
    <x v="69"/>
    <m/>
    <m/>
    <m/>
    <x v="0"/>
    <m/>
    <n v="10"/>
    <m/>
    <m/>
    <m/>
    <m/>
    <m/>
    <m/>
    <n v="0"/>
    <x v="0"/>
    <s v="£0.00"/>
    <s v="£0.00"/>
    <s v="£0.00"/>
    <s v="£0.00"/>
    <s v="£0.00"/>
    <n v="0"/>
    <m/>
  </r>
  <r>
    <x v="0"/>
    <s v="Weston Favell"/>
    <s v="Small lobby (adjacent 135)"/>
    <s v="FF"/>
    <n v="1"/>
    <s v="Internal Finishes"/>
    <n v="102"/>
    <x v="1"/>
    <n v="10207"/>
    <x v="1"/>
    <m/>
    <m/>
    <m/>
    <x v="0"/>
    <m/>
    <n v="12"/>
    <m/>
    <m/>
    <m/>
    <m/>
    <m/>
    <m/>
    <n v="0"/>
    <x v="0"/>
    <s v="£0.00"/>
    <s v="£0.00"/>
    <s v="£0.00"/>
    <s v="£0.00"/>
    <s v="£0.00"/>
    <n v="0"/>
    <m/>
  </r>
  <r>
    <x v="0"/>
    <s v="Weston Favell"/>
    <s v="Small lobby (adjacent 135)"/>
    <s v="FF"/>
    <n v="1"/>
    <s v="Internal Finishes"/>
    <n v="103"/>
    <x v="2"/>
    <n v="10302"/>
    <x v="2"/>
    <m/>
    <m/>
    <m/>
    <x v="0"/>
    <m/>
    <n v="8"/>
    <m/>
    <m/>
    <m/>
    <m/>
    <m/>
    <m/>
    <n v="0"/>
    <x v="0"/>
    <s v="£0.00"/>
    <s v="£0.00"/>
    <s v="£0.00"/>
    <s v="£0.00"/>
    <s v="£0.00"/>
    <n v="0"/>
    <m/>
  </r>
  <r>
    <x v="0"/>
    <s v="Weston Favell"/>
    <s v="Small lobby (adjacent 135)"/>
    <s v="FF"/>
    <n v="1"/>
    <s v="Internal Finishes"/>
    <n v="104"/>
    <x v="6"/>
    <n v="10401"/>
    <x v="8"/>
    <m/>
    <m/>
    <m/>
    <x v="0"/>
    <m/>
    <n v="6"/>
    <m/>
    <m/>
    <m/>
    <m/>
    <m/>
    <m/>
    <n v="0"/>
    <x v="0"/>
    <s v="£0.00"/>
    <s v="£0.00"/>
    <s v="£0.00"/>
    <s v="£0.00"/>
    <s v="£0.00"/>
    <n v="0"/>
    <m/>
  </r>
  <r>
    <x v="0"/>
    <s v="Weston Favell"/>
    <s v="Small lobby (adjacent 135)"/>
    <s v="FF"/>
    <n v="1"/>
    <s v="Internal Finishes"/>
    <n v="104"/>
    <x v="6"/>
    <n v="10409"/>
    <x v="38"/>
    <m/>
    <m/>
    <m/>
    <x v="0"/>
    <m/>
    <n v="6"/>
    <m/>
    <m/>
    <m/>
    <m/>
    <m/>
    <m/>
    <n v="0"/>
    <x v="0"/>
    <s v="£0.00"/>
    <s v="£0.00"/>
    <s v="£0.00"/>
    <s v="£0.00"/>
    <s v="£0.00"/>
    <n v="0"/>
    <m/>
  </r>
  <r>
    <x v="0"/>
    <s v="Weston Favell"/>
    <s v="Small lobby (adjacent 135)"/>
    <s v="FF"/>
    <n v="2"/>
    <s v="Door"/>
    <n v="201"/>
    <x v="3"/>
    <n v="20103"/>
    <x v="3"/>
    <m/>
    <m/>
    <m/>
    <x v="0"/>
    <m/>
    <n v="10"/>
    <m/>
    <m/>
    <m/>
    <m/>
    <m/>
    <m/>
    <n v="0"/>
    <x v="0"/>
    <s v="£0.00"/>
    <s v="£0.00"/>
    <s v="£0.00"/>
    <s v="£0.00"/>
    <s v="£0.00"/>
    <n v="0"/>
    <m/>
  </r>
  <r>
    <x v="0"/>
    <s v="Weston Favell"/>
    <s v="Small lobby (adjacent 135)"/>
    <s v="FF"/>
    <n v="3"/>
    <s v="Ironmongery"/>
    <n v="301"/>
    <x v="4"/>
    <n v="30101"/>
    <x v="4"/>
    <m/>
    <m/>
    <m/>
    <x v="0"/>
    <m/>
    <n v="10"/>
    <m/>
    <m/>
    <m/>
    <m/>
    <m/>
    <m/>
    <n v="0"/>
    <x v="0"/>
    <s v="£0.00"/>
    <s v="£0.00"/>
    <s v="£0.00"/>
    <s v="£0.00"/>
    <s v="£0.00"/>
    <n v="0"/>
    <m/>
  </r>
  <r>
    <x v="0"/>
    <s v="Weston Favell"/>
    <s v="Small lobby (adjacent 135)"/>
    <s v="FF"/>
    <n v="4"/>
    <s v="Joinery"/>
    <n v="401"/>
    <x v="5"/>
    <n v="40101"/>
    <x v="12"/>
    <m/>
    <m/>
    <m/>
    <x v="0"/>
    <m/>
    <n v="8"/>
    <m/>
    <m/>
    <m/>
    <m/>
    <m/>
    <m/>
    <n v="0"/>
    <x v="0"/>
    <s v="£0.00"/>
    <s v="£0.00"/>
    <s v="£0.00"/>
    <s v="£0.00"/>
    <s v="£0.00"/>
    <n v="0"/>
    <m/>
  </r>
  <r>
    <x v="0"/>
    <s v="Weston Favell"/>
    <s v="Small lobby (adjacent 135)"/>
    <s v="FF"/>
    <n v="4"/>
    <s v="Joinery"/>
    <n v="401"/>
    <x v="5"/>
    <n v="40102"/>
    <x v="6"/>
    <m/>
    <m/>
    <m/>
    <x v="0"/>
    <m/>
    <n v="8"/>
    <m/>
    <m/>
    <m/>
    <m/>
    <m/>
    <m/>
    <n v="0"/>
    <x v="0"/>
    <s v="£0.00"/>
    <s v="£0.00"/>
    <s v="£0.00"/>
    <s v="£0.00"/>
    <s v="£0.00"/>
    <n v="0"/>
    <m/>
  </r>
  <r>
    <x v="0"/>
    <s v="Weston Favell"/>
    <s v="Small lobby (adjacent 135)"/>
    <s v="FF"/>
    <n v="6"/>
    <s v="Windows"/>
    <n v="601"/>
    <x v="9"/>
    <n v="60102"/>
    <x v="24"/>
    <m/>
    <m/>
    <m/>
    <x v="0"/>
    <m/>
    <n v="10"/>
    <m/>
    <m/>
    <m/>
    <m/>
    <m/>
    <m/>
    <n v="0"/>
    <x v="0"/>
    <s v="£0.00"/>
    <s v="£0.00"/>
    <s v="£0.00"/>
    <s v="£0.00"/>
    <s v="£0.00"/>
    <n v="0"/>
    <m/>
  </r>
  <r>
    <x v="0"/>
    <s v="Weston Favell"/>
    <s v="133 - Main staircase"/>
    <s v="FF"/>
    <n v="1"/>
    <s v="Internal Finishes"/>
    <n v="101"/>
    <x v="0"/>
    <n v="10102"/>
    <x v="0"/>
    <s v="m2"/>
    <n v="32"/>
    <n v="76.47"/>
    <x v="1"/>
    <n v="25"/>
    <n v="3"/>
    <n v="2447.04"/>
    <s v="Suspended ceiling tiles worn"/>
    <s v="Replace"/>
    <s v="INT 22, INT 17"/>
    <n v="2"/>
    <n v="3"/>
    <n v="6"/>
    <x v="1"/>
    <s v="£0.00"/>
    <s v="£0.00"/>
    <n v="2447.04"/>
    <s v="£0.00"/>
    <s v="£0.00"/>
    <n v="2447.04"/>
    <m/>
  </r>
  <r>
    <x v="0"/>
    <s v="Weston Favell"/>
    <s v="133 - Main staircase"/>
    <s v="FF"/>
    <n v="1"/>
    <s v="Internal Finishes"/>
    <n v="102"/>
    <x v="1"/>
    <n v="10207"/>
    <x v="1"/>
    <m/>
    <m/>
    <m/>
    <x v="0"/>
    <m/>
    <n v="12"/>
    <m/>
    <m/>
    <m/>
    <m/>
    <m/>
    <m/>
    <n v="0"/>
    <x v="0"/>
    <s v="£0.00"/>
    <s v="£0.00"/>
    <s v="£0.00"/>
    <s v="£0.00"/>
    <s v="£0.00"/>
    <n v="0"/>
    <m/>
  </r>
  <r>
    <x v="0"/>
    <s v="Weston Favell"/>
    <s v="133 - Main staircase"/>
    <s v="FF"/>
    <e v="#VALUE!"/>
    <s v="Internal Finishes"/>
    <e v="#VALUE!"/>
    <x v="1"/>
    <m/>
    <x v="71"/>
    <s v="Item"/>
    <n v="1"/>
    <n v="150"/>
    <x v="1"/>
    <n v="20"/>
    <n v="2"/>
    <n v="150"/>
    <s v="Aged and worn"/>
    <s v="Replace"/>
    <s v="INT 4"/>
    <n v="2"/>
    <n v="3"/>
    <n v="6"/>
    <x v="1"/>
    <s v="£0.00"/>
    <n v="150"/>
    <s v="£0.00"/>
    <s v="£0.00"/>
    <s v="£0.00"/>
    <n v="150"/>
    <m/>
  </r>
  <r>
    <x v="0"/>
    <s v="Weston Favell"/>
    <s v="133 - Main staircase"/>
    <s v="FF"/>
    <n v="1"/>
    <s v="Internal Finishes"/>
    <n v="103"/>
    <x v="2"/>
    <n v="10302"/>
    <x v="2"/>
    <s v="m2"/>
    <n v="32"/>
    <n v="43.58"/>
    <x v="1"/>
    <n v="15"/>
    <n v="3"/>
    <n v="1394.56"/>
    <s v="Aged and worn"/>
    <s v="Replace"/>
    <s v="INT 21"/>
    <n v="2"/>
    <n v="3"/>
    <n v="6"/>
    <x v="1"/>
    <s v="£0.00"/>
    <s v="£0.00"/>
    <n v="1394.56"/>
    <s v="£0.00"/>
    <s v="£0.00"/>
    <n v="1394.56"/>
    <m/>
  </r>
  <r>
    <x v="0"/>
    <s v="Weston Favell"/>
    <s v="133 - Main staircase"/>
    <s v="FF"/>
    <n v="1"/>
    <s v="Internal Finishes"/>
    <n v="104"/>
    <x v="6"/>
    <n v="10401"/>
    <x v="8"/>
    <s v="m2"/>
    <n v="70"/>
    <n v="5.31"/>
    <x v="1"/>
    <n v="5"/>
    <n v="3"/>
    <n v="371.7"/>
    <s v="Poor condition"/>
    <s v="Redecorate"/>
    <s v="INT 9"/>
    <n v="2"/>
    <n v="3"/>
    <n v="6"/>
    <x v="1"/>
    <s v="£0.00"/>
    <s v="£0.00"/>
    <n v="371.7"/>
    <s v="£0.00"/>
    <s v="£0.00"/>
    <n v="371.7"/>
    <m/>
  </r>
  <r>
    <x v="0"/>
    <s v="Weston Favell"/>
    <s v="133 - Main staircase"/>
    <s v="FF"/>
    <n v="2"/>
    <s v="Door"/>
    <n v="201"/>
    <x v="3"/>
    <n v="20103"/>
    <x v="3"/>
    <m/>
    <m/>
    <m/>
    <x v="0"/>
    <m/>
    <n v="10"/>
    <m/>
    <m/>
    <m/>
    <m/>
    <m/>
    <m/>
    <n v="0"/>
    <x v="0"/>
    <s v="£0.00"/>
    <s v="£0.00"/>
    <s v="£0.00"/>
    <s v="£0.00"/>
    <s v="£0.00"/>
    <n v="0"/>
    <m/>
  </r>
  <r>
    <x v="0"/>
    <s v="Weston Favell"/>
    <s v="133 - Main staircase"/>
    <s v="FF"/>
    <n v="3"/>
    <s v="Ironmongery"/>
    <n v="301"/>
    <x v="4"/>
    <n v="30101"/>
    <x v="4"/>
    <m/>
    <m/>
    <m/>
    <x v="0"/>
    <m/>
    <n v="10"/>
    <m/>
    <m/>
    <m/>
    <m/>
    <m/>
    <m/>
    <n v="0"/>
    <x v="0"/>
    <s v="£0.00"/>
    <s v="£0.00"/>
    <s v="£0.00"/>
    <s v="£0.00"/>
    <s v="£0.00"/>
    <n v="0"/>
    <m/>
  </r>
  <r>
    <x v="0"/>
    <s v="Weston Favell"/>
    <s v="133 - Main staircase"/>
    <s v="FF"/>
    <n v="4"/>
    <s v="Joinery"/>
    <n v="401"/>
    <x v="5"/>
    <n v="40101"/>
    <x v="12"/>
    <m/>
    <m/>
    <m/>
    <x v="0"/>
    <m/>
    <n v="8"/>
    <m/>
    <m/>
    <m/>
    <m/>
    <m/>
    <m/>
    <n v="0"/>
    <x v="0"/>
    <s v="£0.00"/>
    <s v="£0.00"/>
    <s v="£0.00"/>
    <s v="£0.00"/>
    <s v="£0.00"/>
    <n v="0"/>
    <m/>
  </r>
  <r>
    <x v="0"/>
    <s v="Weston Favell"/>
    <s v="133 - Main staircase"/>
    <s v="FF"/>
    <n v="4"/>
    <s v="Joinery"/>
    <n v="401"/>
    <x v="5"/>
    <n v="40102"/>
    <x v="6"/>
    <m/>
    <m/>
    <m/>
    <x v="0"/>
    <m/>
    <n v="8"/>
    <m/>
    <m/>
    <m/>
    <m/>
    <m/>
    <m/>
    <n v="0"/>
    <x v="0"/>
    <s v="£0.00"/>
    <s v="£0.00"/>
    <s v="£0.00"/>
    <s v="£0.00"/>
    <s v="£0.00"/>
    <n v="0"/>
    <m/>
  </r>
  <r>
    <x v="0"/>
    <s v="Weston Favell"/>
    <s v="133 - Main staircase"/>
    <s v="FF"/>
    <n v="4"/>
    <s v="Joinery"/>
    <n v="401"/>
    <x v="5"/>
    <s v="40103DS"/>
    <x v="7"/>
    <m/>
    <m/>
    <m/>
    <x v="0"/>
    <m/>
    <n v="8"/>
    <m/>
    <m/>
    <m/>
    <m/>
    <m/>
    <m/>
    <n v="0"/>
    <x v="0"/>
    <s v="£0.00"/>
    <s v="£0.00"/>
    <s v="£0.00"/>
    <s v="£0.00"/>
    <s v="£0.00"/>
    <n v="0"/>
    <m/>
  </r>
  <r>
    <x v="0"/>
    <s v="Weston Favell"/>
    <s v="133 - Main staircase"/>
    <s v="FF"/>
    <n v="4"/>
    <s v="Joinery"/>
    <n v="401"/>
    <x v="5"/>
    <s v="40104DS"/>
    <x v="18"/>
    <m/>
    <m/>
    <m/>
    <x v="0"/>
    <m/>
    <n v="8"/>
    <m/>
    <m/>
    <m/>
    <m/>
    <m/>
    <m/>
    <n v="0"/>
    <x v="0"/>
    <s v="£0.00"/>
    <s v="£0.00"/>
    <s v="£0.00"/>
    <s v="£0.00"/>
    <s v="£0.00"/>
    <n v="0"/>
    <m/>
  </r>
  <r>
    <x v="0"/>
    <s v="Weston Favell"/>
    <m/>
    <s v="FF"/>
    <n v="7"/>
    <s v="FF&amp;E"/>
    <n v="701"/>
    <x v="7"/>
    <s v="70116DS"/>
    <x v="42"/>
    <m/>
    <m/>
    <m/>
    <x v="0"/>
    <n v="50"/>
    <n v="20"/>
    <m/>
    <m/>
    <m/>
    <m/>
    <m/>
    <m/>
    <m/>
    <x v="3"/>
    <m/>
    <m/>
    <m/>
    <m/>
    <m/>
    <m/>
    <m/>
  </r>
  <r>
    <x v="0"/>
    <s v="Weston Favell"/>
    <s v="Accessible WC"/>
    <s v="FF"/>
    <n v="1"/>
    <s v="Internal Finishes"/>
    <n v="101"/>
    <x v="0"/>
    <n v="10102"/>
    <x v="0"/>
    <s v="m2"/>
    <n v="3"/>
    <n v="76.47"/>
    <x v="1"/>
    <n v="25"/>
    <n v="3"/>
    <n v="229.41"/>
    <s v="Suspended ceiling tiles worn"/>
    <s v="Replace"/>
    <s v="INT 22, INT 17"/>
    <n v="2"/>
    <n v="3"/>
    <n v="6"/>
    <x v="1"/>
    <s v="£0.00"/>
    <s v="£0.00"/>
    <n v="229.41"/>
    <s v="£0.00"/>
    <s v="£0.00"/>
    <n v="229.41"/>
    <m/>
  </r>
  <r>
    <x v="0"/>
    <s v="Weston Favell"/>
    <s v="Accessible WC"/>
    <s v="FF"/>
    <n v="1"/>
    <s v="Internal Finishes"/>
    <n v="102"/>
    <x v="1"/>
    <n v="10205"/>
    <x v="29"/>
    <m/>
    <m/>
    <m/>
    <x v="0"/>
    <m/>
    <n v="10"/>
    <m/>
    <m/>
    <m/>
    <m/>
    <m/>
    <m/>
    <n v="0"/>
    <x v="0"/>
    <s v="£0.00"/>
    <s v="£0.00"/>
    <s v="£0.00"/>
    <s v="£0.00"/>
    <s v="£0.00"/>
    <n v="0"/>
    <m/>
  </r>
  <r>
    <x v="0"/>
    <s v="Weston Favell"/>
    <s v="Accessible WC"/>
    <s v="FF"/>
    <n v="1"/>
    <s v="Internal Finishes"/>
    <n v="102"/>
    <x v="1"/>
    <n v="10207"/>
    <x v="1"/>
    <m/>
    <m/>
    <m/>
    <x v="0"/>
    <m/>
    <n v="12"/>
    <m/>
    <m/>
    <m/>
    <m/>
    <m/>
    <m/>
    <n v="0"/>
    <x v="0"/>
    <s v="£0.00"/>
    <s v="£0.00"/>
    <s v="£0.00"/>
    <s v="£0.00"/>
    <s v="£0.00"/>
    <n v="0"/>
    <m/>
  </r>
  <r>
    <x v="0"/>
    <s v="Weston Favell"/>
    <s v="Accessible WC"/>
    <s v="FF"/>
    <n v="1"/>
    <s v="Internal Finishes"/>
    <n v="103"/>
    <x v="2"/>
    <n v="10306"/>
    <x v="40"/>
    <m/>
    <m/>
    <m/>
    <x v="0"/>
    <m/>
    <n v="8"/>
    <m/>
    <m/>
    <m/>
    <m/>
    <m/>
    <m/>
    <n v="0"/>
    <x v="0"/>
    <s v="£0.00"/>
    <s v="£0.00"/>
    <s v="£0.00"/>
    <s v="£0.00"/>
    <s v="£0.00"/>
    <n v="0"/>
    <m/>
  </r>
  <r>
    <x v="0"/>
    <s v="Weston Favell"/>
    <s v="Accessible WC"/>
    <s v="FF"/>
    <n v="1"/>
    <s v="Internal Finishes"/>
    <n v="104"/>
    <x v="6"/>
    <n v="10401"/>
    <x v="8"/>
    <m/>
    <m/>
    <m/>
    <x v="0"/>
    <m/>
    <n v="6"/>
    <m/>
    <m/>
    <m/>
    <m/>
    <m/>
    <m/>
    <n v="0"/>
    <x v="0"/>
    <s v="£0.00"/>
    <s v="£0.00"/>
    <s v="£0.00"/>
    <s v="£0.00"/>
    <s v="£0.00"/>
    <n v="0"/>
    <m/>
  </r>
  <r>
    <x v="0"/>
    <s v="Weston Favell"/>
    <s v="Accessible WC"/>
    <s v="FF"/>
    <n v="2"/>
    <s v="Door"/>
    <n v="201"/>
    <x v="3"/>
    <n v="20102"/>
    <x v="15"/>
    <m/>
    <m/>
    <m/>
    <x v="0"/>
    <m/>
    <n v="10"/>
    <m/>
    <m/>
    <m/>
    <m/>
    <m/>
    <m/>
    <n v="0"/>
    <x v="0"/>
    <s v="£0.00"/>
    <s v="£0.00"/>
    <s v="£0.00"/>
    <s v="£0.00"/>
    <s v="£0.00"/>
    <n v="0"/>
    <m/>
  </r>
  <r>
    <x v="0"/>
    <s v="Weston Favell"/>
    <s v="Accessible WC"/>
    <s v="FF"/>
    <n v="3"/>
    <s v="Ironmongery"/>
    <n v="301"/>
    <x v="4"/>
    <n v="30101"/>
    <x v="4"/>
    <m/>
    <m/>
    <m/>
    <x v="0"/>
    <m/>
    <n v="10"/>
    <m/>
    <m/>
    <m/>
    <m/>
    <m/>
    <m/>
    <n v="0"/>
    <x v="0"/>
    <s v="£0.00"/>
    <s v="£0.00"/>
    <s v="£0.00"/>
    <s v="£0.00"/>
    <s v="£0.00"/>
    <n v="0"/>
    <m/>
  </r>
  <r>
    <x v="0"/>
    <s v="Weston Favell"/>
    <s v="Accessible WC"/>
    <s v="FF"/>
    <n v="4"/>
    <s v="Joinery"/>
    <n v="401"/>
    <x v="5"/>
    <s v="40104DS"/>
    <x v="18"/>
    <s v="Item"/>
    <n v="1"/>
    <n v="50"/>
    <x v="1"/>
    <n v="25"/>
    <n v="3"/>
    <n v="50"/>
    <s v="Timber boxing in poor condition"/>
    <s v="Replace"/>
    <m/>
    <n v="2"/>
    <n v="3"/>
    <n v="6"/>
    <x v="1"/>
    <s v="£0.00"/>
    <s v="£0.00"/>
    <n v="50"/>
    <s v="£0.00"/>
    <s v="£0.00"/>
    <n v="50"/>
    <m/>
  </r>
  <r>
    <x v="0"/>
    <s v="Weston Favell"/>
    <s v="Accessible WC"/>
    <s v="FF"/>
    <n v="5"/>
    <s v="Sanitary ware"/>
    <n v="501"/>
    <x v="13"/>
    <n v="50101"/>
    <x v="36"/>
    <m/>
    <m/>
    <m/>
    <x v="0"/>
    <m/>
    <n v="10"/>
    <m/>
    <m/>
    <m/>
    <m/>
    <m/>
    <m/>
    <n v="0"/>
    <x v="0"/>
    <s v="£0.00"/>
    <s v="£0.00"/>
    <s v="£0.00"/>
    <s v="£0.00"/>
    <s v="£0.00"/>
    <n v="0"/>
    <m/>
  </r>
  <r>
    <x v="0"/>
    <s v="Weston Favell"/>
    <s v="Accessible WC"/>
    <s v="FF"/>
    <n v="5"/>
    <s v="Sanitary ware"/>
    <n v="502"/>
    <x v="8"/>
    <n v="50201"/>
    <x v="36"/>
    <m/>
    <m/>
    <m/>
    <x v="0"/>
    <m/>
    <n v="10"/>
    <m/>
    <m/>
    <m/>
    <m/>
    <m/>
    <m/>
    <n v="0"/>
    <x v="0"/>
    <s v="£0.00"/>
    <s v="£0.00"/>
    <s v="£0.00"/>
    <s v="£0.00"/>
    <s v="£0.00"/>
    <n v="0"/>
    <m/>
  </r>
  <r>
    <x v="0"/>
    <s v="Weston Favell"/>
    <s v="Accessible WC"/>
    <s v="FF"/>
    <n v="7"/>
    <s v="FF&amp;E"/>
    <n v="701"/>
    <x v="7"/>
    <n v="70101"/>
    <x v="62"/>
    <m/>
    <m/>
    <m/>
    <x v="0"/>
    <m/>
    <n v="10"/>
    <m/>
    <m/>
    <m/>
    <m/>
    <m/>
    <m/>
    <n v="0"/>
    <x v="0"/>
    <s v="£0.00"/>
    <s v="£0.00"/>
    <s v="£0.00"/>
    <s v="£0.00"/>
    <s v="£0.00"/>
    <n v="0"/>
    <m/>
  </r>
  <r>
    <x v="0"/>
    <s v="Weston Favell"/>
    <s v="Accessible WC"/>
    <s v="FF"/>
    <n v="7"/>
    <s v="FF&amp;E"/>
    <n v="701"/>
    <x v="7"/>
    <n v="70102"/>
    <x v="63"/>
    <m/>
    <m/>
    <m/>
    <x v="0"/>
    <m/>
    <n v="10"/>
    <m/>
    <m/>
    <m/>
    <m/>
    <m/>
    <m/>
    <n v="0"/>
    <x v="0"/>
    <s v="£0.00"/>
    <s v="£0.00"/>
    <s v="£0.00"/>
    <s v="£0.00"/>
    <s v="£0.00"/>
    <n v="0"/>
    <m/>
  </r>
  <r>
    <x v="0"/>
    <s v="Weston Favell"/>
    <s v="129 / 129A  (office)"/>
    <s v="FF"/>
    <n v="1"/>
    <s v="Internal Finishes"/>
    <n v="101"/>
    <x v="0"/>
    <n v="10102"/>
    <x v="0"/>
    <m/>
    <m/>
    <m/>
    <x v="0"/>
    <m/>
    <n v="10"/>
    <m/>
    <m/>
    <m/>
    <m/>
    <m/>
    <m/>
    <n v="0"/>
    <x v="0"/>
    <s v="£0.00"/>
    <s v="£0.00"/>
    <s v="£0.00"/>
    <s v="£0.00"/>
    <s v="£0.00"/>
    <n v="0"/>
    <m/>
  </r>
  <r>
    <x v="0"/>
    <s v="Weston Favell"/>
    <s v="129 / 129A  (office)"/>
    <s v="FF"/>
    <n v="1"/>
    <s v="Internal Finishes"/>
    <n v="102"/>
    <x v="1"/>
    <n v="10207"/>
    <x v="1"/>
    <m/>
    <m/>
    <m/>
    <x v="0"/>
    <m/>
    <n v="12"/>
    <m/>
    <m/>
    <m/>
    <m/>
    <m/>
    <m/>
    <n v="0"/>
    <x v="0"/>
    <s v="£0.00"/>
    <s v="£0.00"/>
    <s v="£0.00"/>
    <s v="£0.00"/>
    <s v="£0.00"/>
    <n v="0"/>
    <m/>
  </r>
  <r>
    <x v="0"/>
    <s v="Weston Favell"/>
    <s v="129 / 129A  (office)"/>
    <s v="FF"/>
    <n v="1"/>
    <s v="Internal Finishes"/>
    <n v="103"/>
    <x v="2"/>
    <n v="10302"/>
    <x v="2"/>
    <m/>
    <m/>
    <m/>
    <x v="0"/>
    <m/>
    <n v="6"/>
    <m/>
    <m/>
    <m/>
    <m/>
    <m/>
    <m/>
    <n v="0"/>
    <x v="0"/>
    <s v="£0.00"/>
    <s v="£0.00"/>
    <s v="£0.00"/>
    <s v="£0.00"/>
    <s v="£0.00"/>
    <n v="0"/>
    <m/>
  </r>
  <r>
    <x v="0"/>
    <s v="Weston Favell"/>
    <s v="129 / 129A  (office)"/>
    <s v="FF"/>
    <n v="1"/>
    <s v="Internal Finishes"/>
    <n v="104"/>
    <x v="6"/>
    <n v="10401"/>
    <x v="8"/>
    <m/>
    <m/>
    <m/>
    <x v="0"/>
    <m/>
    <n v="6"/>
    <m/>
    <m/>
    <m/>
    <m/>
    <m/>
    <m/>
    <n v="0"/>
    <x v="0"/>
    <s v="£0.00"/>
    <s v="£0.00"/>
    <s v="£0.00"/>
    <s v="£0.00"/>
    <s v="£0.00"/>
    <n v="0"/>
    <m/>
  </r>
  <r>
    <x v="0"/>
    <s v="Weston Favell"/>
    <s v="129 / 129A  (office)"/>
    <s v="FF"/>
    <n v="1"/>
    <s v="Internal Finishes"/>
    <n v="104"/>
    <x v="6"/>
    <n v="10409"/>
    <x v="38"/>
    <m/>
    <m/>
    <m/>
    <x v="0"/>
    <m/>
    <n v="6"/>
    <m/>
    <m/>
    <m/>
    <m/>
    <m/>
    <m/>
    <n v="0"/>
    <x v="0"/>
    <s v="£0.00"/>
    <s v="£0.00"/>
    <s v="£0.00"/>
    <s v="£0.00"/>
    <s v="£0.00"/>
    <n v="0"/>
    <m/>
  </r>
  <r>
    <x v="0"/>
    <s v="Weston Favell"/>
    <s v="129 / 129A  (office)"/>
    <s v="FF"/>
    <n v="2"/>
    <s v="Door"/>
    <n v="201"/>
    <x v="3"/>
    <n v="20103"/>
    <x v="3"/>
    <m/>
    <m/>
    <m/>
    <x v="0"/>
    <m/>
    <n v="10"/>
    <m/>
    <m/>
    <m/>
    <m/>
    <m/>
    <m/>
    <n v="0"/>
    <x v="0"/>
    <s v="£0.00"/>
    <s v="£0.00"/>
    <s v="£0.00"/>
    <s v="£0.00"/>
    <s v="£0.00"/>
    <n v="0"/>
    <m/>
  </r>
  <r>
    <x v="0"/>
    <s v="Weston Favell"/>
    <s v="129 / 129A  (office)"/>
    <s v="FF"/>
    <n v="3"/>
    <s v="Ironmongery"/>
    <n v="301"/>
    <x v="4"/>
    <n v="30101"/>
    <x v="4"/>
    <m/>
    <m/>
    <m/>
    <x v="0"/>
    <m/>
    <n v="10"/>
    <m/>
    <m/>
    <m/>
    <m/>
    <m/>
    <m/>
    <n v="0"/>
    <x v="0"/>
    <s v="£0.00"/>
    <s v="£0.00"/>
    <s v="£0.00"/>
    <s v="£0.00"/>
    <s v="£0.00"/>
    <n v="0"/>
    <m/>
  </r>
  <r>
    <x v="0"/>
    <s v="Weston Favell"/>
    <s v="129 / 129A  (office)"/>
    <s v="FF"/>
    <n v="4"/>
    <s v="Joinery"/>
    <n v="401"/>
    <x v="5"/>
    <n v="40101"/>
    <x v="12"/>
    <m/>
    <m/>
    <m/>
    <x v="0"/>
    <m/>
    <n v="8"/>
    <m/>
    <m/>
    <m/>
    <m/>
    <m/>
    <m/>
    <n v="0"/>
    <x v="0"/>
    <s v="£0.00"/>
    <s v="£0.00"/>
    <s v="£0.00"/>
    <s v="£0.00"/>
    <s v="£0.00"/>
    <n v="0"/>
    <m/>
  </r>
  <r>
    <x v="0"/>
    <s v="Weston Favell"/>
    <s v="129 / 129A  (office)"/>
    <s v="FF"/>
    <n v="4"/>
    <s v="Joinery"/>
    <n v="401"/>
    <x v="5"/>
    <n v="40102"/>
    <x v="6"/>
    <m/>
    <m/>
    <m/>
    <x v="0"/>
    <m/>
    <n v="8"/>
    <m/>
    <m/>
    <m/>
    <m/>
    <m/>
    <m/>
    <n v="0"/>
    <x v="0"/>
    <s v="£0.00"/>
    <s v="£0.00"/>
    <s v="£0.00"/>
    <s v="£0.00"/>
    <s v="£0.00"/>
    <n v="0"/>
    <m/>
  </r>
  <r>
    <x v="0"/>
    <s v="Weston Favell"/>
    <s v="129 / 129A  (office)"/>
    <s v="FF"/>
    <n v="4"/>
    <s v="Joinery"/>
    <n v="401"/>
    <x v="5"/>
    <s v="40104DS"/>
    <x v="18"/>
    <m/>
    <m/>
    <m/>
    <x v="0"/>
    <m/>
    <n v="8"/>
    <m/>
    <m/>
    <m/>
    <m/>
    <m/>
    <m/>
    <n v="0"/>
    <x v="0"/>
    <s v="£0.00"/>
    <s v="£0.00"/>
    <s v="£0.00"/>
    <s v="£0.00"/>
    <s v="£0.00"/>
    <n v="0"/>
    <m/>
  </r>
  <r>
    <x v="0"/>
    <s v="Weston Favell"/>
    <s v="129 / 129A  (office)"/>
    <s v="FF"/>
    <n v="7"/>
    <s v="FF&amp;E"/>
    <n v="701"/>
    <x v="7"/>
    <s v="70110DS"/>
    <x v="19"/>
    <m/>
    <m/>
    <m/>
    <x v="0"/>
    <m/>
    <n v="8"/>
    <m/>
    <m/>
    <m/>
    <m/>
    <m/>
    <m/>
    <n v="0"/>
    <x v="0"/>
    <s v="£0.00"/>
    <s v="£0.00"/>
    <s v="£0.00"/>
    <s v="£0.00"/>
    <s v="£0.00"/>
    <n v="0"/>
    <m/>
  </r>
  <r>
    <x v="0"/>
    <s v="Weston Favell"/>
    <s v="131 - Admin Manager"/>
    <s v="FF"/>
    <n v="1"/>
    <s v="Internal Finishes"/>
    <n v="101"/>
    <x v="0"/>
    <n v="10102"/>
    <x v="0"/>
    <m/>
    <m/>
    <m/>
    <x v="0"/>
    <m/>
    <n v="10"/>
    <m/>
    <m/>
    <m/>
    <m/>
    <m/>
    <m/>
    <n v="0"/>
    <x v="0"/>
    <s v="£0.00"/>
    <s v="£0.00"/>
    <s v="£0.00"/>
    <s v="£0.00"/>
    <s v="£0.00"/>
    <n v="0"/>
    <m/>
  </r>
  <r>
    <x v="0"/>
    <s v="Weston Favell"/>
    <s v="131 - Admin Manager"/>
    <s v="FF"/>
    <n v="1"/>
    <s v="Internal Finishes"/>
    <n v="102"/>
    <x v="1"/>
    <n v="10207"/>
    <x v="1"/>
    <m/>
    <m/>
    <m/>
    <x v="0"/>
    <m/>
    <n v="12"/>
    <m/>
    <m/>
    <m/>
    <m/>
    <m/>
    <m/>
    <n v="0"/>
    <x v="0"/>
    <s v="£0.00"/>
    <s v="£0.00"/>
    <s v="£0.00"/>
    <s v="£0.00"/>
    <s v="£0.00"/>
    <n v="0"/>
    <m/>
  </r>
  <r>
    <x v="0"/>
    <s v="Weston Favell"/>
    <s v="131 - Admin Manager"/>
    <s v="FF"/>
    <n v="1"/>
    <s v="Internal Finishes"/>
    <n v="103"/>
    <x v="2"/>
    <n v="10302"/>
    <x v="2"/>
    <m/>
    <m/>
    <m/>
    <x v="0"/>
    <m/>
    <n v="6"/>
    <m/>
    <m/>
    <m/>
    <m/>
    <m/>
    <m/>
    <n v="0"/>
    <x v="0"/>
    <s v="£0.00"/>
    <s v="£0.00"/>
    <s v="£0.00"/>
    <s v="£0.00"/>
    <s v="£0.00"/>
    <n v="0"/>
    <m/>
  </r>
  <r>
    <x v="0"/>
    <s v="Weston Favell"/>
    <s v="131 - Admin Manager"/>
    <s v="FF"/>
    <n v="1"/>
    <s v="Internal Finishes"/>
    <n v="104"/>
    <x v="6"/>
    <n v="10401"/>
    <x v="8"/>
    <m/>
    <m/>
    <m/>
    <x v="0"/>
    <m/>
    <n v="6"/>
    <m/>
    <m/>
    <m/>
    <m/>
    <m/>
    <m/>
    <n v="0"/>
    <x v="0"/>
    <s v="£0.00"/>
    <s v="£0.00"/>
    <s v="£0.00"/>
    <s v="£0.00"/>
    <s v="£0.00"/>
    <n v="0"/>
    <m/>
  </r>
  <r>
    <x v="0"/>
    <s v="Weston Favell"/>
    <s v="131 - Admin Manager"/>
    <s v="FF"/>
    <n v="1"/>
    <s v="Internal Finishes"/>
    <n v="104"/>
    <x v="6"/>
    <n v="10409"/>
    <x v="38"/>
    <m/>
    <m/>
    <m/>
    <x v="0"/>
    <m/>
    <n v="6"/>
    <m/>
    <m/>
    <m/>
    <m/>
    <m/>
    <m/>
    <n v="0"/>
    <x v="0"/>
    <s v="£0.00"/>
    <s v="£0.00"/>
    <s v="£0.00"/>
    <s v="£0.00"/>
    <s v="£0.00"/>
    <n v="0"/>
    <m/>
  </r>
  <r>
    <x v="0"/>
    <s v="Weston Favell"/>
    <s v="131 - Admin Manager"/>
    <s v="FF"/>
    <n v="2"/>
    <s v="Door"/>
    <n v="201"/>
    <x v="3"/>
    <n v="20103"/>
    <x v="3"/>
    <m/>
    <m/>
    <m/>
    <x v="0"/>
    <m/>
    <n v="10"/>
    <m/>
    <m/>
    <m/>
    <m/>
    <m/>
    <m/>
    <n v="0"/>
    <x v="0"/>
    <s v="£0.00"/>
    <s v="£0.00"/>
    <s v="£0.00"/>
    <s v="£0.00"/>
    <s v="£0.00"/>
    <n v="0"/>
    <m/>
  </r>
  <r>
    <x v="0"/>
    <s v="Weston Favell"/>
    <s v="131 - Admin Manager"/>
    <s v="FF"/>
    <n v="3"/>
    <s v="Ironmongery"/>
    <n v="301"/>
    <x v="4"/>
    <n v="30101"/>
    <x v="4"/>
    <m/>
    <m/>
    <m/>
    <x v="0"/>
    <m/>
    <n v="10"/>
    <m/>
    <m/>
    <m/>
    <m/>
    <m/>
    <m/>
    <n v="0"/>
    <x v="0"/>
    <s v="£0.00"/>
    <s v="£0.00"/>
    <s v="£0.00"/>
    <s v="£0.00"/>
    <s v="£0.00"/>
    <n v="0"/>
    <m/>
  </r>
  <r>
    <x v="0"/>
    <s v="Weston Favell"/>
    <s v="131 - Admin Manager"/>
    <s v="FF"/>
    <n v="4"/>
    <s v="Joinery"/>
    <n v="401"/>
    <x v="5"/>
    <n v="40101"/>
    <x v="12"/>
    <m/>
    <m/>
    <m/>
    <x v="0"/>
    <m/>
    <n v="8"/>
    <m/>
    <m/>
    <m/>
    <m/>
    <m/>
    <m/>
    <n v="0"/>
    <x v="0"/>
    <s v="£0.00"/>
    <s v="£0.00"/>
    <s v="£0.00"/>
    <s v="£0.00"/>
    <s v="£0.00"/>
    <n v="0"/>
    <m/>
  </r>
  <r>
    <x v="0"/>
    <s v="Weston Favell"/>
    <s v="131 - Admin Manager"/>
    <s v="FF"/>
    <n v="4"/>
    <s v="Joinery"/>
    <n v="401"/>
    <x v="5"/>
    <n v="40102"/>
    <x v="6"/>
    <m/>
    <m/>
    <m/>
    <x v="0"/>
    <m/>
    <n v="8"/>
    <m/>
    <m/>
    <m/>
    <m/>
    <m/>
    <m/>
    <n v="0"/>
    <x v="0"/>
    <s v="£0.00"/>
    <s v="£0.00"/>
    <s v="£0.00"/>
    <s v="£0.00"/>
    <s v="£0.00"/>
    <n v="0"/>
    <m/>
  </r>
  <r>
    <x v="0"/>
    <s v="Weston Favell"/>
    <s v="131 - Admin Manager"/>
    <s v="FF"/>
    <n v="4"/>
    <s v="Joinery"/>
    <n v="401"/>
    <x v="5"/>
    <s v="40104DS"/>
    <x v="18"/>
    <m/>
    <m/>
    <m/>
    <x v="0"/>
    <m/>
    <n v="8"/>
    <m/>
    <m/>
    <m/>
    <m/>
    <m/>
    <m/>
    <n v="0"/>
    <x v="0"/>
    <s v="£0.00"/>
    <s v="£0.00"/>
    <s v="£0.00"/>
    <s v="£0.00"/>
    <s v="£0.00"/>
    <n v="0"/>
    <m/>
  </r>
  <r>
    <x v="0"/>
    <s v="Weston Favell"/>
    <s v="131 - Admin Manager"/>
    <s v="FF"/>
    <n v="7"/>
    <s v="FF&amp;E"/>
    <n v="701"/>
    <x v="7"/>
    <s v="70110DS"/>
    <x v="19"/>
    <m/>
    <m/>
    <m/>
    <x v="0"/>
    <m/>
    <n v="8"/>
    <m/>
    <m/>
    <m/>
    <m/>
    <m/>
    <m/>
    <n v="0"/>
    <x v="0"/>
    <s v="£0.00"/>
    <s v="£0.00"/>
    <s v="£0.00"/>
    <s v="£0.00"/>
    <s v="£0.00"/>
    <n v="0"/>
    <m/>
  </r>
  <r>
    <x v="0"/>
    <s v="Weston Favell"/>
    <s v="130A / Circulation"/>
    <s v="FF"/>
    <n v="1"/>
    <s v="Internal Finishes"/>
    <n v="101"/>
    <x v="0"/>
    <n v="10102"/>
    <x v="0"/>
    <m/>
    <m/>
    <m/>
    <x v="0"/>
    <m/>
    <n v="10"/>
    <m/>
    <m/>
    <m/>
    <m/>
    <m/>
    <m/>
    <n v="0"/>
    <x v="0"/>
    <s v="£0.00"/>
    <s v="£0.00"/>
    <s v="£0.00"/>
    <s v="£0.00"/>
    <s v="£0.00"/>
    <n v="0"/>
    <m/>
  </r>
  <r>
    <x v="0"/>
    <s v="Weston Favell"/>
    <s v="130A / Circulation"/>
    <s v="FF"/>
    <n v="1"/>
    <s v="Internal Finishes"/>
    <n v="102"/>
    <x v="1"/>
    <n v="10207"/>
    <x v="1"/>
    <m/>
    <m/>
    <m/>
    <x v="0"/>
    <m/>
    <n v="12"/>
    <m/>
    <m/>
    <m/>
    <m/>
    <m/>
    <m/>
    <n v="0"/>
    <x v="0"/>
    <s v="£0.00"/>
    <s v="£0.00"/>
    <s v="£0.00"/>
    <s v="£0.00"/>
    <s v="£0.00"/>
    <n v="0"/>
    <m/>
  </r>
  <r>
    <x v="0"/>
    <s v="Weston Favell"/>
    <s v="130A / Circulation"/>
    <s v="FF"/>
    <n v="1"/>
    <s v="Internal Finishes"/>
    <n v="103"/>
    <x v="2"/>
    <n v="10302"/>
    <x v="2"/>
    <s v="m2"/>
    <n v="4.5"/>
    <n v="43.58"/>
    <x v="1"/>
    <n v="15"/>
    <n v="2"/>
    <n v="196.10999999999999"/>
    <s v="Aged and worn"/>
    <s v="Replace"/>
    <s v="INT 21"/>
    <n v="2"/>
    <n v="3"/>
    <n v="6"/>
    <x v="1"/>
    <s v="£0.00"/>
    <n v="196.10999999999999"/>
    <s v="£0.00"/>
    <s v="£0.00"/>
    <s v="£0.00"/>
    <n v="196.10999999999999"/>
    <m/>
  </r>
  <r>
    <x v="0"/>
    <s v="Weston Favell"/>
    <s v="130A / Circulation"/>
    <s v="FF"/>
    <n v="1"/>
    <s v="Internal Finishes"/>
    <n v="104"/>
    <x v="6"/>
    <n v="10401"/>
    <x v="8"/>
    <s v="m2"/>
    <n v="30"/>
    <n v="5.31"/>
    <x v="1"/>
    <n v="5"/>
    <n v="2"/>
    <n v="159.29999999999998"/>
    <s v="Poor condition"/>
    <s v="Redecorate"/>
    <s v="INT 9"/>
    <n v="2"/>
    <n v="3"/>
    <n v="6"/>
    <x v="1"/>
    <s v="£0.00"/>
    <n v="159.29999999999998"/>
    <s v="£0.00"/>
    <s v="£0.00"/>
    <s v="£0.00"/>
    <n v="159.29999999999998"/>
    <m/>
  </r>
  <r>
    <x v="0"/>
    <s v="Weston Favell"/>
    <s v="130A / Circulation"/>
    <s v="FF"/>
    <n v="1"/>
    <s v="Internal Finishes"/>
    <n v="104"/>
    <x v="6"/>
    <n v="10409"/>
    <x v="38"/>
    <s v="m2"/>
    <n v="2"/>
    <n v="7"/>
    <x v="1"/>
    <n v="5"/>
    <n v="2"/>
    <n v="14"/>
    <s v="Poor condition"/>
    <s v="Redecorate"/>
    <m/>
    <n v="2"/>
    <n v="3"/>
    <n v="6"/>
    <x v="1"/>
    <s v="£0.00"/>
    <n v="14"/>
    <s v="£0.00"/>
    <s v="£0.00"/>
    <s v="£0.00"/>
    <n v="14"/>
    <m/>
  </r>
  <r>
    <x v="0"/>
    <s v="Weston Favell"/>
    <s v="130A / Circulation"/>
    <s v="FF"/>
    <n v="4"/>
    <s v="Joinery"/>
    <n v="401"/>
    <x v="5"/>
    <n v="40102"/>
    <x v="6"/>
    <m/>
    <m/>
    <m/>
    <x v="0"/>
    <m/>
    <n v="8"/>
    <m/>
    <m/>
    <m/>
    <m/>
    <m/>
    <m/>
    <n v="0"/>
    <x v="0"/>
    <s v="£0.00"/>
    <s v="£0.00"/>
    <s v="£0.00"/>
    <s v="£0.00"/>
    <s v="£0.00"/>
    <n v="0"/>
    <m/>
  </r>
  <r>
    <x v="0"/>
    <s v="Weston Favell"/>
    <s v="New kitchen (adjacent 128)"/>
    <s v="FF"/>
    <n v="1"/>
    <s v="Internal Finishes"/>
    <n v="101"/>
    <x v="0"/>
    <n v="10102"/>
    <x v="0"/>
    <m/>
    <m/>
    <m/>
    <x v="4"/>
    <m/>
    <n v="25"/>
    <m/>
    <m/>
    <m/>
    <m/>
    <m/>
    <m/>
    <n v="0"/>
    <x v="0"/>
    <s v="£0.00"/>
    <s v="£0.00"/>
    <s v="£0.00"/>
    <s v="£0.00"/>
    <s v="£0.00"/>
    <n v="0"/>
    <m/>
  </r>
  <r>
    <x v="0"/>
    <s v="Weston Favell"/>
    <s v="New kitchen (adjacent 128)"/>
    <s v="FF"/>
    <n v="1"/>
    <s v="Internal Finishes"/>
    <n v="102"/>
    <x v="1"/>
    <n v="10207"/>
    <x v="1"/>
    <m/>
    <m/>
    <m/>
    <x v="4"/>
    <m/>
    <n v="35"/>
    <m/>
    <m/>
    <m/>
    <m/>
    <m/>
    <m/>
    <n v="0"/>
    <x v="0"/>
    <s v="£0.00"/>
    <s v="£0.00"/>
    <s v="£0.00"/>
    <s v="£0.00"/>
    <s v="£0.00"/>
    <n v="0"/>
    <m/>
  </r>
  <r>
    <x v="0"/>
    <s v="Weston Favell"/>
    <s v="New kitchen (adjacent 128)"/>
    <s v="FF"/>
    <n v="1"/>
    <s v="Internal Finishes"/>
    <n v="103"/>
    <x v="2"/>
    <n v="10306"/>
    <x v="40"/>
    <m/>
    <m/>
    <m/>
    <x v="4"/>
    <m/>
    <n v="15"/>
    <m/>
    <m/>
    <m/>
    <m/>
    <m/>
    <m/>
    <n v="0"/>
    <x v="0"/>
    <s v="£0.00"/>
    <s v="£0.00"/>
    <s v="£0.00"/>
    <s v="£0.00"/>
    <s v="£0.00"/>
    <n v="0"/>
    <m/>
  </r>
  <r>
    <x v="0"/>
    <s v="Weston Favell"/>
    <s v="New kitchen (adjacent 128)"/>
    <s v="FF"/>
    <n v="1"/>
    <s v="Internal Finishes"/>
    <n v="104"/>
    <x v="6"/>
    <n v="10401"/>
    <x v="8"/>
    <m/>
    <m/>
    <m/>
    <x v="4"/>
    <m/>
    <n v="6"/>
    <m/>
    <m/>
    <m/>
    <m/>
    <m/>
    <m/>
    <n v="0"/>
    <x v="0"/>
    <s v="£0.00"/>
    <s v="£0.00"/>
    <s v="£0.00"/>
    <s v="£0.00"/>
    <s v="£0.00"/>
    <n v="0"/>
    <m/>
  </r>
  <r>
    <x v="0"/>
    <s v="Weston Favell"/>
    <s v="New kitchen (adjacent 128)"/>
    <s v="FF"/>
    <n v="1"/>
    <s v="Internal Finishes"/>
    <n v="104"/>
    <x v="6"/>
    <n v="10409"/>
    <x v="38"/>
    <m/>
    <m/>
    <m/>
    <x v="4"/>
    <m/>
    <n v="6"/>
    <m/>
    <m/>
    <m/>
    <m/>
    <m/>
    <m/>
    <n v="0"/>
    <x v="0"/>
    <s v="£0.00"/>
    <s v="£0.00"/>
    <s v="£0.00"/>
    <s v="£0.00"/>
    <s v="£0.00"/>
    <n v="0"/>
    <m/>
  </r>
  <r>
    <x v="0"/>
    <s v="Weston Favell"/>
    <s v="New kitchen (adjacent 128)"/>
    <s v="FF"/>
    <n v="2"/>
    <s v="Door"/>
    <n v="201"/>
    <x v="3"/>
    <n v="20103"/>
    <x v="3"/>
    <m/>
    <m/>
    <m/>
    <x v="4"/>
    <m/>
    <n v="25"/>
    <m/>
    <m/>
    <m/>
    <m/>
    <m/>
    <m/>
    <n v="0"/>
    <x v="0"/>
    <s v="£0.00"/>
    <s v="£0.00"/>
    <s v="£0.00"/>
    <s v="£0.00"/>
    <s v="£0.00"/>
    <n v="0"/>
    <m/>
  </r>
  <r>
    <x v="0"/>
    <s v="Weston Favell"/>
    <s v="New kitchen (adjacent 128)"/>
    <s v="FF"/>
    <n v="3"/>
    <s v="Ironmongery"/>
    <n v="301"/>
    <x v="4"/>
    <n v="30101"/>
    <x v="4"/>
    <m/>
    <m/>
    <m/>
    <x v="4"/>
    <m/>
    <n v="15"/>
    <m/>
    <m/>
    <m/>
    <m/>
    <m/>
    <m/>
    <n v="0"/>
    <x v="0"/>
    <s v="£0.00"/>
    <s v="£0.00"/>
    <s v="£0.00"/>
    <s v="£0.00"/>
    <s v="£0.00"/>
    <n v="0"/>
    <m/>
  </r>
  <r>
    <x v="0"/>
    <s v="Weston Favell"/>
    <s v="New kitchen (adjacent 128)"/>
    <s v="FF"/>
    <n v="4"/>
    <s v="Joinery"/>
    <n v="401"/>
    <x v="5"/>
    <n v="40101"/>
    <x v="12"/>
    <m/>
    <m/>
    <m/>
    <x v="4"/>
    <m/>
    <n v="15"/>
    <m/>
    <m/>
    <m/>
    <m/>
    <m/>
    <m/>
    <n v="0"/>
    <x v="0"/>
    <s v="£0.00"/>
    <s v="£0.00"/>
    <s v="£0.00"/>
    <s v="£0.00"/>
    <s v="£0.00"/>
    <n v="0"/>
    <m/>
  </r>
  <r>
    <x v="0"/>
    <s v="Weston Favell"/>
    <s v="New kitchen (adjacent 128)"/>
    <s v="FF"/>
    <n v="4"/>
    <s v="Joinery"/>
    <n v="401"/>
    <x v="5"/>
    <n v="40102"/>
    <x v="6"/>
    <m/>
    <m/>
    <m/>
    <x v="4"/>
    <m/>
    <n v="15"/>
    <m/>
    <m/>
    <m/>
    <m/>
    <m/>
    <m/>
    <n v="0"/>
    <x v="0"/>
    <s v="£0.00"/>
    <s v="£0.00"/>
    <s v="£0.00"/>
    <s v="£0.00"/>
    <s v="£0.00"/>
    <n v="0"/>
    <m/>
  </r>
  <r>
    <x v="0"/>
    <s v="Weston Favell"/>
    <s v="New kitchen (adjacent 128)"/>
    <s v="FF"/>
    <n v="4"/>
    <s v="Joinery"/>
    <n v="401"/>
    <x v="5"/>
    <s v="40104DS"/>
    <x v="18"/>
    <m/>
    <m/>
    <m/>
    <x v="0"/>
    <m/>
    <n v="8"/>
    <m/>
    <m/>
    <m/>
    <m/>
    <m/>
    <m/>
    <n v="0"/>
    <x v="0"/>
    <s v="£0.00"/>
    <s v="£0.00"/>
    <s v="£0.00"/>
    <s v="£0.00"/>
    <s v="£0.00"/>
    <n v="0"/>
    <m/>
  </r>
  <r>
    <x v="0"/>
    <s v="Weston Favell"/>
    <s v="New kitchen (adjacent 128)"/>
    <s v="FF"/>
    <n v="7"/>
    <s v="FF&amp;E"/>
    <n v="701"/>
    <x v="7"/>
    <s v="70110DS"/>
    <x v="19"/>
    <m/>
    <m/>
    <m/>
    <x v="0"/>
    <m/>
    <n v="8"/>
    <m/>
    <m/>
    <m/>
    <m/>
    <m/>
    <m/>
    <n v="0"/>
    <x v="0"/>
    <s v="£0.00"/>
    <s v="£0.00"/>
    <s v="£0.00"/>
    <s v="£0.00"/>
    <s v="£0.00"/>
    <n v="0"/>
    <m/>
  </r>
  <r>
    <x v="0"/>
    <s v="Weston Favell"/>
    <s v="New kitchen (adjacent 128)"/>
    <s v="FF"/>
    <n v="7"/>
    <s v="FF&amp;E"/>
    <n v="701"/>
    <x v="7"/>
    <s v="70111DS"/>
    <x v="25"/>
    <m/>
    <m/>
    <m/>
    <x v="4"/>
    <m/>
    <n v="15"/>
    <m/>
    <m/>
    <m/>
    <m/>
    <m/>
    <m/>
    <n v="0"/>
    <x v="0"/>
    <s v="£0.00"/>
    <s v="£0.00"/>
    <s v="£0.00"/>
    <s v="£0.00"/>
    <s v="£0.00"/>
    <n v="0"/>
    <m/>
  </r>
  <r>
    <x v="0"/>
    <s v="Weston Favell"/>
    <s v="New office (adjacent 128)"/>
    <s v="FF"/>
    <n v="1"/>
    <s v="Internal Finishes"/>
    <n v="101"/>
    <x v="0"/>
    <n v="10102"/>
    <x v="0"/>
    <m/>
    <m/>
    <m/>
    <x v="4"/>
    <m/>
    <n v="25"/>
    <m/>
    <m/>
    <m/>
    <m/>
    <m/>
    <m/>
    <n v="0"/>
    <x v="0"/>
    <s v="£0.00"/>
    <s v="£0.00"/>
    <s v="£0.00"/>
    <s v="£0.00"/>
    <s v="£0.00"/>
    <n v="0"/>
    <m/>
  </r>
  <r>
    <x v="0"/>
    <s v="Weston Favell"/>
    <s v="New office (adjacent 128)"/>
    <s v="FF"/>
    <n v="1"/>
    <s v="Internal Finishes"/>
    <n v="102"/>
    <x v="1"/>
    <n v="10207"/>
    <x v="1"/>
    <m/>
    <m/>
    <m/>
    <x v="0"/>
    <m/>
    <n v="12"/>
    <m/>
    <m/>
    <m/>
    <m/>
    <m/>
    <m/>
    <n v="0"/>
    <x v="0"/>
    <s v="£0.00"/>
    <s v="£0.00"/>
    <s v="£0.00"/>
    <s v="£0.00"/>
    <s v="£0.00"/>
    <n v="0"/>
    <m/>
  </r>
  <r>
    <x v="0"/>
    <s v="Weston Favell"/>
    <s v="New office (adjacent 128)"/>
    <s v="FF"/>
    <n v="1"/>
    <s v="Internal Finishes"/>
    <n v="103"/>
    <x v="2"/>
    <n v="10302"/>
    <x v="2"/>
    <m/>
    <m/>
    <m/>
    <x v="0"/>
    <m/>
    <n v="10"/>
    <m/>
    <m/>
    <m/>
    <m/>
    <m/>
    <m/>
    <n v="0"/>
    <x v="0"/>
    <s v="£0.00"/>
    <s v="£0.00"/>
    <s v="£0.00"/>
    <s v="£0.00"/>
    <s v="£0.00"/>
    <n v="0"/>
    <m/>
  </r>
  <r>
    <x v="0"/>
    <s v="Weston Favell"/>
    <s v="New office (adjacent 128)"/>
    <s v="FF"/>
    <n v="1"/>
    <s v="Internal Finishes"/>
    <n v="104"/>
    <x v="6"/>
    <n v="10401"/>
    <x v="8"/>
    <m/>
    <m/>
    <m/>
    <x v="0"/>
    <m/>
    <n v="6"/>
    <m/>
    <m/>
    <m/>
    <m/>
    <m/>
    <m/>
    <n v="0"/>
    <x v="0"/>
    <s v="£0.00"/>
    <s v="£0.00"/>
    <s v="£0.00"/>
    <s v="£0.00"/>
    <s v="£0.00"/>
    <n v="0"/>
    <m/>
  </r>
  <r>
    <x v="0"/>
    <s v="Weston Favell"/>
    <s v="New office (adjacent 128)"/>
    <s v="FF"/>
    <n v="1"/>
    <s v="Internal Finishes"/>
    <n v="104"/>
    <x v="6"/>
    <n v="10409"/>
    <x v="38"/>
    <m/>
    <m/>
    <m/>
    <x v="0"/>
    <m/>
    <n v="6"/>
    <m/>
    <m/>
    <m/>
    <m/>
    <m/>
    <m/>
    <n v="0"/>
    <x v="0"/>
    <s v="£0.00"/>
    <s v="£0.00"/>
    <s v="£0.00"/>
    <s v="£0.00"/>
    <s v="£0.00"/>
    <n v="0"/>
    <m/>
  </r>
  <r>
    <x v="0"/>
    <s v="Weston Favell"/>
    <s v="New office (adjacent 128)"/>
    <s v="FF"/>
    <n v="2"/>
    <s v="Door"/>
    <n v="201"/>
    <x v="3"/>
    <n v="20103"/>
    <x v="3"/>
    <m/>
    <m/>
    <m/>
    <x v="4"/>
    <m/>
    <n v="15"/>
    <m/>
    <m/>
    <m/>
    <m/>
    <m/>
    <m/>
    <n v="0"/>
    <x v="0"/>
    <s v="£0.00"/>
    <s v="£0.00"/>
    <s v="£0.00"/>
    <s v="£0.00"/>
    <s v="£0.00"/>
    <n v="0"/>
    <m/>
  </r>
  <r>
    <x v="0"/>
    <s v="Weston Favell"/>
    <s v="New office (adjacent 128)"/>
    <s v="FF"/>
    <n v="3"/>
    <s v="Ironmongery"/>
    <n v="301"/>
    <x v="4"/>
    <n v="30101"/>
    <x v="4"/>
    <m/>
    <m/>
    <m/>
    <x v="4"/>
    <m/>
    <n v="15"/>
    <m/>
    <m/>
    <m/>
    <m/>
    <m/>
    <m/>
    <n v="0"/>
    <x v="0"/>
    <s v="£0.00"/>
    <s v="£0.00"/>
    <s v="£0.00"/>
    <s v="£0.00"/>
    <s v="£0.00"/>
    <n v="0"/>
    <m/>
  </r>
  <r>
    <x v="0"/>
    <s v="Weston Favell"/>
    <s v="New office (adjacent 128)"/>
    <s v="FF"/>
    <n v="4"/>
    <s v="Joinery"/>
    <n v="401"/>
    <x v="5"/>
    <n v="40101"/>
    <x v="12"/>
    <m/>
    <m/>
    <m/>
    <x v="4"/>
    <m/>
    <n v="15"/>
    <m/>
    <m/>
    <m/>
    <m/>
    <m/>
    <m/>
    <n v="0"/>
    <x v="0"/>
    <s v="£0.00"/>
    <s v="£0.00"/>
    <s v="£0.00"/>
    <s v="£0.00"/>
    <s v="£0.00"/>
    <n v="0"/>
    <m/>
  </r>
  <r>
    <x v="0"/>
    <s v="Weston Favell"/>
    <s v="New office (adjacent 128)"/>
    <s v="FF"/>
    <n v="4"/>
    <s v="Joinery"/>
    <n v="401"/>
    <x v="5"/>
    <n v="40102"/>
    <x v="6"/>
    <m/>
    <m/>
    <m/>
    <x v="4"/>
    <m/>
    <n v="15"/>
    <m/>
    <m/>
    <m/>
    <m/>
    <m/>
    <m/>
    <n v="0"/>
    <x v="0"/>
    <s v="£0.00"/>
    <s v="£0.00"/>
    <s v="£0.00"/>
    <s v="£0.00"/>
    <s v="£0.00"/>
    <n v="0"/>
    <m/>
  </r>
  <r>
    <x v="0"/>
    <s v="Weston Favell"/>
    <s v="New office (adjacent 128)"/>
    <s v="FF"/>
    <n v="4"/>
    <s v="Joinery"/>
    <n v="401"/>
    <x v="5"/>
    <s v="40104DS"/>
    <x v="18"/>
    <m/>
    <m/>
    <m/>
    <x v="0"/>
    <m/>
    <n v="10"/>
    <m/>
    <m/>
    <m/>
    <m/>
    <m/>
    <m/>
    <n v="0"/>
    <x v="0"/>
    <s v="£0.00"/>
    <s v="£0.00"/>
    <s v="£0.00"/>
    <s v="£0.00"/>
    <s v="£0.00"/>
    <n v="0"/>
    <m/>
  </r>
  <r>
    <x v="0"/>
    <s v="Weston Favell"/>
    <s v="New office (adjacent 128)"/>
    <s v="FF"/>
    <n v="6"/>
    <s v="Windows"/>
    <n v="601"/>
    <x v="9"/>
    <n v="60102"/>
    <x v="24"/>
    <m/>
    <m/>
    <m/>
    <x v="4"/>
    <m/>
    <n v="20"/>
    <m/>
    <m/>
    <m/>
    <m/>
    <m/>
    <m/>
    <n v="0"/>
    <x v="0"/>
    <s v="£0.00"/>
    <s v="£0.00"/>
    <s v="£0.00"/>
    <s v="£0.00"/>
    <s v="£0.00"/>
    <n v="0"/>
    <m/>
  </r>
  <r>
    <x v="0"/>
    <s v="Weston Favell"/>
    <s v="Large briefing room (adjacent 128)"/>
    <s v="FF"/>
    <n v="1"/>
    <s v="Internal Finishes"/>
    <n v="101"/>
    <x v="0"/>
    <n v="10102"/>
    <x v="0"/>
    <m/>
    <m/>
    <m/>
    <x v="4"/>
    <m/>
    <n v="20"/>
    <m/>
    <m/>
    <m/>
    <m/>
    <m/>
    <m/>
    <n v="0"/>
    <x v="0"/>
    <s v="£0.00"/>
    <s v="£0.00"/>
    <s v="£0.00"/>
    <s v="£0.00"/>
    <s v="£0.00"/>
    <n v="0"/>
    <m/>
  </r>
  <r>
    <x v="0"/>
    <s v="Weston Favell"/>
    <s v="Large briefing room (adjacent 128)"/>
    <s v="FF"/>
    <n v="1"/>
    <s v="Internal Finishes"/>
    <n v="102"/>
    <x v="1"/>
    <n v="10207"/>
    <x v="1"/>
    <m/>
    <m/>
    <m/>
    <x v="0"/>
    <m/>
    <n v="12"/>
    <m/>
    <m/>
    <m/>
    <m/>
    <m/>
    <m/>
    <n v="0"/>
    <x v="0"/>
    <s v="£0.00"/>
    <s v="£0.00"/>
    <s v="£0.00"/>
    <s v="£0.00"/>
    <s v="£0.00"/>
    <n v="0"/>
    <s v="Some minor plaster cracking to external wall (not costed)."/>
  </r>
  <r>
    <x v="0"/>
    <s v="Weston Favell"/>
    <s v="Large briefing room (adjacent 128)"/>
    <s v="FF"/>
    <n v="1"/>
    <s v="Internal Finishes"/>
    <n v="103"/>
    <x v="2"/>
    <n v="10302"/>
    <x v="2"/>
    <m/>
    <m/>
    <m/>
    <x v="0"/>
    <m/>
    <n v="8"/>
    <m/>
    <m/>
    <m/>
    <m/>
    <m/>
    <m/>
    <n v="0"/>
    <x v="0"/>
    <s v="£0.00"/>
    <s v="£0.00"/>
    <s v="£0.00"/>
    <s v="£0.00"/>
    <s v="£0.00"/>
    <n v="0"/>
    <m/>
  </r>
  <r>
    <x v="0"/>
    <s v="Weston Favell"/>
    <s v="Large briefing room (adjacent 128)"/>
    <s v="FF"/>
    <n v="1"/>
    <s v="Internal Finishes"/>
    <n v="104"/>
    <x v="6"/>
    <n v="10401"/>
    <x v="8"/>
    <s v="m2"/>
    <n v="40"/>
    <n v="5.31"/>
    <x v="1"/>
    <n v="5"/>
    <n v="3"/>
    <n v="212.39999999999998"/>
    <s v="Poor condition"/>
    <s v="Redecorate"/>
    <s v="INT 9"/>
    <n v="2"/>
    <n v="3"/>
    <n v="6"/>
    <x v="1"/>
    <s v="£0.00"/>
    <s v="£0.00"/>
    <n v="212.39999999999998"/>
    <s v="£0.00"/>
    <s v="£0.00"/>
    <n v="212.39999999999998"/>
    <m/>
  </r>
  <r>
    <x v="0"/>
    <s v="Weston Favell"/>
    <s v="Large briefing room (adjacent 128)"/>
    <s v="FF"/>
    <n v="1"/>
    <s v="Internal Finishes"/>
    <n v="104"/>
    <x v="6"/>
    <n v="10409"/>
    <x v="38"/>
    <s v="m2"/>
    <n v="2"/>
    <n v="7"/>
    <x v="1"/>
    <n v="5"/>
    <n v="3"/>
    <n v="14"/>
    <s v="Poor condition"/>
    <s v="Redecorate"/>
    <m/>
    <n v="2"/>
    <n v="3"/>
    <n v="6"/>
    <x v="1"/>
    <s v="£0.00"/>
    <s v="£0.00"/>
    <n v="14"/>
    <s v="£0.00"/>
    <s v="£0.00"/>
    <n v="14"/>
    <m/>
  </r>
  <r>
    <x v="0"/>
    <s v="Weston Favell"/>
    <s v="Large briefing room (adjacent 128)"/>
    <s v="FF"/>
    <n v="2"/>
    <s v="Door"/>
    <n v="201"/>
    <x v="3"/>
    <n v="20103"/>
    <x v="3"/>
    <m/>
    <m/>
    <m/>
    <x v="4"/>
    <m/>
    <n v="15"/>
    <m/>
    <m/>
    <m/>
    <m/>
    <m/>
    <m/>
    <n v="0"/>
    <x v="0"/>
    <s v="£0.00"/>
    <s v="£0.00"/>
    <s v="£0.00"/>
    <s v="£0.00"/>
    <s v="£0.00"/>
    <n v="0"/>
    <m/>
  </r>
  <r>
    <x v="0"/>
    <s v="Weston Favell"/>
    <s v="Large briefing room (adjacent 128)"/>
    <s v="FF"/>
    <n v="3"/>
    <s v="Ironmongery"/>
    <n v="301"/>
    <x v="4"/>
    <n v="30101"/>
    <x v="4"/>
    <m/>
    <m/>
    <m/>
    <x v="4"/>
    <m/>
    <n v="15"/>
    <m/>
    <m/>
    <m/>
    <m/>
    <m/>
    <m/>
    <n v="0"/>
    <x v="0"/>
    <s v="£0.00"/>
    <s v="£0.00"/>
    <s v="£0.00"/>
    <s v="£0.00"/>
    <s v="£0.00"/>
    <n v="0"/>
    <m/>
  </r>
  <r>
    <x v="0"/>
    <s v="Weston Favell"/>
    <s v="Large briefing room (adjacent 128)"/>
    <s v="FF"/>
    <n v="4"/>
    <s v="Joinery"/>
    <n v="401"/>
    <x v="5"/>
    <n v="40101"/>
    <x v="12"/>
    <m/>
    <m/>
    <m/>
    <x v="4"/>
    <m/>
    <n v="15"/>
    <m/>
    <m/>
    <m/>
    <m/>
    <m/>
    <m/>
    <n v="0"/>
    <x v="0"/>
    <s v="£0.00"/>
    <s v="£0.00"/>
    <s v="£0.00"/>
    <s v="£0.00"/>
    <s v="£0.00"/>
    <n v="0"/>
    <m/>
  </r>
  <r>
    <x v="0"/>
    <s v="Weston Favell"/>
    <s v="Large briefing room (adjacent 128)"/>
    <s v="FF"/>
    <n v="4"/>
    <s v="Joinery"/>
    <n v="401"/>
    <x v="5"/>
    <n v="40102"/>
    <x v="6"/>
    <m/>
    <m/>
    <m/>
    <x v="4"/>
    <m/>
    <n v="8"/>
    <m/>
    <m/>
    <m/>
    <m/>
    <m/>
    <m/>
    <n v="0"/>
    <x v="0"/>
    <s v="£0.00"/>
    <s v="£0.00"/>
    <s v="£0.00"/>
    <s v="£0.00"/>
    <s v="£0.00"/>
    <n v="0"/>
    <m/>
  </r>
  <r>
    <x v="0"/>
    <s v="Weston Favell"/>
    <s v="Large briefing room (adjacent 128)"/>
    <s v="FF"/>
    <n v="4"/>
    <s v="Joinery"/>
    <n v="401"/>
    <x v="5"/>
    <s v="40104DS"/>
    <x v="18"/>
    <m/>
    <m/>
    <m/>
    <x v="0"/>
    <m/>
    <n v="8"/>
    <m/>
    <m/>
    <m/>
    <m/>
    <m/>
    <m/>
    <n v="0"/>
    <x v="0"/>
    <s v="£0.00"/>
    <s v="£0.00"/>
    <s v="£0.00"/>
    <s v="£0.00"/>
    <s v="£0.00"/>
    <n v="0"/>
    <m/>
  </r>
  <r>
    <x v="0"/>
    <s v="Weston Favell"/>
    <s v="139 - Quiet room"/>
    <s v="FF"/>
    <n v="1"/>
    <s v="Internal Finishes"/>
    <n v="101"/>
    <x v="0"/>
    <n v="10105"/>
    <x v="69"/>
    <m/>
    <m/>
    <m/>
    <x v="0"/>
    <m/>
    <n v="10"/>
    <m/>
    <m/>
    <m/>
    <m/>
    <m/>
    <m/>
    <n v="0"/>
    <x v="0"/>
    <s v="£0.00"/>
    <s v="£0.00"/>
    <s v="£0.00"/>
    <s v="£0.00"/>
    <s v="£0.00"/>
    <n v="0"/>
    <m/>
  </r>
  <r>
    <x v="0"/>
    <s v="Weston Favell"/>
    <s v="139 - Quiet room"/>
    <s v="FF"/>
    <n v="1"/>
    <s v="Internal Finishes"/>
    <n v="102"/>
    <x v="1"/>
    <n v="10207"/>
    <x v="1"/>
    <m/>
    <m/>
    <m/>
    <x v="0"/>
    <m/>
    <n v="12"/>
    <m/>
    <m/>
    <m/>
    <m/>
    <m/>
    <m/>
    <n v="0"/>
    <x v="0"/>
    <s v="£0.00"/>
    <s v="£0.00"/>
    <s v="£0.00"/>
    <s v="£0.00"/>
    <s v="£0.00"/>
    <n v="0"/>
    <m/>
  </r>
  <r>
    <x v="0"/>
    <s v="Weston Favell"/>
    <s v="139 - Quiet room"/>
    <s v="FF"/>
    <n v="1"/>
    <s v="Internal Finishes"/>
    <n v="103"/>
    <x v="2"/>
    <n v="10302"/>
    <x v="2"/>
    <m/>
    <m/>
    <m/>
    <x v="0"/>
    <m/>
    <n v="8"/>
    <m/>
    <m/>
    <m/>
    <m/>
    <m/>
    <m/>
    <n v="0"/>
    <x v="0"/>
    <s v="£0.00"/>
    <s v="£0.00"/>
    <s v="£0.00"/>
    <s v="£0.00"/>
    <s v="£0.00"/>
    <n v="0"/>
    <m/>
  </r>
  <r>
    <x v="0"/>
    <s v="Weston Favell"/>
    <s v="139 - Quiet room"/>
    <s v="FF"/>
    <n v="1"/>
    <s v="Internal Finishes"/>
    <n v="104"/>
    <x v="6"/>
    <n v="10401"/>
    <x v="8"/>
    <m/>
    <m/>
    <m/>
    <x v="0"/>
    <m/>
    <n v="8"/>
    <m/>
    <m/>
    <m/>
    <m/>
    <m/>
    <m/>
    <n v="0"/>
    <x v="0"/>
    <s v="£0.00"/>
    <s v="£0.00"/>
    <s v="£0.00"/>
    <s v="£0.00"/>
    <s v="£0.00"/>
    <n v="0"/>
    <m/>
  </r>
  <r>
    <x v="0"/>
    <s v="Weston Favell"/>
    <s v="139 - Quiet room"/>
    <s v="FF"/>
    <n v="1"/>
    <s v="Internal Finishes"/>
    <n v="104"/>
    <x v="6"/>
    <n v="10409"/>
    <x v="38"/>
    <m/>
    <m/>
    <m/>
    <x v="0"/>
    <m/>
    <n v="8"/>
    <m/>
    <m/>
    <m/>
    <m/>
    <m/>
    <m/>
    <n v="0"/>
    <x v="0"/>
    <s v="£0.00"/>
    <s v="£0.00"/>
    <s v="£0.00"/>
    <s v="£0.00"/>
    <s v="£0.00"/>
    <n v="0"/>
    <m/>
  </r>
  <r>
    <x v="0"/>
    <s v="Weston Favell"/>
    <s v="139 - Quiet room"/>
    <s v="FF"/>
    <n v="2"/>
    <s v="Door"/>
    <n v="201"/>
    <x v="3"/>
    <n v="20103"/>
    <x v="3"/>
    <m/>
    <m/>
    <m/>
    <x v="0"/>
    <m/>
    <n v="12"/>
    <m/>
    <m/>
    <m/>
    <m/>
    <m/>
    <m/>
    <n v="0"/>
    <x v="0"/>
    <s v="£0.00"/>
    <s v="£0.00"/>
    <s v="£0.00"/>
    <s v="£0.00"/>
    <s v="£0.00"/>
    <n v="0"/>
    <m/>
  </r>
  <r>
    <x v="0"/>
    <s v="Weston Favell"/>
    <s v="139 - Quiet room"/>
    <s v="FF"/>
    <n v="3"/>
    <s v="Ironmongery"/>
    <n v="301"/>
    <x v="4"/>
    <n v="30101"/>
    <x v="4"/>
    <s v="Item"/>
    <n v="1"/>
    <n v="25"/>
    <x v="1"/>
    <n v="20"/>
    <n v="3"/>
    <n v="25"/>
    <s v="Lever handle poor"/>
    <s v="Replace"/>
    <s v="INT 16"/>
    <n v="2"/>
    <n v="2"/>
    <n v="4"/>
    <x v="2"/>
    <s v="£0.00"/>
    <s v="£0.00"/>
    <n v="25"/>
    <s v="£0.00"/>
    <s v="£0.00"/>
    <n v="25"/>
    <m/>
  </r>
  <r>
    <x v="0"/>
    <s v="Weston Favell"/>
    <s v="139 - Quiet room"/>
    <s v="FF"/>
    <n v="4"/>
    <s v="Joinery"/>
    <n v="401"/>
    <x v="5"/>
    <n v="40101"/>
    <x v="12"/>
    <m/>
    <m/>
    <m/>
    <x v="0"/>
    <m/>
    <n v="8"/>
    <m/>
    <m/>
    <m/>
    <m/>
    <m/>
    <m/>
    <n v="0"/>
    <x v="0"/>
    <s v="£0.00"/>
    <s v="£0.00"/>
    <s v="£0.00"/>
    <s v="£0.00"/>
    <s v="£0.00"/>
    <n v="0"/>
    <m/>
  </r>
  <r>
    <x v="0"/>
    <s v="Weston Favell"/>
    <s v="139 - Quiet room"/>
    <s v="FF"/>
    <n v="4"/>
    <s v="Joinery"/>
    <n v="401"/>
    <x v="5"/>
    <n v="40102"/>
    <x v="6"/>
    <m/>
    <m/>
    <m/>
    <x v="0"/>
    <m/>
    <n v="8"/>
    <m/>
    <m/>
    <m/>
    <m/>
    <m/>
    <m/>
    <n v="0"/>
    <x v="0"/>
    <s v="£0.00"/>
    <s v="£0.00"/>
    <s v="£0.00"/>
    <s v="£0.00"/>
    <s v="£0.00"/>
    <n v="0"/>
    <m/>
  </r>
  <r>
    <x v="0"/>
    <s v="Weston Favell"/>
    <s v="139 - Quiet room"/>
    <s v="FF"/>
    <n v="4"/>
    <s v="Joinery"/>
    <n v="401"/>
    <x v="5"/>
    <s v="40104DS"/>
    <x v="18"/>
    <m/>
    <m/>
    <m/>
    <x v="0"/>
    <m/>
    <n v="8"/>
    <m/>
    <m/>
    <m/>
    <m/>
    <m/>
    <m/>
    <n v="0"/>
    <x v="0"/>
    <s v="£0.00"/>
    <s v="£0.00"/>
    <s v="£0.00"/>
    <s v="£0.00"/>
    <s v="£0.00"/>
    <n v="0"/>
    <m/>
  </r>
  <r>
    <x v="0"/>
    <s v="Weston Favell"/>
    <s v="139 - Quiet room"/>
    <s v="FF"/>
    <n v="7"/>
    <s v="FF&amp;E"/>
    <n v="701"/>
    <x v="7"/>
    <s v="70110DS"/>
    <x v="19"/>
    <m/>
    <m/>
    <m/>
    <x v="0"/>
    <m/>
    <n v="10"/>
    <m/>
    <m/>
    <m/>
    <m/>
    <m/>
    <m/>
    <n v="0"/>
    <x v="0"/>
    <s v="£0.00"/>
    <s v="£0.00"/>
    <s v="£0.00"/>
    <s v="£0.00"/>
    <s v="£0.00"/>
    <n v="0"/>
    <m/>
  </r>
  <r>
    <x v="0"/>
    <s v="Weston Favell"/>
    <s v="140 - Briefing room"/>
    <s v="FF"/>
    <n v="1"/>
    <s v="Internal Finishes"/>
    <n v="101"/>
    <x v="0"/>
    <n v="10105"/>
    <x v="69"/>
    <m/>
    <m/>
    <m/>
    <x v="0"/>
    <m/>
    <n v="10"/>
    <m/>
    <m/>
    <m/>
    <m/>
    <m/>
    <m/>
    <n v="0"/>
    <x v="0"/>
    <s v="£0.00"/>
    <s v="£0.00"/>
    <s v="£0.00"/>
    <s v="£0.00"/>
    <s v="£0.00"/>
    <n v="0"/>
    <m/>
  </r>
  <r>
    <x v="0"/>
    <s v="Weston Favell"/>
    <s v="140 - Briefing room"/>
    <s v="FF"/>
    <n v="1"/>
    <s v="Internal Finishes"/>
    <n v="102"/>
    <x v="1"/>
    <n v="10207"/>
    <x v="1"/>
    <m/>
    <m/>
    <m/>
    <x v="0"/>
    <m/>
    <n v="12"/>
    <m/>
    <m/>
    <m/>
    <m/>
    <m/>
    <m/>
    <n v="0"/>
    <x v="0"/>
    <s v="£0.00"/>
    <s v="£0.00"/>
    <s v="£0.00"/>
    <s v="£0.00"/>
    <s v="£0.00"/>
    <n v="0"/>
    <m/>
  </r>
  <r>
    <x v="0"/>
    <s v="Weston Favell"/>
    <s v="140 - Briefing room"/>
    <s v="FF"/>
    <n v="1"/>
    <s v="Internal Finishes"/>
    <n v="103"/>
    <x v="2"/>
    <n v="10302"/>
    <x v="2"/>
    <m/>
    <m/>
    <m/>
    <x v="0"/>
    <m/>
    <n v="8"/>
    <m/>
    <m/>
    <m/>
    <m/>
    <m/>
    <m/>
    <n v="0"/>
    <x v="0"/>
    <s v="£0.00"/>
    <s v="£0.00"/>
    <s v="£0.00"/>
    <s v="£0.00"/>
    <s v="£0.00"/>
    <n v="0"/>
    <m/>
  </r>
  <r>
    <x v="0"/>
    <s v="Weston Favell"/>
    <s v="140 - Briefing room"/>
    <s v="FF"/>
    <n v="1"/>
    <s v="Internal Finishes"/>
    <n v="104"/>
    <x v="6"/>
    <n v="10401"/>
    <x v="8"/>
    <m/>
    <m/>
    <m/>
    <x v="0"/>
    <m/>
    <n v="8"/>
    <m/>
    <m/>
    <m/>
    <m/>
    <m/>
    <m/>
    <n v="0"/>
    <x v="0"/>
    <s v="£0.00"/>
    <s v="£0.00"/>
    <s v="£0.00"/>
    <s v="£0.00"/>
    <s v="£0.00"/>
    <n v="0"/>
    <m/>
  </r>
  <r>
    <x v="0"/>
    <s v="Weston Favell"/>
    <s v="140 - Briefing room"/>
    <s v="FF"/>
    <n v="1"/>
    <s v="Internal Finishes"/>
    <n v="104"/>
    <x v="6"/>
    <n v="10409"/>
    <x v="38"/>
    <m/>
    <m/>
    <m/>
    <x v="0"/>
    <m/>
    <n v="8"/>
    <m/>
    <m/>
    <m/>
    <m/>
    <m/>
    <m/>
    <n v="0"/>
    <x v="0"/>
    <s v="£0.00"/>
    <s v="£0.00"/>
    <s v="£0.00"/>
    <s v="£0.00"/>
    <s v="£0.00"/>
    <n v="0"/>
    <m/>
  </r>
  <r>
    <x v="0"/>
    <s v="Weston Favell"/>
    <s v="140 - Briefing room"/>
    <s v="FF"/>
    <n v="2"/>
    <s v="Door"/>
    <n v="201"/>
    <x v="3"/>
    <n v="20103"/>
    <x v="3"/>
    <m/>
    <m/>
    <m/>
    <x v="0"/>
    <m/>
    <n v="12"/>
    <m/>
    <m/>
    <m/>
    <m/>
    <m/>
    <m/>
    <n v="0"/>
    <x v="0"/>
    <s v="£0.00"/>
    <s v="£0.00"/>
    <s v="£0.00"/>
    <s v="£0.00"/>
    <s v="£0.00"/>
    <n v="0"/>
    <m/>
  </r>
  <r>
    <x v="0"/>
    <s v="Weston Favell"/>
    <s v="140 - Briefing room"/>
    <s v="FF"/>
    <n v="3"/>
    <s v="Ironmongery"/>
    <n v="301"/>
    <x v="4"/>
    <n v="30101"/>
    <x v="4"/>
    <m/>
    <m/>
    <m/>
    <x v="0"/>
    <m/>
    <n v="8"/>
    <m/>
    <m/>
    <m/>
    <m/>
    <m/>
    <m/>
    <n v="0"/>
    <x v="0"/>
    <s v="£0.00"/>
    <s v="£0.00"/>
    <s v="£0.00"/>
    <s v="£0.00"/>
    <s v="£0.00"/>
    <n v="0"/>
    <m/>
  </r>
  <r>
    <x v="0"/>
    <s v="Weston Favell"/>
    <s v="140 - Briefing room"/>
    <s v="FF"/>
    <n v="4"/>
    <s v="Joinery"/>
    <n v="401"/>
    <x v="5"/>
    <n v="40101"/>
    <x v="12"/>
    <m/>
    <m/>
    <m/>
    <x v="0"/>
    <m/>
    <n v="8"/>
    <m/>
    <m/>
    <m/>
    <m/>
    <m/>
    <m/>
    <n v="0"/>
    <x v="0"/>
    <s v="£0.00"/>
    <s v="£0.00"/>
    <s v="£0.00"/>
    <s v="£0.00"/>
    <s v="£0.00"/>
    <n v="0"/>
    <m/>
  </r>
  <r>
    <x v="0"/>
    <s v="Weston Favell"/>
    <s v="140 - Briefing room"/>
    <s v="FF"/>
    <n v="4"/>
    <s v="Joinery"/>
    <n v="401"/>
    <x v="5"/>
    <n v="40102"/>
    <x v="6"/>
    <m/>
    <m/>
    <m/>
    <x v="0"/>
    <m/>
    <n v="8"/>
    <m/>
    <m/>
    <m/>
    <m/>
    <m/>
    <m/>
    <n v="0"/>
    <x v="0"/>
    <s v="£0.00"/>
    <s v="£0.00"/>
    <s v="£0.00"/>
    <s v="£0.00"/>
    <s v="£0.00"/>
    <n v="0"/>
    <m/>
  </r>
  <r>
    <x v="0"/>
    <s v="Weston Favell"/>
    <s v="140 - Briefing room"/>
    <s v="FF"/>
    <n v="4"/>
    <s v="Joinery"/>
    <n v="401"/>
    <x v="5"/>
    <s v="40104DS"/>
    <x v="18"/>
    <m/>
    <m/>
    <m/>
    <x v="0"/>
    <m/>
    <n v="8"/>
    <m/>
    <m/>
    <m/>
    <m/>
    <m/>
    <m/>
    <n v="0"/>
    <x v="0"/>
    <s v="£0.00"/>
    <s v="£0.00"/>
    <s v="£0.00"/>
    <s v="£0.00"/>
    <s v="£0.00"/>
    <n v="0"/>
    <m/>
  </r>
  <r>
    <x v="0"/>
    <s v="Weston Favell"/>
    <s v="140 - Briefing room"/>
    <s v="FF"/>
    <n v="7"/>
    <s v="FF&amp;E"/>
    <n v="701"/>
    <x v="7"/>
    <s v="70110DS"/>
    <x v="19"/>
    <m/>
    <m/>
    <m/>
    <x v="0"/>
    <m/>
    <n v="10"/>
    <m/>
    <m/>
    <m/>
    <m/>
    <m/>
    <m/>
    <n v="0"/>
    <x v="0"/>
    <s v="£0.00"/>
    <s v="£0.00"/>
    <s v="£0.00"/>
    <s v="£0.00"/>
    <s v="£0.00"/>
    <n v="0"/>
    <m/>
  </r>
  <r>
    <x v="0"/>
    <s v="Weston Favell"/>
    <s v="135 - D.C Office"/>
    <s v="FF"/>
    <n v="1"/>
    <s v="Internal Finishes"/>
    <n v="101"/>
    <x v="0"/>
    <n v="10105"/>
    <x v="69"/>
    <m/>
    <m/>
    <m/>
    <x v="0"/>
    <m/>
    <n v="10"/>
    <m/>
    <m/>
    <m/>
    <m/>
    <m/>
    <m/>
    <n v="0"/>
    <x v="0"/>
    <s v="£0.00"/>
    <s v="£0.00"/>
    <s v="£0.00"/>
    <s v="£0.00"/>
    <s v="£0.00"/>
    <n v="0"/>
    <m/>
  </r>
  <r>
    <x v="0"/>
    <s v="Weston Favell"/>
    <s v="135 - D.C Office"/>
    <s v="FF"/>
    <n v="1"/>
    <s v="Internal Finishes"/>
    <n v="102"/>
    <x v="1"/>
    <n v="10207"/>
    <x v="1"/>
    <m/>
    <m/>
    <m/>
    <x v="0"/>
    <m/>
    <n v="12"/>
    <m/>
    <m/>
    <m/>
    <m/>
    <m/>
    <m/>
    <n v="0"/>
    <x v="0"/>
    <s v="£0.00"/>
    <s v="£0.00"/>
    <s v="£0.00"/>
    <s v="£0.00"/>
    <s v="£0.00"/>
    <n v="0"/>
    <m/>
  </r>
  <r>
    <x v="0"/>
    <s v="Weston Favell"/>
    <s v="135 - D.C Office"/>
    <s v="FF"/>
    <n v="1"/>
    <s v="Internal Finishes"/>
    <n v="103"/>
    <x v="2"/>
    <n v="10302"/>
    <x v="2"/>
    <m/>
    <m/>
    <m/>
    <x v="0"/>
    <m/>
    <n v="8"/>
    <m/>
    <m/>
    <m/>
    <m/>
    <m/>
    <m/>
    <n v="0"/>
    <x v="0"/>
    <s v="£0.00"/>
    <s v="£0.00"/>
    <s v="£0.00"/>
    <s v="£0.00"/>
    <s v="£0.00"/>
    <n v="0"/>
    <m/>
  </r>
  <r>
    <x v="0"/>
    <s v="Weston Favell"/>
    <s v="135 - D.C Office"/>
    <s v="FF"/>
    <n v="1"/>
    <s v="Internal Finishes"/>
    <n v="104"/>
    <x v="6"/>
    <n v="10401"/>
    <x v="8"/>
    <m/>
    <m/>
    <m/>
    <x v="0"/>
    <m/>
    <n v="8"/>
    <m/>
    <m/>
    <m/>
    <m/>
    <m/>
    <m/>
    <n v="0"/>
    <x v="0"/>
    <s v="£0.00"/>
    <s v="£0.00"/>
    <s v="£0.00"/>
    <s v="£0.00"/>
    <s v="£0.00"/>
    <n v="0"/>
    <m/>
  </r>
  <r>
    <x v="0"/>
    <s v="Weston Favell"/>
    <s v="135 - D.C Office"/>
    <s v="FF"/>
    <n v="1"/>
    <s v="Internal Finishes"/>
    <n v="104"/>
    <x v="6"/>
    <n v="10409"/>
    <x v="38"/>
    <m/>
    <m/>
    <m/>
    <x v="0"/>
    <m/>
    <n v="8"/>
    <m/>
    <m/>
    <m/>
    <m/>
    <m/>
    <m/>
    <n v="0"/>
    <x v="0"/>
    <s v="£0.00"/>
    <s v="£0.00"/>
    <s v="£0.00"/>
    <s v="£0.00"/>
    <s v="£0.00"/>
    <n v="0"/>
    <m/>
  </r>
  <r>
    <x v="0"/>
    <s v="Weston Favell"/>
    <s v="135 - D.C Office"/>
    <s v="FF"/>
    <n v="2"/>
    <s v="Door"/>
    <n v="201"/>
    <x v="3"/>
    <n v="20103"/>
    <x v="3"/>
    <m/>
    <m/>
    <m/>
    <x v="0"/>
    <m/>
    <n v="12"/>
    <m/>
    <m/>
    <m/>
    <m/>
    <m/>
    <m/>
    <n v="0"/>
    <x v="0"/>
    <s v="£0.00"/>
    <s v="£0.00"/>
    <s v="£0.00"/>
    <s v="£0.00"/>
    <s v="£0.00"/>
    <n v="0"/>
    <m/>
  </r>
  <r>
    <x v="0"/>
    <s v="Weston Favell"/>
    <s v="135 - D.C Office"/>
    <s v="FF"/>
    <n v="3"/>
    <s v="Ironmongery"/>
    <n v="301"/>
    <x v="4"/>
    <n v="30101"/>
    <x v="4"/>
    <m/>
    <m/>
    <m/>
    <x v="0"/>
    <m/>
    <n v="8"/>
    <m/>
    <m/>
    <m/>
    <m/>
    <m/>
    <m/>
    <n v="0"/>
    <x v="0"/>
    <s v="£0.00"/>
    <s v="£0.00"/>
    <s v="£0.00"/>
    <s v="£0.00"/>
    <s v="£0.00"/>
    <n v="0"/>
    <m/>
  </r>
  <r>
    <x v="0"/>
    <s v="Weston Favell"/>
    <s v="135 - D.C Office"/>
    <s v="FF"/>
    <n v="4"/>
    <s v="Joinery"/>
    <n v="401"/>
    <x v="5"/>
    <n v="40101"/>
    <x v="12"/>
    <m/>
    <m/>
    <m/>
    <x v="0"/>
    <m/>
    <n v="8"/>
    <m/>
    <m/>
    <m/>
    <m/>
    <m/>
    <m/>
    <n v="0"/>
    <x v="0"/>
    <s v="£0.00"/>
    <s v="£0.00"/>
    <s v="£0.00"/>
    <s v="£0.00"/>
    <s v="£0.00"/>
    <n v="0"/>
    <m/>
  </r>
  <r>
    <x v="0"/>
    <s v="Weston Favell"/>
    <s v="135 - D.C Office"/>
    <s v="FF"/>
    <n v="4"/>
    <s v="Joinery"/>
    <n v="401"/>
    <x v="5"/>
    <n v="40102"/>
    <x v="6"/>
    <m/>
    <m/>
    <m/>
    <x v="0"/>
    <m/>
    <n v="8"/>
    <m/>
    <m/>
    <m/>
    <m/>
    <m/>
    <m/>
    <n v="0"/>
    <x v="0"/>
    <s v="£0.00"/>
    <s v="£0.00"/>
    <s v="£0.00"/>
    <s v="£0.00"/>
    <s v="£0.00"/>
    <n v="0"/>
    <m/>
  </r>
  <r>
    <x v="0"/>
    <s v="Weston Favell"/>
    <s v="135 - D.C Office"/>
    <s v="FF"/>
    <n v="4"/>
    <s v="Joinery"/>
    <n v="401"/>
    <x v="5"/>
    <s v="40104DS"/>
    <x v="18"/>
    <m/>
    <m/>
    <m/>
    <x v="0"/>
    <m/>
    <n v="8"/>
    <m/>
    <m/>
    <m/>
    <m/>
    <m/>
    <m/>
    <n v="0"/>
    <x v="0"/>
    <s v="£0.00"/>
    <s v="£0.00"/>
    <s v="£0.00"/>
    <s v="£0.00"/>
    <s v="£0.00"/>
    <n v="0"/>
    <m/>
  </r>
  <r>
    <x v="0"/>
    <s v="Weston Favell"/>
    <s v="135 - D.C Office"/>
    <s v="FF"/>
    <n v="7"/>
    <s v="FF&amp;E"/>
    <n v="701"/>
    <x v="7"/>
    <s v="70110DS"/>
    <x v="19"/>
    <m/>
    <m/>
    <m/>
    <x v="0"/>
    <m/>
    <n v="10"/>
    <m/>
    <m/>
    <m/>
    <m/>
    <m/>
    <m/>
    <n v="0"/>
    <x v="0"/>
    <s v="£0.00"/>
    <s v="£0.00"/>
    <s v="£0.00"/>
    <s v="£0.00"/>
    <s v="£0.00"/>
    <n v="0"/>
    <m/>
  </r>
  <r>
    <x v="0"/>
    <s v="Weston Favell"/>
    <s v="136 - Office"/>
    <s v="FF"/>
    <n v="1"/>
    <s v="Internal Finishes"/>
    <n v="101"/>
    <x v="0"/>
    <n v="10105"/>
    <x v="69"/>
    <m/>
    <m/>
    <m/>
    <x v="0"/>
    <m/>
    <n v="10"/>
    <m/>
    <m/>
    <m/>
    <m/>
    <m/>
    <m/>
    <n v="0"/>
    <x v="0"/>
    <s v="£0.00"/>
    <s v="£0.00"/>
    <s v="£0.00"/>
    <s v="£0.00"/>
    <s v="£0.00"/>
    <n v="0"/>
    <m/>
  </r>
  <r>
    <x v="0"/>
    <s v="Weston Favell"/>
    <s v="136 - Office"/>
    <s v="FF"/>
    <n v="1"/>
    <s v="Internal Finishes"/>
    <n v="102"/>
    <x v="1"/>
    <n v="10207"/>
    <x v="1"/>
    <m/>
    <m/>
    <m/>
    <x v="0"/>
    <m/>
    <n v="12"/>
    <m/>
    <m/>
    <m/>
    <m/>
    <m/>
    <m/>
    <n v="0"/>
    <x v="0"/>
    <s v="£0.00"/>
    <s v="£0.00"/>
    <s v="£0.00"/>
    <s v="£0.00"/>
    <s v="£0.00"/>
    <n v="0"/>
    <m/>
  </r>
  <r>
    <x v="0"/>
    <s v="Weston Favell"/>
    <s v="136 - Office"/>
    <s v="FF"/>
    <n v="1"/>
    <s v="Internal Finishes"/>
    <n v="103"/>
    <x v="2"/>
    <n v="10302"/>
    <x v="2"/>
    <m/>
    <m/>
    <m/>
    <x v="0"/>
    <m/>
    <n v="8"/>
    <m/>
    <m/>
    <m/>
    <m/>
    <m/>
    <m/>
    <n v="0"/>
    <x v="0"/>
    <s v="£0.00"/>
    <s v="£0.00"/>
    <s v="£0.00"/>
    <s v="£0.00"/>
    <s v="£0.00"/>
    <n v="0"/>
    <m/>
  </r>
  <r>
    <x v="0"/>
    <s v="Weston Favell"/>
    <s v="136 - Office"/>
    <s v="FF"/>
    <n v="1"/>
    <s v="Internal Finishes"/>
    <n v="104"/>
    <x v="6"/>
    <n v="10401"/>
    <x v="8"/>
    <m/>
    <m/>
    <m/>
    <x v="0"/>
    <m/>
    <n v="8"/>
    <m/>
    <m/>
    <m/>
    <m/>
    <m/>
    <m/>
    <n v="0"/>
    <x v="0"/>
    <s v="£0.00"/>
    <s v="£0.00"/>
    <s v="£0.00"/>
    <s v="£0.00"/>
    <s v="£0.00"/>
    <n v="0"/>
    <m/>
  </r>
  <r>
    <x v="0"/>
    <s v="Weston Favell"/>
    <s v="136 - Office"/>
    <s v="FF"/>
    <n v="1"/>
    <s v="Internal Finishes"/>
    <n v="104"/>
    <x v="6"/>
    <n v="10409"/>
    <x v="38"/>
    <m/>
    <m/>
    <m/>
    <x v="0"/>
    <m/>
    <n v="8"/>
    <m/>
    <m/>
    <m/>
    <m/>
    <m/>
    <m/>
    <n v="0"/>
    <x v="0"/>
    <s v="£0.00"/>
    <s v="£0.00"/>
    <s v="£0.00"/>
    <s v="£0.00"/>
    <s v="£0.00"/>
    <n v="0"/>
    <m/>
  </r>
  <r>
    <x v="0"/>
    <s v="Weston Favell"/>
    <s v="136 - Office"/>
    <s v="FF"/>
    <n v="2"/>
    <s v="Door"/>
    <n v="201"/>
    <x v="3"/>
    <n v="20103"/>
    <x v="3"/>
    <m/>
    <m/>
    <m/>
    <x v="0"/>
    <m/>
    <n v="12"/>
    <m/>
    <m/>
    <m/>
    <m/>
    <m/>
    <m/>
    <n v="0"/>
    <x v="0"/>
    <s v="£0.00"/>
    <s v="£0.00"/>
    <s v="£0.00"/>
    <s v="£0.00"/>
    <s v="£0.00"/>
    <n v="0"/>
    <m/>
  </r>
  <r>
    <x v="0"/>
    <s v="Weston Favell"/>
    <s v="136 - Office"/>
    <s v="FF"/>
    <n v="3"/>
    <s v="Ironmongery"/>
    <n v="301"/>
    <x v="4"/>
    <n v="30101"/>
    <x v="4"/>
    <m/>
    <m/>
    <m/>
    <x v="0"/>
    <m/>
    <n v="8"/>
    <m/>
    <m/>
    <m/>
    <m/>
    <m/>
    <m/>
    <n v="0"/>
    <x v="0"/>
    <s v="£0.00"/>
    <s v="£0.00"/>
    <s v="£0.00"/>
    <s v="£0.00"/>
    <s v="£0.00"/>
    <n v="0"/>
    <m/>
  </r>
  <r>
    <x v="0"/>
    <s v="Weston Favell"/>
    <s v="136 - Office"/>
    <s v="FF"/>
    <n v="4"/>
    <s v="Joinery"/>
    <n v="401"/>
    <x v="5"/>
    <n v="40101"/>
    <x v="12"/>
    <m/>
    <m/>
    <m/>
    <x v="0"/>
    <m/>
    <n v="8"/>
    <m/>
    <m/>
    <m/>
    <m/>
    <m/>
    <m/>
    <n v="0"/>
    <x v="0"/>
    <s v="£0.00"/>
    <s v="£0.00"/>
    <s v="£0.00"/>
    <s v="£0.00"/>
    <s v="£0.00"/>
    <n v="0"/>
    <m/>
  </r>
  <r>
    <x v="0"/>
    <s v="Weston Favell"/>
    <s v="136 - Office"/>
    <s v="FF"/>
    <n v="4"/>
    <s v="Joinery"/>
    <n v="401"/>
    <x v="5"/>
    <n v="40102"/>
    <x v="6"/>
    <m/>
    <m/>
    <m/>
    <x v="0"/>
    <m/>
    <n v="8"/>
    <m/>
    <m/>
    <m/>
    <m/>
    <m/>
    <m/>
    <n v="0"/>
    <x v="0"/>
    <s v="£0.00"/>
    <s v="£0.00"/>
    <s v="£0.00"/>
    <s v="£0.00"/>
    <s v="£0.00"/>
    <n v="0"/>
    <m/>
  </r>
  <r>
    <x v="0"/>
    <s v="Weston Favell"/>
    <s v="136 - Office"/>
    <s v="FF"/>
    <n v="4"/>
    <s v="Joinery"/>
    <n v="401"/>
    <x v="5"/>
    <s v="40104DS"/>
    <x v="18"/>
    <m/>
    <m/>
    <m/>
    <x v="0"/>
    <m/>
    <n v="8"/>
    <m/>
    <m/>
    <m/>
    <m/>
    <m/>
    <m/>
    <n v="0"/>
    <x v="0"/>
    <s v="£0.00"/>
    <s v="£0.00"/>
    <s v="£0.00"/>
    <s v="£0.00"/>
    <s v="£0.00"/>
    <n v="0"/>
    <m/>
  </r>
  <r>
    <x v="0"/>
    <s v="Weston Favell"/>
    <s v="136 - Office"/>
    <s v="FF"/>
    <n v="7"/>
    <s v="FF&amp;E"/>
    <n v="701"/>
    <x v="7"/>
    <s v="70110DS"/>
    <x v="19"/>
    <m/>
    <m/>
    <m/>
    <x v="0"/>
    <m/>
    <n v="10"/>
    <m/>
    <m/>
    <m/>
    <m/>
    <m/>
    <m/>
    <n v="0"/>
    <x v="0"/>
    <s v="£0.00"/>
    <s v="£0.00"/>
    <s v="£0.00"/>
    <s v="£0.00"/>
    <s v="£0.00"/>
    <n v="0"/>
    <m/>
  </r>
  <r>
    <x v="0"/>
    <s v="Weston Favell"/>
    <s v="Partial staircase (behind lift)"/>
    <s v="FF"/>
    <n v="1"/>
    <s v="Internal Finishes"/>
    <n v="101"/>
    <x v="0"/>
    <n v="10102"/>
    <x v="0"/>
    <s v="m2"/>
    <n v="12"/>
    <n v="76.47"/>
    <x v="1"/>
    <n v="25"/>
    <n v="3"/>
    <n v="917.64"/>
    <s v="Suspended ceiling tiles worn"/>
    <s v="Replace"/>
    <s v="INT 22, INT 17"/>
    <n v="2"/>
    <n v="3"/>
    <n v="6"/>
    <x v="1"/>
    <s v="£0.00"/>
    <s v="£0.00"/>
    <n v="917.64"/>
    <s v="£0.00"/>
    <s v="£0.00"/>
    <n v="917.64"/>
    <m/>
  </r>
  <r>
    <x v="0"/>
    <s v="Weston Favell"/>
    <s v="Partial staircase (behind lift)"/>
    <s v="FF"/>
    <n v="1"/>
    <s v="Internal Finishes"/>
    <n v="102"/>
    <x v="1"/>
    <n v="10207"/>
    <x v="1"/>
    <m/>
    <m/>
    <m/>
    <x v="0"/>
    <m/>
    <n v="12"/>
    <m/>
    <m/>
    <m/>
    <m/>
    <n v="2"/>
    <n v="3"/>
    <n v="6"/>
    <x v="1"/>
    <s v="£0.00"/>
    <s v="£0.00"/>
    <s v="£0.00"/>
    <s v="£0.00"/>
    <s v="£0.00"/>
    <n v="0"/>
    <m/>
  </r>
  <r>
    <x v="0"/>
    <s v="Weston Favell"/>
    <s v="Partial staircase (behind lift)"/>
    <s v="FF"/>
    <n v="1"/>
    <s v="Internal Finishes"/>
    <n v="103"/>
    <x v="2"/>
    <n v="10302"/>
    <x v="2"/>
    <s v="m2"/>
    <n v="12"/>
    <n v="43.58"/>
    <x v="1"/>
    <n v="15"/>
    <n v="5"/>
    <n v="522.96"/>
    <s v="Aged and worn"/>
    <s v="Replace"/>
    <s v="INT 21"/>
    <n v="2"/>
    <n v="3"/>
    <n v="6"/>
    <x v="1"/>
    <s v="£0.00"/>
    <s v="£0.00"/>
    <s v="£0.00"/>
    <s v="£0.00"/>
    <n v="522.96"/>
    <n v="522.96"/>
    <m/>
  </r>
  <r>
    <x v="0"/>
    <s v="Weston Favell"/>
    <s v="Partial staircase (behind lift)"/>
    <s v="FF"/>
    <n v="1"/>
    <s v="Internal Finishes"/>
    <n v="104"/>
    <x v="6"/>
    <n v="10401"/>
    <x v="8"/>
    <m/>
    <m/>
    <m/>
    <x v="0"/>
    <m/>
    <n v="6"/>
    <m/>
    <m/>
    <m/>
    <m/>
    <m/>
    <m/>
    <n v="0"/>
    <x v="0"/>
    <s v="£0.00"/>
    <s v="£0.00"/>
    <s v="£0.00"/>
    <s v="£0.00"/>
    <s v="£0.00"/>
    <n v="0"/>
    <m/>
  </r>
  <r>
    <x v="0"/>
    <s v="Weston Favell"/>
    <s v="Partial staircase (behind lift)"/>
    <s v="FF"/>
    <n v="2"/>
    <s v="Door"/>
    <n v="201"/>
    <x v="3"/>
    <n v="20103"/>
    <x v="3"/>
    <m/>
    <m/>
    <m/>
    <x v="0"/>
    <m/>
    <n v="10"/>
    <m/>
    <m/>
    <m/>
    <m/>
    <m/>
    <m/>
    <n v="0"/>
    <x v="0"/>
    <s v="£0.00"/>
    <s v="£0.00"/>
    <s v="£0.00"/>
    <s v="£0.00"/>
    <s v="£0.00"/>
    <n v="0"/>
    <m/>
  </r>
  <r>
    <x v="0"/>
    <s v="Weston Favell"/>
    <s v="Partial staircase (behind lift)"/>
    <s v="FF"/>
    <n v="3"/>
    <s v="Ironmongery"/>
    <n v="301"/>
    <x v="4"/>
    <n v="30101"/>
    <x v="4"/>
    <m/>
    <m/>
    <m/>
    <x v="0"/>
    <m/>
    <n v="10"/>
    <m/>
    <m/>
    <m/>
    <m/>
    <m/>
    <m/>
    <n v="0"/>
    <x v="0"/>
    <s v="£0.00"/>
    <s v="£0.00"/>
    <s v="£0.00"/>
    <s v="£0.00"/>
    <s v="£0.00"/>
    <n v="0"/>
    <m/>
  </r>
  <r>
    <x v="0"/>
    <s v="Weston Favell"/>
    <s v="Partial staircase (behind lift)"/>
    <s v="FF"/>
    <n v="4"/>
    <s v="Joinery"/>
    <n v="401"/>
    <x v="5"/>
    <s v="40104DS"/>
    <x v="18"/>
    <m/>
    <m/>
    <m/>
    <x v="0"/>
    <m/>
    <n v="8"/>
    <m/>
    <m/>
    <m/>
    <m/>
    <m/>
    <m/>
    <n v="0"/>
    <x v="0"/>
    <s v="£0.00"/>
    <s v="£0.00"/>
    <s v="£0.00"/>
    <s v="£0.00"/>
    <s v="£0.00"/>
    <n v="0"/>
    <m/>
  </r>
  <r>
    <x v="0"/>
    <s v="Weston Favell"/>
    <s v="Partial staircase (behind lift)"/>
    <s v="FF"/>
    <n v="7"/>
    <s v="FF&amp;E"/>
    <n v="701"/>
    <x v="7"/>
    <s v="70116DS"/>
    <x v="42"/>
    <m/>
    <m/>
    <m/>
    <x v="0"/>
    <n v="50"/>
    <n v="20"/>
    <m/>
    <m/>
    <m/>
    <m/>
    <m/>
    <m/>
    <n v="0"/>
    <x v="0"/>
    <s v="£0.00"/>
    <s v="£0.00"/>
    <s v="£0.00"/>
    <s v="£0.00"/>
    <s v="£0.00"/>
    <n v="0"/>
    <m/>
  </r>
  <r>
    <x v="0"/>
    <s v="Weston Favell"/>
    <s v="115 - Interview room"/>
    <s v="B "/>
    <n v="1"/>
    <s v="Internal Finishes"/>
    <n v="101"/>
    <x v="0"/>
    <n v="10101"/>
    <x v="11"/>
    <m/>
    <m/>
    <m/>
    <x v="0"/>
    <m/>
    <n v="8"/>
    <m/>
    <m/>
    <m/>
    <m/>
    <m/>
    <m/>
    <n v="0"/>
    <x v="0"/>
    <s v="£0.00"/>
    <s v="£0.00"/>
    <s v="£0.00"/>
    <s v="£0.00"/>
    <s v="£0.00"/>
    <n v="0"/>
    <m/>
  </r>
  <r>
    <x v="0"/>
    <s v="Weston Favell"/>
    <s v="115 - Interview room"/>
    <s v="B "/>
    <n v="1"/>
    <s v="Internal Finishes"/>
    <n v="101"/>
    <x v="0"/>
    <n v="10101"/>
    <x v="11"/>
    <s v="m2"/>
    <n v="1"/>
    <n v="134"/>
    <x v="1"/>
    <n v="25"/>
    <n v="2"/>
    <n v="134"/>
    <s v="2 Nr ceiling tiles water stained"/>
    <s v="Replace"/>
    <s v="INT 6"/>
    <n v="2"/>
    <n v="2"/>
    <n v="4"/>
    <x v="2"/>
    <s v="£0.00"/>
    <n v="134"/>
    <s v="£0.00"/>
    <s v="£0.00"/>
    <s v="£0.00"/>
    <n v="134"/>
    <m/>
  </r>
  <r>
    <x v="0"/>
    <s v="Weston Favell"/>
    <s v="115 - Interview room"/>
    <s v="B "/>
    <n v="1"/>
    <s v="Internal Finishes"/>
    <n v="102"/>
    <x v="1"/>
    <s v="10207RV"/>
    <x v="1"/>
    <m/>
    <m/>
    <m/>
    <x v="0"/>
    <m/>
    <n v="10"/>
    <m/>
    <m/>
    <m/>
    <m/>
    <m/>
    <m/>
    <m/>
    <x v="3"/>
    <s v="£0.00"/>
    <s v="£0.00"/>
    <s v="£0.00"/>
    <s v="£0.00"/>
    <s v="£0.00"/>
    <n v="0"/>
    <m/>
  </r>
  <r>
    <x v="0"/>
    <s v="Weston Favell"/>
    <s v="115 - Interview room"/>
    <s v="B "/>
    <n v="1"/>
    <s v="Internal Finishes"/>
    <n v="102"/>
    <x v="1"/>
    <s v="10207RV"/>
    <x v="1"/>
    <s v="m2"/>
    <n v="5"/>
    <n v="35.380000000000003"/>
    <x v="1"/>
    <n v="35"/>
    <n v="2"/>
    <n v="176.9"/>
    <s v="Water damaged / damp "/>
    <s v="Replace lining"/>
    <s v="INT 7, INT 8"/>
    <n v="2"/>
    <n v="3"/>
    <n v="6"/>
    <x v="1"/>
    <s v="£0.00"/>
    <n v="176.9"/>
    <s v="£0.00"/>
    <s v="£0.00"/>
    <s v="£0.00"/>
    <n v="176.9"/>
    <m/>
  </r>
  <r>
    <x v="0"/>
    <s v="Weston Favell"/>
    <s v="115 - Interview room"/>
    <s v="B "/>
    <n v="1"/>
    <s v="Internal Finishes"/>
    <n v="102"/>
    <x v="1"/>
    <s v="10207RV"/>
    <x v="1"/>
    <m/>
    <m/>
    <m/>
    <x v="0"/>
    <m/>
    <n v="10"/>
    <m/>
    <m/>
    <m/>
    <m/>
    <m/>
    <m/>
    <m/>
    <x v="3"/>
    <s v="£0.00"/>
    <s v="£0.00"/>
    <s v="£0.00"/>
    <s v="£0.00"/>
    <s v="£0.00"/>
    <n v="0"/>
    <m/>
  </r>
  <r>
    <x v="0"/>
    <s v="Weston Favell"/>
    <s v="115 - Interview room"/>
    <s v="B "/>
    <n v="1"/>
    <s v="Internal Finishes"/>
    <n v="102"/>
    <x v="1"/>
    <s v="10207RV"/>
    <x v="1"/>
    <s v="m2"/>
    <n v="5"/>
    <n v="35.380000000000003"/>
    <x v="1"/>
    <n v="35"/>
    <n v="2"/>
    <n v="176.9"/>
    <s v="Water damaged / damp "/>
    <s v="Replace lining"/>
    <s v="INT 7, INT 8"/>
    <n v="2"/>
    <n v="3"/>
    <n v="6"/>
    <x v="1"/>
    <s v="£0.00"/>
    <n v="176.9"/>
    <s v="£0.00"/>
    <s v="£0.00"/>
    <s v="£0.00"/>
    <n v="176.9"/>
    <m/>
  </r>
  <r>
    <x v="0"/>
    <s v="Weston Favell"/>
    <s v="115 - Interview room"/>
    <s v="B "/>
    <n v="1"/>
    <s v="Internal Finishes"/>
    <n v="102"/>
    <x v="1"/>
    <s v="10207RV"/>
    <x v="1"/>
    <m/>
    <m/>
    <m/>
    <x v="4"/>
    <m/>
    <n v="15"/>
    <m/>
    <m/>
    <m/>
    <m/>
    <m/>
    <m/>
    <m/>
    <x v="3"/>
    <s v="£0.00"/>
    <s v="£0.00"/>
    <s v="£0.00"/>
    <s v="£0.00"/>
    <s v="£0.00"/>
    <n v="0"/>
    <m/>
  </r>
  <r>
    <x v="0"/>
    <s v="Weston Favell"/>
    <s v="115 - Interview room"/>
    <s v="B "/>
    <n v="1"/>
    <s v="Internal Finishes"/>
    <n v="103"/>
    <x v="2"/>
    <n v="10304"/>
    <x v="70"/>
    <m/>
    <m/>
    <m/>
    <x v="0"/>
    <m/>
    <n v="45"/>
    <m/>
    <m/>
    <m/>
    <m/>
    <m/>
    <m/>
    <n v="0"/>
    <x v="0"/>
    <s v="£0.00"/>
    <s v="£0.00"/>
    <s v="£0.00"/>
    <s v="£0.00"/>
    <s v="£0.00"/>
    <n v="0"/>
    <m/>
  </r>
  <r>
    <x v="0"/>
    <s v="Weston Favell"/>
    <s v="115 - Interview room"/>
    <s v="B "/>
    <n v="1"/>
    <s v="Internal Finishes"/>
    <n v="104"/>
    <x v="6"/>
    <n v="10401"/>
    <x v="8"/>
    <s v="m2"/>
    <n v="10"/>
    <n v="5.31"/>
    <x v="1"/>
    <n v="5"/>
    <n v="2"/>
    <n v="53.099999999999994"/>
    <s v="Water damaged / damp "/>
    <s v="Redecorate"/>
    <s v="INT 9"/>
    <n v="2"/>
    <n v="3"/>
    <n v="6"/>
    <x v="1"/>
    <s v="£0.00"/>
    <n v="53.099999999999994"/>
    <s v="£0.00"/>
    <s v="£0.00"/>
    <s v="£0.00"/>
    <n v="53.099999999999994"/>
    <m/>
  </r>
  <r>
    <x v="0"/>
    <s v="Weston Favell"/>
    <s v="115 - Interview room"/>
    <s v="B "/>
    <n v="1"/>
    <s v="Internal Finishes"/>
    <n v="104"/>
    <x v="6"/>
    <n v="10405"/>
    <x v="72"/>
    <s v="m2"/>
    <n v="6"/>
    <n v="25"/>
    <x v="1"/>
    <n v="15"/>
    <n v="2"/>
    <n v="150"/>
    <s v="Worn"/>
    <s v="Redecorate"/>
    <m/>
    <n v="2"/>
    <n v="2"/>
    <n v="4"/>
    <x v="2"/>
    <s v="£0.00"/>
    <n v="150"/>
    <s v="£0.00"/>
    <s v="£0.00"/>
    <s v="£0.00"/>
    <n v="150"/>
    <m/>
  </r>
  <r>
    <x v="0"/>
    <s v="Weston Favell"/>
    <s v="115 - Interview room"/>
    <s v="B "/>
    <n v="2"/>
    <s v="Door"/>
    <n v="201"/>
    <x v="3"/>
    <n v="20102"/>
    <x v="15"/>
    <m/>
    <m/>
    <m/>
    <x v="0"/>
    <m/>
    <n v="12"/>
    <m/>
    <m/>
    <m/>
    <m/>
    <m/>
    <m/>
    <n v="0"/>
    <x v="0"/>
    <s v="£0.00"/>
    <s v="£0.00"/>
    <s v="£0.00"/>
    <s v="£0.00"/>
    <s v="£0.00"/>
    <n v="0"/>
    <m/>
  </r>
  <r>
    <x v="0"/>
    <s v="Weston Favell"/>
    <s v="115 - Interview room"/>
    <s v="B "/>
    <n v="3"/>
    <s v="Ironmongery"/>
    <n v="301"/>
    <x v="4"/>
    <n v="30101"/>
    <x v="4"/>
    <m/>
    <m/>
    <m/>
    <x v="0"/>
    <m/>
    <n v="12"/>
    <m/>
    <m/>
    <m/>
    <m/>
    <m/>
    <m/>
    <n v="0"/>
    <x v="0"/>
    <s v="£0.00"/>
    <s v="£0.00"/>
    <s v="£0.00"/>
    <s v="£0.00"/>
    <s v="£0.00"/>
    <n v="0"/>
    <m/>
  </r>
  <r>
    <x v="0"/>
    <s v="Weston Favell"/>
    <s v="115 - Interview room"/>
    <s v="B "/>
    <n v="4"/>
    <s v="Joinery"/>
    <n v="401"/>
    <x v="5"/>
    <n v="40101"/>
    <x v="12"/>
    <m/>
    <m/>
    <m/>
    <x v="0"/>
    <m/>
    <n v="12"/>
    <m/>
    <m/>
    <m/>
    <m/>
    <m/>
    <m/>
    <n v="0"/>
    <x v="0"/>
    <s v="£0.00"/>
    <s v="£0.00"/>
    <s v="£0.00"/>
    <s v="£0.00"/>
    <s v="£0.00"/>
    <n v="0"/>
    <m/>
  </r>
  <r>
    <x v="0"/>
    <s v="Weston Favell"/>
    <s v="080 - Interview room"/>
    <s v="B "/>
    <n v="1"/>
    <s v="Internal Finishes"/>
    <n v="101"/>
    <x v="0"/>
    <n v="10101"/>
    <x v="11"/>
    <m/>
    <m/>
    <m/>
    <x v="0"/>
    <m/>
    <n v="8"/>
    <m/>
    <m/>
    <m/>
    <m/>
    <m/>
    <m/>
    <n v="0"/>
    <x v="0"/>
    <s v="£0.00"/>
    <s v="£0.00"/>
    <s v="£0.00"/>
    <s v="£0.00"/>
    <s v="£0.00"/>
    <n v="0"/>
    <m/>
  </r>
  <r>
    <x v="0"/>
    <s v="Weston Favell"/>
    <s v="080 - Interview room"/>
    <s v="B "/>
    <n v="1"/>
    <s v="Internal Finishes"/>
    <n v="102"/>
    <x v="1"/>
    <n v="10204"/>
    <x v="73"/>
    <m/>
    <m/>
    <m/>
    <x v="0"/>
    <m/>
    <n v="15"/>
    <m/>
    <m/>
    <m/>
    <m/>
    <m/>
    <m/>
    <n v="0"/>
    <x v="0"/>
    <s v="£0.00"/>
    <s v="£0.00"/>
    <s v="£0.00"/>
    <s v="£0.00"/>
    <s v="£0.00"/>
    <n v="0"/>
    <m/>
  </r>
  <r>
    <x v="0"/>
    <s v="Weston Favell"/>
    <s v="080 - Interview room"/>
    <s v="B "/>
    <n v="1"/>
    <s v="Internal Finishes"/>
    <n v="102"/>
    <x v="1"/>
    <s v="10207RV"/>
    <x v="1"/>
    <m/>
    <m/>
    <m/>
    <x v="0"/>
    <m/>
    <n v="15"/>
    <m/>
    <m/>
    <m/>
    <m/>
    <m/>
    <m/>
    <n v="0"/>
    <x v="0"/>
    <s v="£0.00"/>
    <s v="£0.00"/>
    <s v="£0.00"/>
    <s v="£0.00"/>
    <s v="£0.00"/>
    <n v="0"/>
    <m/>
  </r>
  <r>
    <x v="0"/>
    <s v="Weston Favell"/>
    <s v="080 - Interview room"/>
    <s v="B "/>
    <n v="1"/>
    <s v="Internal Finishes"/>
    <n v="102"/>
    <x v="1"/>
    <n v="10204"/>
    <x v="73"/>
    <m/>
    <m/>
    <m/>
    <x v="4"/>
    <m/>
    <n v="15"/>
    <m/>
    <m/>
    <m/>
    <m/>
    <m/>
    <m/>
    <n v="0"/>
    <x v="0"/>
    <s v="£0.00"/>
    <s v="£0.00"/>
    <s v="£0.00"/>
    <s v="£0.00"/>
    <s v="£0.00"/>
    <n v="0"/>
    <m/>
  </r>
  <r>
    <x v="0"/>
    <s v="Weston Favell"/>
    <s v="080 - Interview room"/>
    <s v="B "/>
    <n v="1"/>
    <s v="Internal Finishes"/>
    <n v="103"/>
    <x v="2"/>
    <n v="10304"/>
    <x v="70"/>
    <m/>
    <m/>
    <m/>
    <x v="4"/>
    <m/>
    <n v="45"/>
    <m/>
    <m/>
    <m/>
    <m/>
    <m/>
    <m/>
    <n v="0"/>
    <x v="0"/>
    <s v="£0.00"/>
    <s v="£0.00"/>
    <s v="£0.00"/>
    <s v="£0.00"/>
    <s v="£0.00"/>
    <n v="0"/>
    <m/>
  </r>
  <r>
    <x v="0"/>
    <s v="Weston Favell"/>
    <s v="080 - Interview room"/>
    <s v="B "/>
    <n v="1"/>
    <s v="Internal Finishes"/>
    <n v="104"/>
    <x v="6"/>
    <n v="10401"/>
    <x v="8"/>
    <m/>
    <m/>
    <m/>
    <x v="0"/>
    <m/>
    <n v="8"/>
    <m/>
    <m/>
    <m/>
    <m/>
    <m/>
    <m/>
    <n v="0"/>
    <x v="0"/>
    <s v="£0.00"/>
    <s v="£0.00"/>
    <s v="£0.00"/>
    <s v="£0.00"/>
    <s v="£0.00"/>
    <n v="0"/>
    <m/>
  </r>
  <r>
    <x v="0"/>
    <s v="Weston Favell"/>
    <s v="080 - Interview room"/>
    <s v="B "/>
    <n v="1"/>
    <s v="Internal Finishes"/>
    <n v="104"/>
    <x v="6"/>
    <n v="10405"/>
    <x v="72"/>
    <m/>
    <m/>
    <m/>
    <x v="0"/>
    <m/>
    <n v="8"/>
    <m/>
    <m/>
    <m/>
    <m/>
    <m/>
    <m/>
    <n v="0"/>
    <x v="0"/>
    <s v="£0.00"/>
    <s v="£0.00"/>
    <s v="£0.00"/>
    <s v="£0.00"/>
    <s v="£0.00"/>
    <n v="0"/>
    <m/>
  </r>
  <r>
    <x v="0"/>
    <s v="Weston Favell"/>
    <s v="080 - Interview room"/>
    <s v="B "/>
    <n v="2"/>
    <s v="Door"/>
    <n v="201"/>
    <x v="3"/>
    <n v="20102"/>
    <x v="15"/>
    <m/>
    <m/>
    <m/>
    <x v="0"/>
    <m/>
    <n v="12"/>
    <m/>
    <m/>
    <m/>
    <m/>
    <m/>
    <m/>
    <n v="0"/>
    <x v="0"/>
    <s v="£0.00"/>
    <s v="£0.00"/>
    <s v="£0.00"/>
    <s v="£0.00"/>
    <s v="£0.00"/>
    <n v="0"/>
    <m/>
  </r>
  <r>
    <x v="0"/>
    <s v="Weston Favell"/>
    <s v="080 - Interview room"/>
    <s v="B "/>
    <n v="3"/>
    <s v="Ironmongery"/>
    <n v="301"/>
    <x v="4"/>
    <n v="30101"/>
    <x v="4"/>
    <m/>
    <m/>
    <m/>
    <x v="0"/>
    <m/>
    <n v="10"/>
    <m/>
    <m/>
    <m/>
    <m/>
    <m/>
    <m/>
    <n v="0"/>
    <x v="0"/>
    <s v="£0.00"/>
    <s v="£0.00"/>
    <s v="£0.00"/>
    <s v="£0.00"/>
    <s v="£0.00"/>
    <n v="0"/>
    <m/>
  </r>
  <r>
    <x v="0"/>
    <s v="Weston Favell"/>
    <s v="081 - Interview room"/>
    <s v="B "/>
    <n v="1"/>
    <s v="Internal Finishes"/>
    <n v="101"/>
    <x v="0"/>
    <n v="10101"/>
    <x v="11"/>
    <m/>
    <m/>
    <m/>
    <x v="0"/>
    <m/>
    <n v="8"/>
    <m/>
    <m/>
    <m/>
    <m/>
    <m/>
    <m/>
    <n v="0"/>
    <x v="0"/>
    <s v="£0.00"/>
    <s v="£0.00"/>
    <s v="£0.00"/>
    <s v="£0.00"/>
    <s v="£0.00"/>
    <n v="0"/>
    <m/>
  </r>
  <r>
    <x v="0"/>
    <s v="Weston Favell"/>
    <s v="081 - Interview room"/>
    <s v="B "/>
    <n v="1"/>
    <s v="Internal Finishes"/>
    <n v="102"/>
    <x v="1"/>
    <s v="10207RV"/>
    <x v="1"/>
    <m/>
    <m/>
    <m/>
    <x v="0"/>
    <m/>
    <n v="15"/>
    <m/>
    <m/>
    <m/>
    <m/>
    <m/>
    <m/>
    <n v="0"/>
    <x v="0"/>
    <s v="£0.00"/>
    <s v="£0.00"/>
    <s v="£0.00"/>
    <s v="£0.00"/>
    <s v="£0.00"/>
    <n v="0"/>
    <m/>
  </r>
  <r>
    <x v="0"/>
    <s v="Weston Favell"/>
    <s v="081 - Interview room"/>
    <s v="B "/>
    <n v="1"/>
    <s v="Internal Finishes"/>
    <n v="102"/>
    <x v="1"/>
    <s v="10207RV"/>
    <x v="1"/>
    <m/>
    <m/>
    <m/>
    <x v="0"/>
    <m/>
    <n v="15"/>
    <m/>
    <m/>
    <m/>
    <m/>
    <m/>
    <m/>
    <n v="0"/>
    <x v="0"/>
    <s v="£0.00"/>
    <s v="£0.00"/>
    <s v="£0.00"/>
    <s v="£0.00"/>
    <s v="£0.00"/>
    <n v="0"/>
    <m/>
  </r>
  <r>
    <x v="0"/>
    <s v="Weston Favell"/>
    <s v="081 - Interview room"/>
    <s v="B "/>
    <n v="1"/>
    <s v="Internal Finishes"/>
    <n v="102"/>
    <x v="1"/>
    <s v="10207RV"/>
    <x v="1"/>
    <m/>
    <m/>
    <m/>
    <x v="4"/>
    <m/>
    <n v="15"/>
    <m/>
    <m/>
    <m/>
    <m/>
    <m/>
    <m/>
    <n v="0"/>
    <x v="0"/>
    <s v="£0.00"/>
    <s v="£0.00"/>
    <s v="£0.00"/>
    <s v="£0.00"/>
    <s v="£0.00"/>
    <n v="0"/>
    <m/>
  </r>
  <r>
    <x v="0"/>
    <s v="Weston Favell"/>
    <s v="081 - Interview room"/>
    <s v="B "/>
    <n v="1"/>
    <s v="Internal Finishes"/>
    <n v="103"/>
    <x v="2"/>
    <n v="10304"/>
    <x v="70"/>
    <m/>
    <m/>
    <m/>
    <x v="4"/>
    <m/>
    <n v="45"/>
    <m/>
    <m/>
    <m/>
    <m/>
    <m/>
    <m/>
    <n v="0"/>
    <x v="0"/>
    <s v="£0.00"/>
    <s v="£0.00"/>
    <s v="£0.00"/>
    <s v="£0.00"/>
    <s v="£0.00"/>
    <n v="0"/>
    <m/>
  </r>
  <r>
    <x v="0"/>
    <s v="Weston Favell"/>
    <s v="081 - Interview room"/>
    <s v="B "/>
    <n v="1"/>
    <s v="Internal Finishes"/>
    <n v="104"/>
    <x v="6"/>
    <n v="10401"/>
    <x v="8"/>
    <m/>
    <m/>
    <m/>
    <x v="0"/>
    <m/>
    <n v="8"/>
    <m/>
    <m/>
    <m/>
    <m/>
    <m/>
    <m/>
    <n v="0"/>
    <x v="0"/>
    <s v="£0.00"/>
    <s v="£0.00"/>
    <s v="£0.00"/>
    <s v="£0.00"/>
    <s v="£0.00"/>
    <n v="0"/>
    <m/>
  </r>
  <r>
    <x v="0"/>
    <s v="Weston Favell"/>
    <s v="081 - Interview room"/>
    <s v="B "/>
    <n v="1"/>
    <s v="Internal Finishes"/>
    <n v="104"/>
    <x v="6"/>
    <n v="10405"/>
    <x v="72"/>
    <m/>
    <m/>
    <m/>
    <x v="0"/>
    <m/>
    <n v="8"/>
    <m/>
    <m/>
    <m/>
    <m/>
    <m/>
    <m/>
    <n v="0"/>
    <x v="0"/>
    <s v="£0.00"/>
    <s v="£0.00"/>
    <s v="£0.00"/>
    <s v="£0.00"/>
    <s v="£0.00"/>
    <n v="0"/>
    <m/>
  </r>
  <r>
    <x v="0"/>
    <s v="Weston Favell"/>
    <s v="081 - Interview room"/>
    <s v="B "/>
    <n v="2"/>
    <s v="Door"/>
    <n v="201"/>
    <x v="3"/>
    <n v="20102"/>
    <x v="15"/>
    <m/>
    <m/>
    <m/>
    <x v="0"/>
    <m/>
    <n v="12"/>
    <m/>
    <m/>
    <m/>
    <m/>
    <m/>
    <m/>
    <n v="0"/>
    <x v="0"/>
    <s v="£0.00"/>
    <s v="£0.00"/>
    <s v="£0.00"/>
    <s v="£0.00"/>
    <s v="£0.00"/>
    <n v="0"/>
    <m/>
  </r>
  <r>
    <x v="0"/>
    <s v="Weston Favell"/>
    <s v="081 - Interview room"/>
    <s v="B "/>
    <n v="3"/>
    <s v="Ironmongery"/>
    <n v="301"/>
    <x v="4"/>
    <n v="30101"/>
    <x v="4"/>
    <m/>
    <m/>
    <m/>
    <x v="0"/>
    <m/>
    <n v="10"/>
    <m/>
    <m/>
    <m/>
    <m/>
    <m/>
    <m/>
    <n v="0"/>
    <x v="0"/>
    <s v="£0.00"/>
    <s v="£0.00"/>
    <s v="£0.00"/>
    <s v="£0.00"/>
    <s v="£0.00"/>
    <n v="0"/>
    <m/>
  </r>
  <r>
    <x v="0"/>
    <s v="Weston Favell"/>
    <s v="114 - Corridor"/>
    <s v="B "/>
    <n v="1"/>
    <s v="Internal Finishes"/>
    <n v="101"/>
    <x v="0"/>
    <n v="10101"/>
    <x v="11"/>
    <m/>
    <m/>
    <m/>
    <x v="4"/>
    <m/>
    <n v="25"/>
    <m/>
    <m/>
    <m/>
    <m/>
    <m/>
    <m/>
    <n v="0"/>
    <x v="0"/>
    <s v="£0.00"/>
    <s v="£0.00"/>
    <s v="£0.00"/>
    <s v="£0.00"/>
    <s v="£0.00"/>
    <n v="0"/>
    <m/>
  </r>
  <r>
    <x v="0"/>
    <s v="Weston Favell"/>
    <s v="114 - Corridor"/>
    <s v="B "/>
    <n v="1"/>
    <s v="Internal Finishes"/>
    <n v="102"/>
    <x v="1"/>
    <s v="10207RV"/>
    <x v="1"/>
    <m/>
    <m/>
    <m/>
    <x v="0"/>
    <m/>
    <n v="12"/>
    <m/>
    <m/>
    <m/>
    <m/>
    <m/>
    <m/>
    <n v="0"/>
    <x v="0"/>
    <s v="£0.00"/>
    <s v="£0.00"/>
    <s v="£0.00"/>
    <s v="£0.00"/>
    <s v="£0.00"/>
    <n v="0"/>
    <m/>
  </r>
  <r>
    <x v="0"/>
    <s v="Weston Favell"/>
    <s v="114 - Corridor"/>
    <s v="B "/>
    <n v="1"/>
    <s v="Internal Finishes"/>
    <n v="103"/>
    <x v="2"/>
    <n v="10304"/>
    <x v="70"/>
    <m/>
    <m/>
    <m/>
    <x v="0"/>
    <m/>
    <n v="45"/>
    <m/>
    <m/>
    <m/>
    <m/>
    <m/>
    <m/>
    <n v="0"/>
    <x v="0"/>
    <s v="£0.00"/>
    <s v="£0.00"/>
    <s v="£0.00"/>
    <s v="£0.00"/>
    <s v="£0.00"/>
    <n v="0"/>
    <m/>
  </r>
  <r>
    <x v="0"/>
    <s v="Weston Favell"/>
    <s v="114 - Corridor"/>
    <s v="B "/>
    <n v="1"/>
    <s v="Internal Finishes"/>
    <n v="104"/>
    <x v="6"/>
    <n v="10401"/>
    <x v="8"/>
    <m/>
    <m/>
    <m/>
    <x v="0"/>
    <m/>
    <n v="8"/>
    <m/>
    <m/>
    <m/>
    <m/>
    <m/>
    <m/>
    <n v="0"/>
    <x v="0"/>
    <s v="£0.00"/>
    <s v="£0.00"/>
    <s v="£0.00"/>
    <s v="£0.00"/>
    <s v="£0.00"/>
    <n v="0"/>
    <m/>
  </r>
  <r>
    <x v="0"/>
    <s v="Weston Favell"/>
    <s v="114 - Corridor"/>
    <s v="B "/>
    <n v="1"/>
    <s v="Internal Finishes"/>
    <n v="104"/>
    <x v="6"/>
    <n v="10405"/>
    <x v="72"/>
    <m/>
    <m/>
    <m/>
    <x v="0"/>
    <m/>
    <n v="8"/>
    <m/>
    <m/>
    <m/>
    <m/>
    <m/>
    <m/>
    <n v="0"/>
    <x v="0"/>
    <s v="£0.00"/>
    <s v="£0.00"/>
    <s v="£0.00"/>
    <s v="£0.00"/>
    <s v="£0.00"/>
    <n v="0"/>
    <m/>
  </r>
  <r>
    <x v="0"/>
    <s v="Weston Favell"/>
    <s v="114 - Corridor"/>
    <s v="B "/>
    <n v="2"/>
    <s v="Door"/>
    <n v="201"/>
    <x v="3"/>
    <n v="20102"/>
    <x v="15"/>
    <m/>
    <m/>
    <m/>
    <x v="0"/>
    <m/>
    <n v="12"/>
    <m/>
    <m/>
    <m/>
    <m/>
    <m/>
    <m/>
    <n v="0"/>
    <x v="0"/>
    <s v="£0.00"/>
    <s v="£0.00"/>
    <s v="£0.00"/>
    <s v="£0.00"/>
    <s v="£0.00"/>
    <n v="0"/>
    <m/>
  </r>
  <r>
    <x v="0"/>
    <s v="Weston Favell"/>
    <s v="114 - Corridor"/>
    <s v="B "/>
    <n v="3"/>
    <s v="Ironmongery"/>
    <n v="301"/>
    <x v="4"/>
    <n v="30101"/>
    <x v="4"/>
    <m/>
    <m/>
    <m/>
    <x v="0"/>
    <m/>
    <n v="10"/>
    <m/>
    <m/>
    <m/>
    <m/>
    <m/>
    <m/>
    <n v="0"/>
    <x v="0"/>
    <s v="£0.00"/>
    <s v="£0.00"/>
    <s v="£0.00"/>
    <s v="£0.00"/>
    <s v="£0.00"/>
    <n v="0"/>
    <m/>
  </r>
  <r>
    <x v="0"/>
    <s v="Weston Favell"/>
    <s v="075 - Corridor"/>
    <s v="B "/>
    <n v="1"/>
    <s v="Internal Finishes"/>
    <n v="101"/>
    <x v="0"/>
    <n v="10101"/>
    <x v="11"/>
    <m/>
    <m/>
    <m/>
    <x v="4"/>
    <m/>
    <n v="25"/>
    <m/>
    <m/>
    <m/>
    <m/>
    <m/>
    <m/>
    <n v="0"/>
    <x v="0"/>
    <s v="£0.00"/>
    <s v="£0.00"/>
    <s v="£0.00"/>
    <s v="£0.00"/>
    <s v="£0.00"/>
    <n v="0"/>
    <m/>
  </r>
  <r>
    <x v="0"/>
    <s v="Weston Favell"/>
    <s v="075 - Corridor"/>
    <s v="B "/>
    <n v="1"/>
    <s v="Internal Finishes"/>
    <n v="102"/>
    <x v="1"/>
    <s v="10207RV"/>
    <x v="1"/>
    <m/>
    <m/>
    <m/>
    <x v="0"/>
    <m/>
    <n v="12"/>
    <m/>
    <m/>
    <m/>
    <m/>
    <m/>
    <m/>
    <n v="0"/>
    <x v="0"/>
    <s v="£0.00"/>
    <s v="£0.00"/>
    <s v="£0.00"/>
    <s v="£0.00"/>
    <s v="£0.00"/>
    <n v="0"/>
    <m/>
  </r>
  <r>
    <x v="0"/>
    <s v="Weston Favell"/>
    <s v="075 - Corridor"/>
    <s v="B "/>
    <n v="1"/>
    <s v="Internal Finishes"/>
    <n v="102"/>
    <x v="1"/>
    <s v="10207RV"/>
    <x v="1"/>
    <s v="m2"/>
    <n v="1"/>
    <n v="35.380000000000003"/>
    <x v="1"/>
    <n v="35"/>
    <n v="2"/>
    <n v="35.380000000000003"/>
    <s v="Water damaged / damp "/>
    <s v="Redecorate"/>
    <s v="INT 7, INT 8"/>
    <n v="2"/>
    <n v="3"/>
    <n v="6"/>
    <x v="1"/>
    <s v="£0.00"/>
    <n v="35.380000000000003"/>
    <s v="£0.00"/>
    <s v="£0.00"/>
    <s v="£0.00"/>
    <n v="35.380000000000003"/>
    <m/>
  </r>
  <r>
    <x v="0"/>
    <s v="Weston Favell"/>
    <s v="075 - Corridor"/>
    <s v="B "/>
    <n v="1"/>
    <s v="Internal Finishes"/>
    <n v="103"/>
    <x v="2"/>
    <n v="10304"/>
    <x v="70"/>
    <m/>
    <m/>
    <m/>
    <x v="0"/>
    <m/>
    <n v="65"/>
    <m/>
    <m/>
    <m/>
    <m/>
    <m/>
    <m/>
    <n v="0"/>
    <x v="0"/>
    <s v="£0.00"/>
    <s v="£0.00"/>
    <s v="£0.00"/>
    <s v="£0.00"/>
    <s v="£0.00"/>
    <n v="0"/>
    <m/>
  </r>
  <r>
    <x v="0"/>
    <s v="Weston Favell"/>
    <s v="075 - Corridor"/>
    <s v="B "/>
    <n v="1"/>
    <s v="Internal Finishes"/>
    <n v="104"/>
    <x v="6"/>
    <n v="10401"/>
    <x v="8"/>
    <m/>
    <m/>
    <m/>
    <x v="0"/>
    <m/>
    <n v="8"/>
    <m/>
    <m/>
    <m/>
    <m/>
    <m/>
    <m/>
    <n v="0"/>
    <x v="0"/>
    <s v="£0.00"/>
    <s v="£0.00"/>
    <s v="£0.00"/>
    <s v="£0.00"/>
    <s v="£0.00"/>
    <n v="0"/>
    <m/>
  </r>
  <r>
    <x v="0"/>
    <s v="Weston Favell"/>
    <s v="075 - Corridor"/>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075 - Corridor"/>
    <s v="B "/>
    <n v="1"/>
    <s v="Internal Finishes"/>
    <n v="104"/>
    <x v="6"/>
    <n v="10405"/>
    <x v="72"/>
    <m/>
    <m/>
    <m/>
    <x v="0"/>
    <m/>
    <n v="8"/>
    <m/>
    <m/>
    <m/>
    <m/>
    <m/>
    <m/>
    <n v="0"/>
    <x v="0"/>
    <s v="£0.00"/>
    <s v="£0.00"/>
    <s v="£0.00"/>
    <s v="£0.00"/>
    <s v="£0.00"/>
    <n v="0"/>
    <m/>
  </r>
  <r>
    <x v="0"/>
    <s v="Weston Favell"/>
    <s v="075 - Corridor"/>
    <s v="B "/>
    <n v="2"/>
    <s v="Door"/>
    <n v="201"/>
    <x v="3"/>
    <n v="20102"/>
    <x v="15"/>
    <m/>
    <m/>
    <m/>
    <x v="0"/>
    <m/>
    <n v="12"/>
    <m/>
    <m/>
    <m/>
    <m/>
    <m/>
    <m/>
    <n v="0"/>
    <x v="0"/>
    <s v="£0.00"/>
    <s v="£0.00"/>
    <s v="£0.00"/>
    <s v="£0.00"/>
    <s v="£0.00"/>
    <n v="0"/>
    <m/>
  </r>
  <r>
    <x v="0"/>
    <s v="Weston Favell"/>
    <s v="075 - Corridor"/>
    <s v="B "/>
    <n v="3"/>
    <s v="Ironmongery"/>
    <n v="301"/>
    <x v="4"/>
    <n v="30101"/>
    <x v="4"/>
    <m/>
    <m/>
    <m/>
    <x v="0"/>
    <m/>
    <n v="10"/>
    <m/>
    <m/>
    <m/>
    <m/>
    <m/>
    <m/>
    <n v="0"/>
    <x v="0"/>
    <s v="£0.00"/>
    <s v="£0.00"/>
    <s v="£0.00"/>
    <s v="£0.00"/>
    <s v="£0.00"/>
    <n v="0"/>
    <m/>
  </r>
  <r>
    <x v="0"/>
    <s v="Weston Favell"/>
    <s v="117 - Holding area"/>
    <s v="B "/>
    <n v="1"/>
    <s v="Internal Finishes"/>
    <n v="101"/>
    <x v="0"/>
    <n v="10101"/>
    <x v="11"/>
    <m/>
    <m/>
    <m/>
    <x v="0"/>
    <m/>
    <n v="15"/>
    <m/>
    <m/>
    <m/>
    <m/>
    <m/>
    <m/>
    <n v="0"/>
    <x v="0"/>
    <s v="£0.00"/>
    <s v="£0.00"/>
    <s v="£0.00"/>
    <s v="£0.00"/>
    <s v="£0.00"/>
    <n v="0"/>
    <m/>
  </r>
  <r>
    <x v="0"/>
    <s v="Weston Favell"/>
    <s v="117 - Holding area"/>
    <s v="B "/>
    <n v="1"/>
    <s v="Internal Finishes"/>
    <n v="102"/>
    <x v="1"/>
    <s v="10207RV"/>
    <x v="1"/>
    <m/>
    <m/>
    <m/>
    <x v="0"/>
    <m/>
    <n v="12"/>
    <m/>
    <m/>
    <m/>
    <m/>
    <m/>
    <m/>
    <n v="0"/>
    <x v="0"/>
    <s v="£0.00"/>
    <s v="£0.00"/>
    <s v="£0.00"/>
    <s v="£0.00"/>
    <s v="£0.00"/>
    <n v="0"/>
    <m/>
  </r>
  <r>
    <x v="0"/>
    <s v="Weston Favell"/>
    <s v="117 - Holding area"/>
    <s v="B "/>
    <n v="1"/>
    <s v="Internal Finishes"/>
    <n v="102"/>
    <x v="1"/>
    <s v="10207RV"/>
    <x v="1"/>
    <s v="m2"/>
    <n v="0.5"/>
    <n v="35.380000000000003"/>
    <x v="1"/>
    <n v="35"/>
    <n v="3"/>
    <n v="17.690000000000001"/>
    <s v="Door reveal has small impact damage"/>
    <s v="Repair and redecorate"/>
    <s v="INT 7, INT 8"/>
    <n v="2"/>
    <n v="2"/>
    <n v="4"/>
    <x v="2"/>
    <s v="£0.00"/>
    <s v="£0.00"/>
    <n v="17.690000000000001"/>
    <s v="£0.00"/>
    <s v="£0.00"/>
    <n v="17.690000000000001"/>
    <m/>
  </r>
  <r>
    <x v="0"/>
    <s v="Weston Favell"/>
    <s v="117 - Holding area"/>
    <s v="B "/>
    <n v="1"/>
    <s v="Internal Finishes"/>
    <n v="104"/>
    <x v="6"/>
    <n v="10401"/>
    <x v="8"/>
    <m/>
    <m/>
    <m/>
    <x v="0"/>
    <m/>
    <n v="8"/>
    <m/>
    <m/>
    <m/>
    <m/>
    <m/>
    <m/>
    <n v="0"/>
    <x v="0"/>
    <s v="£0.00"/>
    <s v="£0.00"/>
    <s v="£0.00"/>
    <s v="£0.00"/>
    <s v="£0.00"/>
    <n v="0"/>
    <m/>
  </r>
  <r>
    <x v="0"/>
    <s v="Weston Favell"/>
    <s v="117 - Holding area"/>
    <s v="B "/>
    <n v="1"/>
    <s v="Internal Finishes"/>
    <n v="104"/>
    <x v="6"/>
    <n v="10405"/>
    <x v="72"/>
    <m/>
    <m/>
    <m/>
    <x v="0"/>
    <m/>
    <n v="8"/>
    <m/>
    <m/>
    <m/>
    <m/>
    <m/>
    <m/>
    <n v="0"/>
    <x v="0"/>
    <s v="£0.00"/>
    <s v="£0.00"/>
    <s v="£0.00"/>
    <s v="£0.00"/>
    <s v="£0.00"/>
    <n v="0"/>
    <m/>
  </r>
  <r>
    <x v="0"/>
    <s v="Weston Favell"/>
    <s v="117 - Holding area"/>
    <s v="B "/>
    <n v="7"/>
    <s v="FF&amp;E"/>
    <n v="701"/>
    <x v="7"/>
    <s v="70109RV"/>
    <x v="74"/>
    <m/>
    <m/>
    <m/>
    <x v="0"/>
    <m/>
    <n v="12"/>
    <m/>
    <m/>
    <m/>
    <m/>
    <m/>
    <m/>
    <n v="0"/>
    <x v="0"/>
    <s v="£0.00"/>
    <s v="£0.00"/>
    <s v="£0.00"/>
    <s v="£0.00"/>
    <s v="£0.00"/>
    <n v="0"/>
    <m/>
  </r>
  <r>
    <x v="0"/>
    <s v="Weston Favell"/>
    <s v="118 - Custody Staff"/>
    <s v="B "/>
    <n v="1"/>
    <s v="Internal Finishes"/>
    <n v="101"/>
    <x v="0"/>
    <n v="10102"/>
    <x v="0"/>
    <m/>
    <m/>
    <m/>
    <x v="0"/>
    <m/>
    <n v="12"/>
    <m/>
    <m/>
    <m/>
    <m/>
    <m/>
    <m/>
    <n v="0"/>
    <x v="0"/>
    <s v="£0.00"/>
    <s v="£0.00"/>
    <s v="£0.00"/>
    <s v="£0.00"/>
    <s v="£0.00"/>
    <n v="0"/>
    <s v="1nr tile exhibits minor staining (not costed)"/>
  </r>
  <r>
    <x v="0"/>
    <s v="Weston Favell"/>
    <s v="118 - Custody Staff"/>
    <s v="B "/>
    <n v="1"/>
    <s v="Internal Finishes"/>
    <n v="102"/>
    <x v="1"/>
    <s v="10207RV"/>
    <x v="1"/>
    <m/>
    <m/>
    <m/>
    <x v="0"/>
    <m/>
    <n v="12"/>
    <m/>
    <m/>
    <m/>
    <m/>
    <m/>
    <m/>
    <n v="0"/>
    <x v="0"/>
    <s v="£0.00"/>
    <s v="£0.00"/>
    <s v="£0.00"/>
    <s v="£0.00"/>
    <s v="£0.00"/>
    <n v="0"/>
    <m/>
  </r>
  <r>
    <x v="0"/>
    <s v="Weston Favell"/>
    <s v="118 - Custody Staff"/>
    <s v="B "/>
    <n v="1"/>
    <s v="Internal Finishes"/>
    <n v="102"/>
    <x v="1"/>
    <s v="10207RV"/>
    <x v="1"/>
    <s v="m2"/>
    <n v="0.5"/>
    <n v="35.380000000000003"/>
    <x v="1"/>
    <n v="35"/>
    <n v="2"/>
    <n v="17.690000000000001"/>
    <s v="Water damaged / damp "/>
    <s v="Redecorate"/>
    <s v="INT 7, INT 8"/>
    <n v="2"/>
    <n v="3"/>
    <n v="6"/>
    <x v="1"/>
    <s v="£0.00"/>
    <n v="17.690000000000001"/>
    <s v="£0.00"/>
    <s v="£0.00"/>
    <s v="£0.00"/>
    <n v="17.690000000000001"/>
    <m/>
  </r>
  <r>
    <x v="0"/>
    <s v="Weston Favell"/>
    <s v="118 - Custody Staff"/>
    <s v="B "/>
    <n v="1"/>
    <s v="Internal Finishes"/>
    <n v="103"/>
    <x v="2"/>
    <n v="10306"/>
    <x v="40"/>
    <m/>
    <m/>
    <m/>
    <x v="0"/>
    <m/>
    <n v="8"/>
    <m/>
    <m/>
    <m/>
    <m/>
    <m/>
    <m/>
    <n v="0"/>
    <x v="0"/>
    <s v="£0.00"/>
    <s v="£0.00"/>
    <s v="£0.00"/>
    <s v="£0.00"/>
    <s v="£0.00"/>
    <n v="0"/>
    <m/>
  </r>
  <r>
    <x v="0"/>
    <s v="Weston Favell"/>
    <s v="118 - Custody Staff"/>
    <s v="B "/>
    <n v="1"/>
    <s v="Internal Finishes"/>
    <n v="104"/>
    <x v="6"/>
    <n v="10401"/>
    <x v="8"/>
    <m/>
    <m/>
    <m/>
    <x v="0"/>
    <m/>
    <n v="8"/>
    <m/>
    <m/>
    <m/>
    <m/>
    <m/>
    <m/>
    <n v="0"/>
    <x v="0"/>
    <s v="£0.00"/>
    <s v="£0.00"/>
    <s v="£0.00"/>
    <s v="£0.00"/>
    <s v="£0.00"/>
    <n v="0"/>
    <m/>
  </r>
  <r>
    <x v="0"/>
    <s v="Weston Favell"/>
    <s v="075 - Corridor"/>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118 - Custody Staff"/>
    <s v="B "/>
    <n v="2"/>
    <s v="Door"/>
    <n v="201"/>
    <x v="3"/>
    <n v="20103"/>
    <x v="3"/>
    <m/>
    <m/>
    <m/>
    <x v="0"/>
    <m/>
    <n v="12"/>
    <m/>
    <m/>
    <m/>
    <m/>
    <m/>
    <m/>
    <n v="0"/>
    <x v="0"/>
    <s v="£0.00"/>
    <s v="£0.00"/>
    <s v="£0.00"/>
    <s v="£0.00"/>
    <s v="£0.00"/>
    <n v="0"/>
    <m/>
  </r>
  <r>
    <x v="0"/>
    <s v="Weston Favell"/>
    <s v="118 - Custody Staff"/>
    <s v="B "/>
    <n v="3"/>
    <s v="Ironmongery"/>
    <n v="301"/>
    <x v="4"/>
    <n v="30101"/>
    <x v="4"/>
    <m/>
    <m/>
    <m/>
    <x v="0"/>
    <m/>
    <n v="12"/>
    <m/>
    <m/>
    <m/>
    <m/>
    <m/>
    <m/>
    <n v="0"/>
    <x v="0"/>
    <s v="£0.00"/>
    <s v="£0.00"/>
    <s v="£0.00"/>
    <s v="£0.00"/>
    <s v="£0.00"/>
    <n v="0"/>
    <m/>
  </r>
  <r>
    <x v="0"/>
    <s v="Weston Favell"/>
    <s v="118 - Custody Staff"/>
    <s v="B "/>
    <n v="4"/>
    <s v="Joinery"/>
    <n v="401"/>
    <x v="5"/>
    <n v="40101"/>
    <x v="12"/>
    <m/>
    <m/>
    <m/>
    <x v="0"/>
    <m/>
    <n v="10"/>
    <m/>
    <m/>
    <m/>
    <m/>
    <m/>
    <m/>
    <n v="0"/>
    <x v="0"/>
    <s v="£0.00"/>
    <s v="£0.00"/>
    <s v="£0.00"/>
    <s v="£0.00"/>
    <s v="£0.00"/>
    <n v="0"/>
    <m/>
  </r>
  <r>
    <x v="0"/>
    <s v="Weston Favell"/>
    <s v="078 - Change Room"/>
    <s v="B "/>
    <n v="1"/>
    <s v="Internal Finishes"/>
    <n v="101"/>
    <x v="0"/>
    <n v="10101"/>
    <x v="11"/>
    <m/>
    <m/>
    <m/>
    <x v="0"/>
    <m/>
    <n v="15"/>
    <m/>
    <m/>
    <m/>
    <m/>
    <m/>
    <m/>
    <n v="0"/>
    <x v="0"/>
    <s v="£0.00"/>
    <s v="£0.00"/>
    <s v="£0.00"/>
    <s v="£0.00"/>
    <s v="£0.00"/>
    <n v="0"/>
    <m/>
  </r>
  <r>
    <x v="0"/>
    <s v="Weston Favell"/>
    <s v="078 - Change Room"/>
    <s v="B "/>
    <n v="1"/>
    <s v="Internal Finishes"/>
    <n v="102"/>
    <x v="1"/>
    <s v="10207RV"/>
    <x v="1"/>
    <m/>
    <m/>
    <m/>
    <x v="0"/>
    <m/>
    <n v="12"/>
    <m/>
    <m/>
    <m/>
    <m/>
    <m/>
    <m/>
    <n v="0"/>
    <x v="0"/>
    <s v="£0.00"/>
    <s v="£0.00"/>
    <s v="£0.00"/>
    <s v="£0.00"/>
    <s v="£0.00"/>
    <n v="0"/>
    <m/>
  </r>
  <r>
    <x v="0"/>
    <s v="Weston Favell"/>
    <s v="078 - Change Room"/>
    <s v="B "/>
    <n v="1"/>
    <s v="Internal Finishes"/>
    <n v="102"/>
    <x v="1"/>
    <s v="10207RV"/>
    <x v="1"/>
    <s v="m2"/>
    <n v="0.5"/>
    <n v="35.380000000000003"/>
    <x v="1"/>
    <n v="35"/>
    <n v="2"/>
    <n v="17.690000000000001"/>
    <s v="Water damaged / damp "/>
    <s v="Redecorate"/>
    <s v="INT 7, INT 8"/>
    <n v="2"/>
    <n v="3"/>
    <n v="6"/>
    <x v="1"/>
    <s v="£0.00"/>
    <n v="17.690000000000001"/>
    <s v="£0.00"/>
    <s v="£0.00"/>
    <s v="£0.00"/>
    <n v="17.690000000000001"/>
    <m/>
  </r>
  <r>
    <x v="0"/>
    <s v="Weston Favell"/>
    <s v="078 - Change Room"/>
    <s v="B "/>
    <n v="1"/>
    <s v="Internal Finishes"/>
    <n v="103"/>
    <x v="2"/>
    <n v="10306"/>
    <x v="40"/>
    <m/>
    <m/>
    <m/>
    <x v="0"/>
    <m/>
    <n v="8"/>
    <m/>
    <m/>
    <m/>
    <m/>
    <m/>
    <m/>
    <n v="0"/>
    <x v="0"/>
    <s v="£0.00"/>
    <s v="£0.00"/>
    <s v="£0.00"/>
    <s v="£0.00"/>
    <s v="£0.00"/>
    <n v="0"/>
    <m/>
  </r>
  <r>
    <x v="0"/>
    <s v="Weston Favell"/>
    <s v="078 - Change Room"/>
    <s v="B "/>
    <n v="1"/>
    <s v="Internal Finishes"/>
    <n v="104"/>
    <x v="6"/>
    <n v="10401"/>
    <x v="8"/>
    <m/>
    <m/>
    <m/>
    <x v="0"/>
    <m/>
    <n v="8"/>
    <m/>
    <m/>
    <m/>
    <m/>
    <m/>
    <m/>
    <n v="0"/>
    <x v="0"/>
    <s v="£0.00"/>
    <s v="£0.00"/>
    <s v="£0.00"/>
    <s v="£0.00"/>
    <s v="£0.00"/>
    <n v="0"/>
    <m/>
  </r>
  <r>
    <x v="0"/>
    <s v="Weston Favell"/>
    <s v="075 - Corridor"/>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078 - Change Room"/>
    <s v="B "/>
    <n v="2"/>
    <s v="Door"/>
    <n v="201"/>
    <x v="3"/>
    <n v="20103"/>
    <x v="3"/>
    <m/>
    <m/>
    <m/>
    <x v="0"/>
    <m/>
    <n v="12"/>
    <m/>
    <m/>
    <m/>
    <m/>
    <m/>
    <m/>
    <n v="0"/>
    <x v="0"/>
    <s v="£0.00"/>
    <s v="£0.00"/>
    <s v="£0.00"/>
    <s v="£0.00"/>
    <s v="£0.00"/>
    <n v="0"/>
    <m/>
  </r>
  <r>
    <x v="0"/>
    <s v="Weston Favell"/>
    <s v="078 - Change Room"/>
    <s v="B "/>
    <n v="3"/>
    <s v="Ironmongery"/>
    <n v="301"/>
    <x v="4"/>
    <n v="30101"/>
    <x v="4"/>
    <m/>
    <m/>
    <m/>
    <x v="0"/>
    <m/>
    <n v="12"/>
    <m/>
    <m/>
    <m/>
    <m/>
    <m/>
    <m/>
    <n v="0"/>
    <x v="0"/>
    <s v="£0.00"/>
    <s v="£0.00"/>
    <s v="£0.00"/>
    <s v="£0.00"/>
    <s v="£0.00"/>
    <n v="0"/>
    <m/>
  </r>
  <r>
    <x v="0"/>
    <s v="Weston Favell"/>
    <s v="078 - Change Room"/>
    <s v="B "/>
    <n v="4"/>
    <s v="Joinery"/>
    <n v="401"/>
    <x v="5"/>
    <n v="40101"/>
    <x v="12"/>
    <m/>
    <m/>
    <m/>
    <x v="0"/>
    <m/>
    <n v="10"/>
    <m/>
    <m/>
    <m/>
    <m/>
    <m/>
    <m/>
    <n v="0"/>
    <x v="0"/>
    <s v="£0.00"/>
    <s v="£0.00"/>
    <s v="£0.00"/>
    <s v="£0.00"/>
    <s v="£0.00"/>
    <n v="0"/>
    <m/>
  </r>
  <r>
    <x v="0"/>
    <s v="Weston Favell"/>
    <s v="078 - Change Room"/>
    <s v="B "/>
    <n v="7"/>
    <s v="FF&amp;E"/>
    <n v="701"/>
    <x v="7"/>
    <s v="70109RV"/>
    <x v="75"/>
    <m/>
    <m/>
    <m/>
    <x v="0"/>
    <m/>
    <n v="12"/>
    <m/>
    <m/>
    <m/>
    <m/>
    <m/>
    <m/>
    <n v="0"/>
    <x v="0"/>
    <s v="£0.00"/>
    <s v="£0.00"/>
    <s v="£0.00"/>
    <s v="£0.00"/>
    <s v="£0.00"/>
    <n v="0"/>
    <m/>
  </r>
  <r>
    <x v="0"/>
    <s v="Weston Favell"/>
    <s v="078 - Change Room"/>
    <s v="B "/>
    <n v="1"/>
    <s v="Internal Finishes"/>
    <n v="101"/>
    <x v="0"/>
    <n v="10102"/>
    <x v="0"/>
    <m/>
    <m/>
    <m/>
    <x v="0"/>
    <m/>
    <n v="12"/>
    <m/>
    <m/>
    <m/>
    <m/>
    <m/>
    <m/>
    <n v="0"/>
    <x v="0"/>
    <s v="£0.00"/>
    <s v="£0.00"/>
    <s v="£0.00"/>
    <s v="£0.00"/>
    <s v="£0.00"/>
    <n v="0"/>
    <m/>
  </r>
  <r>
    <x v="0"/>
    <s v="Weston Favell"/>
    <s v="119 - Kitchen"/>
    <s v="B "/>
    <n v="1"/>
    <s v="Internal Finishes"/>
    <n v="102"/>
    <x v="1"/>
    <n v="10205"/>
    <x v="29"/>
    <m/>
    <m/>
    <m/>
    <x v="0"/>
    <m/>
    <n v="15"/>
    <m/>
    <m/>
    <m/>
    <m/>
    <m/>
    <m/>
    <n v="0"/>
    <x v="0"/>
    <s v="£0.00"/>
    <s v="£0.00"/>
    <s v="£0.00"/>
    <s v="£0.00"/>
    <s v="£0.00"/>
    <n v="0"/>
    <m/>
  </r>
  <r>
    <x v="0"/>
    <s v="Weston Favell"/>
    <s v="119 - Kitchen"/>
    <s v="B "/>
    <n v="1"/>
    <s v="Internal Finishes"/>
    <n v="102"/>
    <x v="1"/>
    <s v="10207RV"/>
    <x v="1"/>
    <m/>
    <m/>
    <m/>
    <x v="0"/>
    <m/>
    <n v="12"/>
    <m/>
    <m/>
    <m/>
    <m/>
    <m/>
    <m/>
    <n v="0"/>
    <x v="0"/>
    <s v="£0.00"/>
    <s v="£0.00"/>
    <s v="£0.00"/>
    <s v="£0.00"/>
    <s v="£0.00"/>
    <n v="0"/>
    <m/>
  </r>
  <r>
    <x v="0"/>
    <s v="Weston Favell"/>
    <s v="119 - Kitchen"/>
    <s v="B "/>
    <n v="1"/>
    <s v="Internal Finishes"/>
    <n v="103"/>
    <x v="2"/>
    <n v="10306"/>
    <x v="40"/>
    <m/>
    <m/>
    <m/>
    <x v="0"/>
    <m/>
    <n v="8"/>
    <m/>
    <m/>
    <m/>
    <m/>
    <m/>
    <m/>
    <n v="0"/>
    <x v="0"/>
    <s v="£0.00"/>
    <s v="£0.00"/>
    <s v="£0.00"/>
    <s v="£0.00"/>
    <s v="£0.00"/>
    <n v="0"/>
    <m/>
  </r>
  <r>
    <x v="0"/>
    <s v="Weston Favell"/>
    <s v="119 - Kitchen"/>
    <s v="B "/>
    <n v="1"/>
    <s v="Internal Finishes"/>
    <n v="104"/>
    <x v="6"/>
    <n v="10401"/>
    <x v="8"/>
    <m/>
    <m/>
    <m/>
    <x v="0"/>
    <m/>
    <n v="8"/>
    <m/>
    <m/>
    <m/>
    <m/>
    <m/>
    <m/>
    <n v="0"/>
    <x v="0"/>
    <s v="£0.00"/>
    <s v="£0.00"/>
    <s v="£0.00"/>
    <s v="£0.00"/>
    <s v="£0.00"/>
    <n v="0"/>
    <m/>
  </r>
  <r>
    <x v="0"/>
    <s v="Weston Favell"/>
    <s v="119 - Kitchen"/>
    <s v="B "/>
    <n v="2"/>
    <s v="Door"/>
    <n v="201"/>
    <x v="3"/>
    <n v="20102"/>
    <x v="15"/>
    <m/>
    <m/>
    <m/>
    <x v="0"/>
    <m/>
    <n v="12"/>
    <m/>
    <m/>
    <m/>
    <m/>
    <m/>
    <m/>
    <n v="0"/>
    <x v="0"/>
    <s v="£0.00"/>
    <s v="£0.00"/>
    <s v="£0.00"/>
    <s v="£0.00"/>
    <s v="£0.00"/>
    <n v="0"/>
    <m/>
  </r>
  <r>
    <x v="0"/>
    <s v="Weston Favell"/>
    <s v="119 - Kitchen"/>
    <s v="B "/>
    <n v="3"/>
    <s v="Ironmongery"/>
    <n v="301"/>
    <x v="4"/>
    <n v="30101"/>
    <x v="4"/>
    <m/>
    <m/>
    <m/>
    <x v="0"/>
    <m/>
    <n v="12"/>
    <m/>
    <m/>
    <m/>
    <m/>
    <m/>
    <m/>
    <n v="0"/>
    <x v="0"/>
    <s v="£0.00"/>
    <s v="£0.00"/>
    <s v="£0.00"/>
    <s v="£0.00"/>
    <s v="£0.00"/>
    <n v="0"/>
    <m/>
  </r>
  <r>
    <x v="0"/>
    <s v="Weston Favell"/>
    <s v="119 - Kitchen"/>
    <s v="B "/>
    <n v="4"/>
    <s v="Joinery"/>
    <n v="401"/>
    <x v="5"/>
    <n v="40101"/>
    <x v="12"/>
    <m/>
    <m/>
    <m/>
    <x v="0"/>
    <m/>
    <n v="10"/>
    <m/>
    <m/>
    <m/>
    <m/>
    <m/>
    <m/>
    <n v="0"/>
    <x v="0"/>
    <s v="£0.00"/>
    <s v="£0.00"/>
    <s v="£0.00"/>
    <s v="£0.00"/>
    <s v="£0.00"/>
    <n v="0"/>
    <m/>
  </r>
  <r>
    <x v="0"/>
    <s v="Weston Favell"/>
    <s v="119 - Kitchen"/>
    <s v="B "/>
    <n v="5"/>
    <s v="Sanitary ware"/>
    <n v="502"/>
    <x v="8"/>
    <n v="50202"/>
    <x v="76"/>
    <m/>
    <m/>
    <m/>
    <x v="0"/>
    <m/>
    <n v="8"/>
    <m/>
    <m/>
    <m/>
    <m/>
    <m/>
    <m/>
    <n v="0"/>
    <x v="0"/>
    <s v="£0.00"/>
    <s v="£0.00"/>
    <s v="£0.00"/>
    <s v="£0.00"/>
    <s v="£0.00"/>
    <n v="0"/>
    <m/>
  </r>
  <r>
    <x v="0"/>
    <s v="Weston Favell"/>
    <s v="119 - Kitchen"/>
    <s v="B "/>
    <n v="7"/>
    <s v="FF&amp;E"/>
    <n v="701"/>
    <x v="7"/>
    <n v="70105"/>
    <x v="77"/>
    <m/>
    <m/>
    <m/>
    <x v="0"/>
    <m/>
    <n v="8"/>
    <m/>
    <m/>
    <m/>
    <m/>
    <m/>
    <m/>
    <n v="0"/>
    <x v="0"/>
    <s v="£0.00"/>
    <s v="£0.00"/>
    <s v="£0.00"/>
    <s v="£0.00"/>
    <s v="£0.00"/>
    <n v="0"/>
    <m/>
  </r>
  <r>
    <x v="0"/>
    <s v="Weston Favell"/>
    <s v="142 - Custody Sgt"/>
    <s v="B "/>
    <n v="1"/>
    <s v="Internal Finishes"/>
    <n v="101"/>
    <x v="0"/>
    <n v="10102"/>
    <x v="0"/>
    <m/>
    <m/>
    <m/>
    <x v="0"/>
    <m/>
    <n v="12"/>
    <m/>
    <m/>
    <m/>
    <m/>
    <m/>
    <m/>
    <n v="0"/>
    <x v="0"/>
    <s v="£0.00"/>
    <s v="£0.00"/>
    <s v="£0.00"/>
    <s v="£0.00"/>
    <s v="£0.00"/>
    <n v="0"/>
    <m/>
  </r>
  <r>
    <x v="0"/>
    <s v="Weston Favell"/>
    <s v="142 - Custody Sgt"/>
    <s v="B "/>
    <n v="1"/>
    <s v="Internal Finishes"/>
    <n v="102"/>
    <x v="1"/>
    <s v="10207RV"/>
    <x v="1"/>
    <m/>
    <m/>
    <m/>
    <x v="0"/>
    <m/>
    <n v="12"/>
    <m/>
    <m/>
    <m/>
    <m/>
    <m/>
    <m/>
    <n v="0"/>
    <x v="0"/>
    <s v="£0.00"/>
    <s v="£0.00"/>
    <s v="£0.00"/>
    <s v="£0.00"/>
    <s v="£0.00"/>
    <n v="0"/>
    <m/>
  </r>
  <r>
    <x v="0"/>
    <s v="Weston Favell"/>
    <s v="142 - Custody Sgt"/>
    <s v="B "/>
    <n v="1"/>
    <s v="Internal Finishes"/>
    <n v="102"/>
    <x v="1"/>
    <s v="10207RV"/>
    <x v="1"/>
    <s v="m2"/>
    <n v="0.5"/>
    <n v="35.380000000000003"/>
    <x v="1"/>
    <n v="35"/>
    <n v="2"/>
    <n v="17.690000000000001"/>
    <s v="Water damaged / damp "/>
    <s v="Redecorate"/>
    <s v="INT 7, INT 8"/>
    <n v="2"/>
    <n v="3"/>
    <n v="6"/>
    <x v="1"/>
    <s v="£0.00"/>
    <n v="17.690000000000001"/>
    <s v="£0.00"/>
    <s v="£0.00"/>
    <s v="£0.00"/>
    <n v="17.690000000000001"/>
    <m/>
  </r>
  <r>
    <x v="0"/>
    <s v="Weston Favell"/>
    <s v="142 - Custody Sgt"/>
    <s v="B "/>
    <n v="1"/>
    <s v="Internal Finishes"/>
    <n v="103"/>
    <x v="2"/>
    <n v="10306"/>
    <x v="40"/>
    <s v="m2"/>
    <n v="10.23"/>
    <n v="42.05"/>
    <x v="1"/>
    <n v="15"/>
    <n v="2"/>
    <n v="430.17149999999998"/>
    <s v="Adhesion affected by rising damp"/>
    <s v="Repair damp issue and replace flooring"/>
    <s v="INT 11, INT 10"/>
    <n v="2"/>
    <n v="3"/>
    <n v="6"/>
    <x v="1"/>
    <s v="£0.00"/>
    <n v="430.17149999999998"/>
    <s v="£0.00"/>
    <s v="£0.00"/>
    <s v="£0.00"/>
    <n v="430.17149999999998"/>
    <m/>
  </r>
  <r>
    <x v="0"/>
    <s v="Weston Favell"/>
    <s v="142 - Custody Sgt"/>
    <s v="B "/>
    <n v="1"/>
    <s v="Internal Finishes"/>
    <n v="104"/>
    <x v="6"/>
    <n v="10401"/>
    <x v="8"/>
    <m/>
    <m/>
    <m/>
    <x v="0"/>
    <m/>
    <n v="8"/>
    <m/>
    <m/>
    <m/>
    <m/>
    <m/>
    <m/>
    <n v="0"/>
    <x v="0"/>
    <s v="£0.00"/>
    <s v="£0.00"/>
    <s v="£0.00"/>
    <s v="£0.00"/>
    <s v="£0.00"/>
    <n v="0"/>
    <m/>
  </r>
  <r>
    <x v="0"/>
    <s v="Weston Favell"/>
    <s v="075 - Corridor"/>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142 - Custody Sgt"/>
    <s v="B "/>
    <n v="2"/>
    <s v="Door"/>
    <n v="201"/>
    <x v="3"/>
    <n v="20102"/>
    <x v="15"/>
    <m/>
    <m/>
    <m/>
    <x v="0"/>
    <m/>
    <n v="12"/>
    <m/>
    <m/>
    <m/>
    <m/>
    <m/>
    <m/>
    <n v="0"/>
    <x v="0"/>
    <s v="£0.00"/>
    <s v="£0.00"/>
    <s v="£0.00"/>
    <s v="£0.00"/>
    <s v="£0.00"/>
    <n v="0"/>
    <m/>
  </r>
  <r>
    <x v="0"/>
    <s v="Weston Favell"/>
    <s v="142 - Custody Sgt"/>
    <s v="B "/>
    <n v="3"/>
    <s v="Ironmongery"/>
    <n v="301"/>
    <x v="4"/>
    <n v="30101"/>
    <x v="4"/>
    <m/>
    <m/>
    <m/>
    <x v="0"/>
    <m/>
    <n v="10"/>
    <m/>
    <m/>
    <m/>
    <m/>
    <m/>
    <m/>
    <n v="0"/>
    <x v="0"/>
    <s v="£0.00"/>
    <s v="£0.00"/>
    <s v="£0.00"/>
    <s v="£0.00"/>
    <s v="£0.00"/>
    <n v="0"/>
    <m/>
  </r>
  <r>
    <x v="0"/>
    <s v="Weston Favell"/>
    <s v="142 - Custody Sgt"/>
    <s v="B "/>
    <n v="4"/>
    <s v="Joinery"/>
    <n v="401"/>
    <x v="5"/>
    <n v="40101"/>
    <x v="12"/>
    <m/>
    <m/>
    <m/>
    <x v="0"/>
    <m/>
    <n v="12"/>
    <m/>
    <m/>
    <m/>
    <m/>
    <m/>
    <m/>
    <n v="0"/>
    <x v="0"/>
    <s v="£0.00"/>
    <s v="£0.00"/>
    <s v="£0.00"/>
    <s v="£0.00"/>
    <s v="£0.00"/>
    <n v="0"/>
    <m/>
  </r>
  <r>
    <x v="0"/>
    <s v="Weston Favell"/>
    <s v="120 - Corridor"/>
    <s v="B "/>
    <n v="1"/>
    <s v="Internal Finishes"/>
    <n v="101"/>
    <x v="0"/>
    <n v="10102"/>
    <x v="0"/>
    <m/>
    <m/>
    <m/>
    <x v="0"/>
    <m/>
    <n v="12"/>
    <m/>
    <m/>
    <m/>
    <m/>
    <m/>
    <m/>
    <n v="0"/>
    <x v="0"/>
    <s v="£0.00"/>
    <s v="£0.00"/>
    <s v="£0.00"/>
    <s v="£0.00"/>
    <s v="£0.00"/>
    <n v="0"/>
    <m/>
  </r>
  <r>
    <x v="0"/>
    <s v="Weston Favell"/>
    <s v="120 - Corridor"/>
    <s v="B "/>
    <n v="1"/>
    <s v="Internal Finishes"/>
    <n v="102"/>
    <x v="1"/>
    <n v="10203"/>
    <x v="48"/>
    <m/>
    <m/>
    <m/>
    <x v="4"/>
    <m/>
    <n v="35"/>
    <m/>
    <m/>
    <m/>
    <m/>
    <m/>
    <m/>
    <n v="0"/>
    <x v="0"/>
    <s v="£0.00"/>
    <s v="£0.00"/>
    <s v="£0.00"/>
    <s v="£0.00"/>
    <s v="£0.00"/>
    <n v="0"/>
    <m/>
  </r>
  <r>
    <x v="0"/>
    <s v="Weston Favell"/>
    <s v="120 - Corridor"/>
    <s v="B "/>
    <n v="1"/>
    <s v="Internal Finishes"/>
    <n v="102"/>
    <x v="1"/>
    <s v="10207RV"/>
    <x v="1"/>
    <m/>
    <m/>
    <m/>
    <x v="0"/>
    <m/>
    <n v="12"/>
    <m/>
    <m/>
    <m/>
    <m/>
    <m/>
    <m/>
    <n v="0"/>
    <x v="0"/>
    <s v="£0.00"/>
    <s v="£0.00"/>
    <s v="£0.00"/>
    <s v="£0.00"/>
    <s v="£0.00"/>
    <n v="0"/>
    <m/>
  </r>
  <r>
    <x v="0"/>
    <s v="Weston Favell"/>
    <s v="120 - Corridor"/>
    <s v="B "/>
    <n v="1"/>
    <s v="Internal Finishes"/>
    <n v="103"/>
    <x v="2"/>
    <n v="10306"/>
    <x v="40"/>
    <s v="m2"/>
    <n v="5.53"/>
    <n v="42.05"/>
    <x v="1"/>
    <n v="15"/>
    <n v="2"/>
    <n v="232.53649999999999"/>
    <s v="Adhesion affected by rising damp"/>
    <s v="Repair damp issue and replace flooring"/>
    <s v="INT 11, INT 10"/>
    <n v="2"/>
    <n v="3"/>
    <n v="6"/>
    <x v="1"/>
    <s v="£0.00"/>
    <n v="232.53649999999999"/>
    <s v="£0.00"/>
    <s v="£0.00"/>
    <s v="£0.00"/>
    <n v="232.53649999999999"/>
    <m/>
  </r>
  <r>
    <x v="0"/>
    <s v="Weston Favell"/>
    <s v="120 - Corridor"/>
    <s v="B "/>
    <n v="1"/>
    <s v="Internal Finishes"/>
    <n v="104"/>
    <x v="6"/>
    <n v="10401"/>
    <x v="8"/>
    <m/>
    <m/>
    <m/>
    <x v="0"/>
    <m/>
    <n v="12"/>
    <m/>
    <m/>
    <m/>
    <m/>
    <m/>
    <m/>
    <n v="0"/>
    <x v="0"/>
    <s v="£0.00"/>
    <s v="£0.00"/>
    <s v="£0.00"/>
    <s v="£0.00"/>
    <s v="£0.00"/>
    <n v="0"/>
    <m/>
  </r>
  <r>
    <x v="0"/>
    <s v="Weston Favell"/>
    <s v="120 - Corridor"/>
    <s v="B "/>
    <n v="4"/>
    <s v="Joinery"/>
    <n v="401"/>
    <x v="5"/>
    <n v="40101"/>
    <x v="12"/>
    <m/>
    <m/>
    <m/>
    <x v="0"/>
    <m/>
    <n v="12"/>
    <m/>
    <m/>
    <m/>
    <m/>
    <m/>
    <m/>
    <n v="0"/>
    <x v="0"/>
    <s v="£0.00"/>
    <s v="£0.00"/>
    <s v="£0.00"/>
    <s v="£0.00"/>
    <s v="£0.00"/>
    <n v="0"/>
    <m/>
  </r>
  <r>
    <x v="0"/>
    <s v="Weston Favell"/>
    <s v="076 - Rest Room"/>
    <s v="B "/>
    <n v="1"/>
    <s v="Internal Finishes"/>
    <n v="101"/>
    <x v="0"/>
    <n v="10102"/>
    <x v="0"/>
    <m/>
    <m/>
    <m/>
    <x v="0"/>
    <m/>
    <n v="12"/>
    <m/>
    <m/>
    <m/>
    <m/>
    <m/>
    <m/>
    <n v="0"/>
    <x v="0"/>
    <s v="£0.00"/>
    <s v="£0.00"/>
    <s v="£0.00"/>
    <s v="£0.00"/>
    <s v="£0.00"/>
    <n v="0"/>
    <m/>
  </r>
  <r>
    <x v="0"/>
    <s v="Weston Favell"/>
    <s v="076 - Rest Room"/>
    <s v="B "/>
    <n v="1"/>
    <s v="Internal Finishes"/>
    <n v="102"/>
    <x v="1"/>
    <s v="10207RV"/>
    <x v="1"/>
    <m/>
    <m/>
    <m/>
    <x v="0"/>
    <m/>
    <n v="12"/>
    <m/>
    <m/>
    <m/>
    <m/>
    <m/>
    <m/>
    <n v="0"/>
    <x v="0"/>
    <s v="£0.00"/>
    <s v="£0.00"/>
    <s v="£0.00"/>
    <s v="£0.00"/>
    <s v="£0.00"/>
    <n v="0"/>
    <m/>
  </r>
  <r>
    <x v="0"/>
    <s v="Weston Favell"/>
    <s v="076 - Rest Room"/>
    <s v="B "/>
    <n v="1"/>
    <s v="Internal Finishes"/>
    <n v="103"/>
    <x v="2"/>
    <n v="10306"/>
    <x v="40"/>
    <m/>
    <m/>
    <m/>
    <x v="0"/>
    <m/>
    <n v="8"/>
    <m/>
    <m/>
    <m/>
    <m/>
    <m/>
    <m/>
    <n v="0"/>
    <x v="0"/>
    <s v="£0.00"/>
    <s v="£0.00"/>
    <s v="£0.00"/>
    <s v="£0.00"/>
    <s v="£0.00"/>
    <n v="0"/>
    <m/>
  </r>
  <r>
    <x v="0"/>
    <s v="Weston Favell"/>
    <s v="076 - Rest Room"/>
    <s v="B "/>
    <n v="1"/>
    <s v="Internal Finishes"/>
    <n v="104"/>
    <x v="6"/>
    <n v="10401"/>
    <x v="8"/>
    <m/>
    <m/>
    <m/>
    <x v="0"/>
    <m/>
    <n v="8"/>
    <m/>
    <m/>
    <m/>
    <m/>
    <m/>
    <m/>
    <n v="0"/>
    <x v="0"/>
    <s v="£0.00"/>
    <s v="£0.00"/>
    <s v="£0.00"/>
    <s v="£0.00"/>
    <s v="£0.00"/>
    <n v="0"/>
    <m/>
  </r>
  <r>
    <x v="0"/>
    <s v="Weston Favell"/>
    <s v="076 - Rest Room"/>
    <s v="B "/>
    <n v="2"/>
    <s v="Door"/>
    <n v="201"/>
    <x v="3"/>
    <n v="20102"/>
    <x v="15"/>
    <m/>
    <m/>
    <m/>
    <x v="0"/>
    <m/>
    <n v="12"/>
    <m/>
    <m/>
    <m/>
    <m/>
    <m/>
    <m/>
    <n v="0"/>
    <x v="0"/>
    <s v="£0.00"/>
    <s v="£0.00"/>
    <s v="£0.00"/>
    <s v="£0.00"/>
    <s v="£0.00"/>
    <n v="0"/>
    <m/>
  </r>
  <r>
    <x v="0"/>
    <s v="Weston Favell"/>
    <s v="076 - Rest Room"/>
    <s v="B "/>
    <n v="3"/>
    <s v="Ironmongery"/>
    <n v="301"/>
    <x v="4"/>
    <n v="30101"/>
    <x v="4"/>
    <m/>
    <m/>
    <m/>
    <x v="0"/>
    <m/>
    <n v="12"/>
    <m/>
    <m/>
    <m/>
    <m/>
    <m/>
    <m/>
    <n v="0"/>
    <x v="0"/>
    <s v="£0.00"/>
    <s v="£0.00"/>
    <s v="£0.00"/>
    <s v="£0.00"/>
    <s v="£0.00"/>
    <n v="0"/>
    <m/>
  </r>
  <r>
    <x v="0"/>
    <s v="Weston Favell"/>
    <s v="076 - Rest Room"/>
    <s v="B "/>
    <n v="4"/>
    <s v="Joinery"/>
    <n v="401"/>
    <x v="5"/>
    <n v="40101"/>
    <x v="12"/>
    <m/>
    <m/>
    <m/>
    <x v="0"/>
    <m/>
    <n v="12"/>
    <m/>
    <m/>
    <m/>
    <m/>
    <m/>
    <m/>
    <n v="0"/>
    <x v="0"/>
    <s v="£0.00"/>
    <s v="£0.00"/>
    <s v="£0.00"/>
    <s v="£0.00"/>
    <s v="£0.00"/>
    <n v="0"/>
    <m/>
  </r>
  <r>
    <x v="0"/>
    <s v="Weston Favell"/>
    <s v="079 - Store Room"/>
    <s v="B "/>
    <n v="1"/>
    <s v="Internal Finishes"/>
    <n v="101"/>
    <x v="0"/>
    <n v="10101"/>
    <x v="11"/>
    <m/>
    <m/>
    <m/>
    <x v="0"/>
    <m/>
    <n v="15"/>
    <m/>
    <m/>
    <m/>
    <m/>
    <m/>
    <m/>
    <n v="0"/>
    <x v="0"/>
    <s v="£0.00"/>
    <s v="£0.00"/>
    <s v="£0.00"/>
    <s v="£0.00"/>
    <s v="£0.00"/>
    <n v="0"/>
    <m/>
  </r>
  <r>
    <x v="0"/>
    <s v="Weston Favell"/>
    <s v="079 - Store Room"/>
    <s v="B "/>
    <n v="1"/>
    <s v="Internal Finishes"/>
    <n v="102"/>
    <x v="1"/>
    <s v="10207RV"/>
    <x v="1"/>
    <m/>
    <m/>
    <m/>
    <x v="0"/>
    <m/>
    <n v="12"/>
    <m/>
    <m/>
    <m/>
    <m/>
    <m/>
    <m/>
    <n v="0"/>
    <x v="0"/>
    <s v="£0.00"/>
    <s v="£0.00"/>
    <s v="£0.00"/>
    <s v="£0.00"/>
    <s v="£0.00"/>
    <n v="0"/>
    <m/>
  </r>
  <r>
    <x v="0"/>
    <s v="Weston Favell"/>
    <s v="079 - Store Room"/>
    <s v="B "/>
    <n v="1"/>
    <s v="Internal Finishes"/>
    <n v="102"/>
    <x v="1"/>
    <s v="10207RV"/>
    <x v="1"/>
    <s v="m2"/>
    <n v="0.3"/>
    <n v="35.380000000000003"/>
    <x v="1"/>
    <n v="35"/>
    <n v="2"/>
    <n v="10.614000000000001"/>
    <s v="Water damaged / damp "/>
    <s v="Redecorate"/>
    <s v="INT 7, INT 8"/>
    <n v="2"/>
    <n v="3"/>
    <n v="6"/>
    <x v="1"/>
    <s v="£0.00"/>
    <n v="10.614000000000001"/>
    <s v="£0.00"/>
    <s v="£0.00"/>
    <s v="£0.00"/>
    <n v="10.614000000000001"/>
    <m/>
  </r>
  <r>
    <x v="0"/>
    <s v="Weston Favell"/>
    <s v="079 - Store Room"/>
    <s v="B "/>
    <n v="1"/>
    <s v="Internal Finishes"/>
    <n v="103"/>
    <x v="2"/>
    <n v="10304"/>
    <x v="70"/>
    <m/>
    <m/>
    <m/>
    <x v="0"/>
    <m/>
    <n v="45"/>
    <m/>
    <m/>
    <m/>
    <m/>
    <m/>
    <m/>
    <n v="0"/>
    <x v="0"/>
    <s v="£0.00"/>
    <s v="£0.00"/>
    <s v="£0.00"/>
    <s v="£0.00"/>
    <s v="£0.00"/>
    <n v="0"/>
    <m/>
  </r>
  <r>
    <x v="0"/>
    <s v="Weston Favell"/>
    <s v="079 - Store Room"/>
    <s v="B "/>
    <n v="1"/>
    <s v="Internal Finishes"/>
    <n v="104"/>
    <x v="6"/>
    <n v="10401"/>
    <x v="8"/>
    <m/>
    <m/>
    <m/>
    <x v="0"/>
    <m/>
    <n v="8"/>
    <m/>
    <m/>
    <m/>
    <m/>
    <m/>
    <m/>
    <n v="0"/>
    <x v="0"/>
    <s v="£0.00"/>
    <s v="£0.00"/>
    <s v="£0.00"/>
    <s v="£0.00"/>
    <s v="£0.00"/>
    <n v="0"/>
    <m/>
  </r>
  <r>
    <x v="0"/>
    <s v="Weston Favell"/>
    <s v="079 - Store Room"/>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079 - Store Room"/>
    <s v="B "/>
    <n v="2"/>
    <s v="Door"/>
    <n v="201"/>
    <x v="3"/>
    <n v="20102"/>
    <x v="15"/>
    <m/>
    <m/>
    <m/>
    <x v="0"/>
    <m/>
    <n v="12"/>
    <m/>
    <m/>
    <m/>
    <m/>
    <m/>
    <m/>
    <n v="0"/>
    <x v="0"/>
    <s v="£0.00"/>
    <s v="£0.00"/>
    <s v="£0.00"/>
    <s v="£0.00"/>
    <s v="£0.00"/>
    <n v="0"/>
    <m/>
  </r>
  <r>
    <x v="0"/>
    <s v="Weston Favell"/>
    <s v="079 - Store Room"/>
    <s v="B "/>
    <n v="3"/>
    <s v="Ironmongery"/>
    <n v="301"/>
    <x v="4"/>
    <n v="30101"/>
    <x v="4"/>
    <m/>
    <m/>
    <m/>
    <x v="0"/>
    <m/>
    <n v="10"/>
    <m/>
    <m/>
    <m/>
    <m/>
    <m/>
    <m/>
    <n v="0"/>
    <x v="0"/>
    <s v="£0.00"/>
    <s v="£0.00"/>
    <s v="£0.00"/>
    <s v="£0.00"/>
    <s v="£0.00"/>
    <n v="0"/>
    <m/>
  </r>
  <r>
    <x v="0"/>
    <s v="Weston Favell"/>
    <s v="079 - Store Room"/>
    <s v="B "/>
    <n v="4"/>
    <s v="Joinery"/>
    <n v="401"/>
    <x v="5"/>
    <n v="40101"/>
    <x v="12"/>
    <m/>
    <m/>
    <m/>
    <x v="0"/>
    <m/>
    <n v="12"/>
    <m/>
    <m/>
    <m/>
    <m/>
    <m/>
    <m/>
    <n v="0"/>
    <x v="0"/>
    <s v="£0.00"/>
    <s v="£0.00"/>
    <s v="£0.00"/>
    <s v="£0.00"/>
    <s v="£0.00"/>
    <n v="0"/>
    <m/>
  </r>
  <r>
    <x v="0"/>
    <s v="Weston Favell"/>
    <s v="079 - Store Room"/>
    <s v="B "/>
    <n v="7"/>
    <s v="FF&amp;E"/>
    <n v="701"/>
    <x v="7"/>
    <s v="70109RV"/>
    <x v="78"/>
    <m/>
    <m/>
    <m/>
    <x v="0"/>
    <m/>
    <n v="8"/>
    <m/>
    <m/>
    <m/>
    <m/>
    <m/>
    <m/>
    <n v="0"/>
    <x v="0"/>
    <s v="£0.00"/>
    <s v="£0.00"/>
    <s v="£0.00"/>
    <s v="£0.00"/>
    <s v="£0.00"/>
    <n v="0"/>
    <m/>
  </r>
  <r>
    <x v="0"/>
    <s v="Weston Favell"/>
    <s v="121 - Store Room"/>
    <s v="B "/>
    <n v="1"/>
    <s v="Internal Finishes"/>
    <n v="101"/>
    <x v="0"/>
    <n v="10101"/>
    <x v="11"/>
    <m/>
    <m/>
    <m/>
    <x v="0"/>
    <m/>
    <n v="15"/>
    <m/>
    <m/>
    <m/>
    <m/>
    <m/>
    <m/>
    <n v="0"/>
    <x v="0"/>
    <s v="£0.00"/>
    <s v="£0.00"/>
    <s v="£0.00"/>
    <s v="£0.00"/>
    <s v="£0.00"/>
    <n v="0"/>
    <m/>
  </r>
  <r>
    <x v="0"/>
    <s v="Weston Favell"/>
    <s v="121 - Store Room"/>
    <s v="B "/>
    <n v="1"/>
    <s v="Internal Finishes"/>
    <n v="102"/>
    <x v="1"/>
    <s v="10207RV"/>
    <x v="1"/>
    <m/>
    <m/>
    <m/>
    <x v="0"/>
    <m/>
    <n v="12"/>
    <m/>
    <m/>
    <m/>
    <m/>
    <m/>
    <m/>
    <n v="0"/>
    <x v="0"/>
    <s v="£0.00"/>
    <s v="£0.00"/>
    <s v="£0.00"/>
    <s v="£0.00"/>
    <s v="£0.00"/>
    <n v="0"/>
    <m/>
  </r>
  <r>
    <x v="0"/>
    <s v="Weston Favell"/>
    <s v="121 - Store Room"/>
    <s v="B "/>
    <n v="1"/>
    <s v="Internal Finishes"/>
    <n v="102"/>
    <x v="1"/>
    <s v="10207RV"/>
    <x v="1"/>
    <s v="m2"/>
    <n v="0.3"/>
    <n v="35.380000000000003"/>
    <x v="1"/>
    <n v="35"/>
    <n v="2"/>
    <n v="10.614000000000001"/>
    <s v="Water damaged / damp "/>
    <s v="Redecorate"/>
    <s v="INT 7, INT 8"/>
    <n v="2"/>
    <n v="3"/>
    <n v="6"/>
    <x v="1"/>
    <s v="£0.00"/>
    <n v="10.614000000000001"/>
    <s v="£0.00"/>
    <s v="£0.00"/>
    <s v="£0.00"/>
    <n v="10.614000000000001"/>
    <m/>
  </r>
  <r>
    <x v="0"/>
    <s v="Weston Favell"/>
    <s v="121 - Store Room"/>
    <s v="B "/>
    <n v="1"/>
    <s v="Internal Finishes"/>
    <n v="103"/>
    <x v="2"/>
    <n v="10304"/>
    <x v="70"/>
    <m/>
    <m/>
    <m/>
    <x v="0"/>
    <m/>
    <n v="45"/>
    <m/>
    <m/>
    <m/>
    <m/>
    <m/>
    <m/>
    <n v="0"/>
    <x v="0"/>
    <s v="£0.00"/>
    <s v="£0.00"/>
    <s v="£0.00"/>
    <s v="£0.00"/>
    <s v="£0.00"/>
    <n v="0"/>
    <m/>
  </r>
  <r>
    <x v="0"/>
    <s v="Weston Favell"/>
    <s v="121 - Store Room"/>
    <s v="B "/>
    <n v="1"/>
    <s v="Internal Finishes"/>
    <n v="104"/>
    <x v="6"/>
    <n v="10401"/>
    <x v="8"/>
    <m/>
    <m/>
    <m/>
    <x v="0"/>
    <m/>
    <n v="8"/>
    <m/>
    <m/>
    <m/>
    <m/>
    <m/>
    <m/>
    <n v="0"/>
    <x v="0"/>
    <s v="£0.00"/>
    <s v="£0.00"/>
    <s v="£0.00"/>
    <s v="£0.00"/>
    <s v="£0.00"/>
    <n v="0"/>
    <m/>
  </r>
  <r>
    <x v="0"/>
    <s v="Weston Favell"/>
    <s v="121 - Store Room"/>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121 - Store Room"/>
    <s v="B "/>
    <n v="3"/>
    <s v="Ironmongery"/>
    <n v="301"/>
    <x v="4"/>
    <n v="30101"/>
    <x v="4"/>
    <m/>
    <m/>
    <m/>
    <x v="0"/>
    <m/>
    <n v="10"/>
    <m/>
    <m/>
    <m/>
    <m/>
    <m/>
    <m/>
    <n v="0"/>
    <x v="0"/>
    <s v="£0.00"/>
    <s v="£0.00"/>
    <s v="£0.00"/>
    <s v="£0.00"/>
    <s v="£0.00"/>
    <n v="0"/>
    <m/>
  </r>
  <r>
    <x v="0"/>
    <s v="Weston Favell"/>
    <s v="121 - Store Room"/>
    <s v="B "/>
    <n v="4"/>
    <s v="Joinery"/>
    <n v="401"/>
    <x v="5"/>
    <n v="40101"/>
    <x v="12"/>
    <m/>
    <m/>
    <m/>
    <x v="0"/>
    <m/>
    <n v="12"/>
    <m/>
    <m/>
    <m/>
    <m/>
    <m/>
    <m/>
    <n v="0"/>
    <x v="0"/>
    <s v="£0.00"/>
    <s v="£0.00"/>
    <s v="£0.00"/>
    <s v="£0.00"/>
    <s v="£0.00"/>
    <n v="0"/>
    <m/>
  </r>
  <r>
    <x v="0"/>
    <s v="Weston Favell"/>
    <s v="125 - Interview Room"/>
    <s v="B "/>
    <n v="1"/>
    <s v="Internal Finishes"/>
    <n v="101"/>
    <x v="0"/>
    <n v="10101"/>
    <x v="11"/>
    <s v="m2"/>
    <n v="5"/>
    <n v="134"/>
    <x v="1"/>
    <n v="25"/>
    <n v="3"/>
    <n v="670"/>
    <s v="Damage to 3nr tiles"/>
    <s v="Replace ceiling tiles in room"/>
    <s v="INT 6"/>
    <n v="2"/>
    <n v="3"/>
    <n v="6"/>
    <x v="1"/>
    <s v="£0.00"/>
    <s v="£0.00"/>
    <n v="670"/>
    <s v="£0.00"/>
    <s v="£0.00"/>
    <n v="670"/>
    <m/>
  </r>
  <r>
    <x v="0"/>
    <s v="Weston Favell"/>
    <s v="125 - Interview Room"/>
    <s v="B "/>
    <n v="1"/>
    <s v="Internal Finishes"/>
    <n v="102"/>
    <x v="1"/>
    <s v="10207RV"/>
    <x v="1"/>
    <m/>
    <m/>
    <m/>
    <x v="0"/>
    <m/>
    <n v="20"/>
    <m/>
    <m/>
    <m/>
    <m/>
    <m/>
    <m/>
    <n v="0"/>
    <x v="0"/>
    <s v="£0.00"/>
    <s v="£0.00"/>
    <s v="£0.00"/>
    <s v="£0.00"/>
    <s v="£0.00"/>
    <n v="0"/>
    <m/>
  </r>
  <r>
    <x v="0"/>
    <s v="Weston Favell"/>
    <s v="125 - Interview Room"/>
    <s v="B "/>
    <n v="1"/>
    <s v="Internal Finishes"/>
    <n v="102"/>
    <x v="1"/>
    <s v="10208RV"/>
    <x v="79"/>
    <m/>
    <m/>
    <m/>
    <x v="0"/>
    <m/>
    <n v="15"/>
    <m/>
    <m/>
    <m/>
    <m/>
    <m/>
    <m/>
    <n v="0"/>
    <x v="0"/>
    <s v="£0.00"/>
    <s v="£0.00"/>
    <s v="£0.00"/>
    <s v="£0.00"/>
    <s v="£0.00"/>
    <n v="0"/>
    <m/>
  </r>
  <r>
    <x v="0"/>
    <s v="Weston Favell"/>
    <s v="125 - Interview Room"/>
    <s v="B "/>
    <n v="1"/>
    <s v="Internal Finishes"/>
    <n v="103"/>
    <x v="2"/>
    <n v="10304"/>
    <x v="70"/>
    <m/>
    <m/>
    <m/>
    <x v="4"/>
    <m/>
    <n v="45"/>
    <m/>
    <m/>
    <m/>
    <m/>
    <m/>
    <m/>
    <n v="0"/>
    <x v="0"/>
    <s v="£0.00"/>
    <s v="£0.00"/>
    <s v="£0.00"/>
    <s v="£0.00"/>
    <s v="£0.00"/>
    <n v="0"/>
    <m/>
  </r>
  <r>
    <x v="0"/>
    <s v="Weston Favell"/>
    <s v="125 - Interview Room"/>
    <s v="B "/>
    <n v="1"/>
    <s v="Internal Finishes"/>
    <n v="104"/>
    <x v="6"/>
    <n v="10401"/>
    <x v="8"/>
    <m/>
    <m/>
    <m/>
    <x v="0"/>
    <m/>
    <n v="8"/>
    <m/>
    <m/>
    <m/>
    <m/>
    <m/>
    <m/>
    <n v="0"/>
    <x v="0"/>
    <s v="£0.00"/>
    <s v="£0.00"/>
    <s v="£0.00"/>
    <s v="£0.00"/>
    <s v="£0.00"/>
    <n v="0"/>
    <m/>
  </r>
  <r>
    <x v="0"/>
    <s v="Weston Favell"/>
    <s v="125 - Interview Room"/>
    <s v="B "/>
    <n v="1"/>
    <s v="Internal Finishes"/>
    <n v="104"/>
    <x v="6"/>
    <n v="10405"/>
    <x v="72"/>
    <m/>
    <m/>
    <m/>
    <x v="0"/>
    <m/>
    <n v="8"/>
    <m/>
    <m/>
    <m/>
    <m/>
    <m/>
    <m/>
    <n v="0"/>
    <x v="0"/>
    <s v="£0.00"/>
    <s v="£0.00"/>
    <s v="£0.00"/>
    <s v="£0.00"/>
    <s v="£0.00"/>
    <n v="0"/>
    <m/>
  </r>
  <r>
    <x v="0"/>
    <s v="Weston Favell"/>
    <s v="125 - Interview Room"/>
    <s v="B "/>
    <n v="2"/>
    <s v="Door"/>
    <n v="201"/>
    <x v="3"/>
    <n v="20102"/>
    <x v="15"/>
    <m/>
    <m/>
    <m/>
    <x v="0"/>
    <m/>
    <n v="12"/>
    <m/>
    <m/>
    <m/>
    <m/>
    <m/>
    <m/>
    <n v="0"/>
    <x v="0"/>
    <s v="£0.00"/>
    <s v="£0.00"/>
    <s v="£0.00"/>
    <s v="£0.00"/>
    <s v="£0.00"/>
    <n v="0"/>
    <m/>
  </r>
  <r>
    <x v="0"/>
    <s v="Weston Favell"/>
    <s v="125 - Interview Room"/>
    <s v="B "/>
    <n v="3"/>
    <s v="Ironmongery"/>
    <n v="301"/>
    <x v="4"/>
    <n v="30101"/>
    <x v="4"/>
    <m/>
    <m/>
    <m/>
    <x v="0"/>
    <m/>
    <n v="12"/>
    <m/>
    <m/>
    <m/>
    <m/>
    <m/>
    <m/>
    <n v="0"/>
    <x v="0"/>
    <s v="£0.00"/>
    <s v="£0.00"/>
    <s v="£0.00"/>
    <s v="£0.00"/>
    <s v="£0.00"/>
    <n v="0"/>
    <m/>
  </r>
  <r>
    <x v="0"/>
    <s v="Weston Favell"/>
    <s v="125 - Interview Room"/>
    <s v="B "/>
    <n v="4"/>
    <s v="Joinery"/>
    <n v="401"/>
    <x v="5"/>
    <n v="40101"/>
    <x v="12"/>
    <m/>
    <m/>
    <m/>
    <x v="0"/>
    <m/>
    <n v="12"/>
    <m/>
    <m/>
    <m/>
    <m/>
    <m/>
    <m/>
    <n v="0"/>
    <x v="0"/>
    <s v="£0.00"/>
    <s v="£0.00"/>
    <s v="£0.00"/>
    <s v="£0.00"/>
    <s v="£0.00"/>
    <n v="0"/>
    <m/>
  </r>
  <r>
    <x v="0"/>
    <s v="Weston Favell"/>
    <s v="125 - Interview Room"/>
    <s v="B "/>
    <n v="6"/>
    <s v="Windows"/>
    <n v="601"/>
    <x v="9"/>
    <n v="60102"/>
    <x v="80"/>
    <m/>
    <m/>
    <m/>
    <x v="4"/>
    <m/>
    <n v="20"/>
    <m/>
    <m/>
    <m/>
    <m/>
    <m/>
    <m/>
    <n v="0"/>
    <x v="0"/>
    <s v="£0.00"/>
    <s v="£0.00"/>
    <s v="£0.00"/>
    <s v="£0.00"/>
    <s v="£0.00"/>
    <n v="0"/>
    <m/>
  </r>
  <r>
    <x v="0"/>
    <s v="Weston Favell"/>
    <s v="124 - Interview Room"/>
    <s v="B "/>
    <n v="1"/>
    <s v="Internal Finishes"/>
    <n v="101"/>
    <x v="0"/>
    <n v="10101"/>
    <x v="11"/>
    <m/>
    <m/>
    <m/>
    <x v="0"/>
    <m/>
    <n v="15"/>
    <m/>
    <m/>
    <m/>
    <m/>
    <m/>
    <m/>
    <m/>
    <x v="3"/>
    <s v="£0.00"/>
    <s v="£0.00"/>
    <s v="£0.00"/>
    <s v="£0.00"/>
    <s v="£0.00"/>
    <n v="0"/>
    <m/>
  </r>
  <r>
    <x v="0"/>
    <s v="Weston Favell"/>
    <s v="124 - Interview Room"/>
    <s v="B "/>
    <n v="1"/>
    <s v="Internal Finishes"/>
    <n v="102"/>
    <x v="1"/>
    <s v="10207RV"/>
    <x v="1"/>
    <m/>
    <m/>
    <m/>
    <x v="0"/>
    <m/>
    <n v="20"/>
    <m/>
    <m/>
    <m/>
    <m/>
    <m/>
    <m/>
    <n v="0"/>
    <x v="0"/>
    <s v="£0.00"/>
    <s v="£0.00"/>
    <s v="£0.00"/>
    <s v="£0.00"/>
    <s v="£0.00"/>
    <n v="0"/>
    <m/>
  </r>
  <r>
    <x v="0"/>
    <s v="Weston Favell"/>
    <s v="124 - Interview Room"/>
    <s v="B "/>
    <n v="1"/>
    <s v="Internal Finishes"/>
    <n v="102"/>
    <x v="1"/>
    <s v="10208RV"/>
    <x v="79"/>
    <m/>
    <m/>
    <m/>
    <x v="0"/>
    <m/>
    <n v="15"/>
    <m/>
    <m/>
    <m/>
    <m/>
    <m/>
    <m/>
    <n v="0"/>
    <x v="0"/>
    <s v="£0.00"/>
    <s v="£0.00"/>
    <s v="£0.00"/>
    <s v="£0.00"/>
    <s v="£0.00"/>
    <n v="0"/>
    <m/>
  </r>
  <r>
    <x v="0"/>
    <s v="Weston Favell"/>
    <s v="124 - Interview Room"/>
    <s v="B "/>
    <n v="1"/>
    <s v="Internal Finishes"/>
    <n v="103"/>
    <x v="2"/>
    <n v="10304"/>
    <x v="70"/>
    <m/>
    <m/>
    <m/>
    <x v="4"/>
    <m/>
    <n v="45"/>
    <m/>
    <m/>
    <m/>
    <m/>
    <m/>
    <m/>
    <n v="0"/>
    <x v="0"/>
    <s v="£0.00"/>
    <s v="£0.00"/>
    <s v="£0.00"/>
    <s v="£0.00"/>
    <s v="£0.00"/>
    <n v="0"/>
    <m/>
  </r>
  <r>
    <x v="0"/>
    <s v="Weston Favell"/>
    <s v="124 - Interview Room"/>
    <s v="B "/>
    <n v="1"/>
    <s v="Internal Finishes"/>
    <n v="104"/>
    <x v="6"/>
    <n v="10401"/>
    <x v="8"/>
    <m/>
    <m/>
    <m/>
    <x v="0"/>
    <m/>
    <n v="8"/>
    <m/>
    <m/>
    <m/>
    <m/>
    <m/>
    <m/>
    <n v="0"/>
    <x v="0"/>
    <s v="£0.00"/>
    <s v="£0.00"/>
    <s v="£0.00"/>
    <s v="£0.00"/>
    <s v="£0.00"/>
    <n v="0"/>
    <m/>
  </r>
  <r>
    <x v="0"/>
    <s v="Weston Favell"/>
    <s v="124 - Interview Room"/>
    <s v="B "/>
    <n v="1"/>
    <s v="Internal Finishes"/>
    <n v="104"/>
    <x v="6"/>
    <n v="10405"/>
    <x v="72"/>
    <m/>
    <m/>
    <m/>
    <x v="0"/>
    <m/>
    <n v="8"/>
    <m/>
    <m/>
    <m/>
    <m/>
    <m/>
    <m/>
    <n v="0"/>
    <x v="0"/>
    <s v="£0.00"/>
    <s v="£0.00"/>
    <s v="£0.00"/>
    <s v="£0.00"/>
    <s v="£0.00"/>
    <n v="0"/>
    <m/>
  </r>
  <r>
    <x v="0"/>
    <s v="Weston Favell"/>
    <s v="124 - Interview Room"/>
    <s v="B "/>
    <n v="2"/>
    <s v="Door"/>
    <n v="201"/>
    <x v="3"/>
    <n v="20102"/>
    <x v="15"/>
    <m/>
    <m/>
    <m/>
    <x v="0"/>
    <m/>
    <n v="12"/>
    <m/>
    <m/>
    <m/>
    <m/>
    <m/>
    <m/>
    <n v="0"/>
    <x v="0"/>
    <s v="£0.00"/>
    <s v="£0.00"/>
    <s v="£0.00"/>
    <s v="£0.00"/>
    <s v="£0.00"/>
    <n v="0"/>
    <m/>
  </r>
  <r>
    <x v="0"/>
    <s v="Weston Favell"/>
    <s v="124 - Interview Room"/>
    <s v="B "/>
    <n v="3"/>
    <s v="Ironmongery"/>
    <n v="301"/>
    <x v="4"/>
    <n v="30101"/>
    <x v="4"/>
    <m/>
    <m/>
    <m/>
    <x v="0"/>
    <m/>
    <n v="12"/>
    <m/>
    <m/>
    <m/>
    <m/>
    <m/>
    <m/>
    <n v="0"/>
    <x v="0"/>
    <s v="£0.00"/>
    <s v="£0.00"/>
    <s v="£0.00"/>
    <s v="£0.00"/>
    <s v="£0.00"/>
    <n v="0"/>
    <m/>
  </r>
  <r>
    <x v="0"/>
    <s v="Weston Favell"/>
    <s v="124 - Interview Room"/>
    <s v="B "/>
    <n v="4"/>
    <s v="Joinery"/>
    <n v="401"/>
    <x v="5"/>
    <n v="40101"/>
    <x v="12"/>
    <m/>
    <m/>
    <m/>
    <x v="0"/>
    <m/>
    <n v="12"/>
    <m/>
    <m/>
    <m/>
    <m/>
    <m/>
    <m/>
    <n v="0"/>
    <x v="0"/>
    <s v="£0.00"/>
    <s v="£0.00"/>
    <s v="£0.00"/>
    <s v="£0.00"/>
    <s v="£0.00"/>
    <n v="0"/>
    <m/>
  </r>
  <r>
    <x v="0"/>
    <s v="Weston Favell"/>
    <s v="124 - Interview Room"/>
    <s v="B "/>
    <n v="6"/>
    <s v="Windows"/>
    <n v="601"/>
    <x v="9"/>
    <n v="60101"/>
    <x v="45"/>
    <m/>
    <m/>
    <m/>
    <x v="4"/>
    <m/>
    <n v="20"/>
    <m/>
    <m/>
    <m/>
    <m/>
    <m/>
    <m/>
    <n v="0"/>
    <x v="0"/>
    <s v="£0.00"/>
    <s v="£0.00"/>
    <s v="£0.00"/>
    <s v="£0.00"/>
    <s v="£0.00"/>
    <n v="0"/>
    <m/>
  </r>
  <r>
    <x v="0"/>
    <s v="Weston Favell"/>
    <s v="124 - Interview Room"/>
    <s v="B "/>
    <n v="7"/>
    <s v="FF&amp;E"/>
    <n v="701"/>
    <x v="7"/>
    <s v="70109RV"/>
    <x v="81"/>
    <m/>
    <m/>
    <m/>
    <x v="0"/>
    <m/>
    <n v="12"/>
    <m/>
    <m/>
    <m/>
    <m/>
    <m/>
    <m/>
    <n v="0"/>
    <x v="0"/>
    <s v="£0.00"/>
    <s v="£0.00"/>
    <s v="£0.00"/>
    <s v="£0.00"/>
    <s v="£0.00"/>
    <n v="0"/>
    <m/>
  </r>
  <r>
    <x v="0"/>
    <s v="Weston Favell"/>
    <s v="092 - Bedding Store"/>
    <s v="B "/>
    <n v="1"/>
    <s v="Internal Finishes"/>
    <n v="101"/>
    <x v="0"/>
    <n v="10102"/>
    <x v="0"/>
    <m/>
    <m/>
    <m/>
    <x v="0"/>
    <m/>
    <n v="8"/>
    <m/>
    <m/>
    <m/>
    <m/>
    <m/>
    <m/>
    <n v="0"/>
    <x v="0"/>
    <s v="£0.00"/>
    <s v="£0.00"/>
    <s v="£0.00"/>
    <s v="£0.00"/>
    <s v="£0.00"/>
    <n v="0"/>
    <m/>
  </r>
  <r>
    <x v="0"/>
    <s v="Weston Favell"/>
    <s v="092 - Bedding Store"/>
    <s v="B "/>
    <n v="1"/>
    <s v="Internal Finishes"/>
    <n v="102"/>
    <x v="1"/>
    <s v="10207RV"/>
    <x v="1"/>
    <m/>
    <m/>
    <m/>
    <x v="0"/>
    <m/>
    <n v="12"/>
    <m/>
    <m/>
    <m/>
    <m/>
    <m/>
    <m/>
    <n v="0"/>
    <x v="0"/>
    <s v="£0.00"/>
    <s v="£0.00"/>
    <s v="£0.00"/>
    <s v="£0.00"/>
    <s v="£0.00"/>
    <n v="0"/>
    <m/>
  </r>
  <r>
    <x v="0"/>
    <s v="Weston Favell"/>
    <s v="092 - Bedding Store"/>
    <s v="B "/>
    <n v="1"/>
    <s v="Internal Finishes"/>
    <n v="103"/>
    <x v="2"/>
    <n v="10304"/>
    <x v="70"/>
    <m/>
    <m/>
    <m/>
    <x v="0"/>
    <m/>
    <n v="45"/>
    <m/>
    <m/>
    <m/>
    <m/>
    <m/>
    <m/>
    <n v="0"/>
    <x v="0"/>
    <s v="£0.00"/>
    <s v="£0.00"/>
    <s v="£0.00"/>
    <s v="£0.00"/>
    <s v="£0.00"/>
    <n v="0"/>
    <m/>
  </r>
  <r>
    <x v="0"/>
    <s v="Weston Favell"/>
    <s v="092 - Bedding Store"/>
    <s v="B "/>
    <n v="1"/>
    <s v="Internal Finishes"/>
    <n v="104"/>
    <x v="6"/>
    <n v="10401"/>
    <x v="8"/>
    <m/>
    <m/>
    <m/>
    <x v="0"/>
    <m/>
    <n v="8"/>
    <m/>
    <m/>
    <m/>
    <m/>
    <m/>
    <m/>
    <n v="0"/>
    <x v="0"/>
    <s v="£0.00"/>
    <s v="£0.00"/>
    <s v="£0.00"/>
    <s v="£0.00"/>
    <s v="£0.00"/>
    <n v="0"/>
    <s v="Portaflec Paint"/>
  </r>
  <r>
    <x v="0"/>
    <s v="Weston Favell"/>
    <s v="092 - Bedding Store"/>
    <s v="B "/>
    <n v="1"/>
    <s v="Internal Finishes"/>
    <n v="104"/>
    <x v="6"/>
    <n v="10405"/>
    <x v="72"/>
    <m/>
    <m/>
    <m/>
    <x v="0"/>
    <m/>
    <n v="8"/>
    <m/>
    <m/>
    <m/>
    <m/>
    <m/>
    <m/>
    <n v="0"/>
    <x v="0"/>
    <s v="£0.00"/>
    <s v="£0.00"/>
    <s v="£0.00"/>
    <s v="£0.00"/>
    <s v="£0.00"/>
    <n v="0"/>
    <m/>
  </r>
  <r>
    <x v="0"/>
    <s v="Weston Favell"/>
    <s v="092 - Bedding Store"/>
    <s v="B "/>
    <n v="2"/>
    <s v="Door"/>
    <n v="201"/>
    <x v="3"/>
    <n v="20101"/>
    <x v="39"/>
    <m/>
    <m/>
    <m/>
    <x v="0"/>
    <m/>
    <n v="10"/>
    <m/>
    <m/>
    <m/>
    <m/>
    <m/>
    <m/>
    <n v="0"/>
    <x v="0"/>
    <s v="£0.00"/>
    <s v="£0.00"/>
    <s v="£0.00"/>
    <s v="£0.00"/>
    <s v="£0.00"/>
    <n v="0"/>
    <m/>
  </r>
  <r>
    <x v="0"/>
    <s v="Weston Favell"/>
    <s v="092 - Bedding Store"/>
    <s v="B "/>
    <n v="3"/>
    <s v="Ironmongery"/>
    <n v="301"/>
    <x v="4"/>
    <n v="30101"/>
    <x v="4"/>
    <m/>
    <m/>
    <m/>
    <x v="0"/>
    <m/>
    <n v="10"/>
    <m/>
    <m/>
    <m/>
    <m/>
    <m/>
    <m/>
    <n v="0"/>
    <x v="0"/>
    <s v="£0.00"/>
    <s v="£0.00"/>
    <s v="£0.00"/>
    <s v="£0.00"/>
    <s v="£0.00"/>
    <n v="0"/>
    <m/>
  </r>
  <r>
    <x v="0"/>
    <s v="Weston Favell"/>
    <s v="092 - Bedding Store"/>
    <s v="B "/>
    <n v="4"/>
    <s v="Joinery"/>
    <n v="401"/>
    <x v="5"/>
    <n v="40101"/>
    <x v="12"/>
    <m/>
    <m/>
    <m/>
    <x v="0"/>
    <m/>
    <n v="12"/>
    <m/>
    <m/>
    <m/>
    <m/>
    <m/>
    <m/>
    <n v="0"/>
    <x v="0"/>
    <s v="£0.00"/>
    <s v="£0.00"/>
    <s v="£0.00"/>
    <s v="£0.00"/>
    <s v="£0.00"/>
    <n v="0"/>
    <m/>
  </r>
  <r>
    <x v="0"/>
    <s v="Weston Favell"/>
    <s v="097 - Bedding Store"/>
    <s v="B "/>
    <n v="1"/>
    <s v="Internal Finishes"/>
    <n v="101"/>
    <x v="0"/>
    <n v="10102"/>
    <x v="0"/>
    <m/>
    <m/>
    <m/>
    <x v="0"/>
    <m/>
    <n v="8"/>
    <m/>
    <m/>
    <m/>
    <m/>
    <m/>
    <m/>
    <n v="0"/>
    <x v="0"/>
    <s v="£0.00"/>
    <s v="£0.00"/>
    <s v="£0.00"/>
    <s v="£0.00"/>
    <s v="£0.00"/>
    <n v="0"/>
    <m/>
  </r>
  <r>
    <x v="0"/>
    <s v="Weston Favell"/>
    <s v="097 - Bedding Store"/>
    <s v="B "/>
    <n v="1"/>
    <s v="Internal Finishes"/>
    <n v="102"/>
    <x v="1"/>
    <s v="10207RV"/>
    <x v="1"/>
    <m/>
    <m/>
    <m/>
    <x v="0"/>
    <m/>
    <n v="12"/>
    <m/>
    <m/>
    <m/>
    <m/>
    <m/>
    <m/>
    <n v="0"/>
    <x v="0"/>
    <s v="£0.00"/>
    <s v="£0.00"/>
    <s v="£0.00"/>
    <s v="£0.00"/>
    <s v="£0.00"/>
    <n v="0"/>
    <m/>
  </r>
  <r>
    <x v="0"/>
    <s v="Weston Favell"/>
    <s v="097 - Bedding Store"/>
    <s v="B "/>
    <n v="1"/>
    <s v="Internal Finishes"/>
    <n v="103"/>
    <x v="2"/>
    <n v="10304"/>
    <x v="70"/>
    <m/>
    <m/>
    <m/>
    <x v="0"/>
    <m/>
    <n v="45"/>
    <m/>
    <m/>
    <m/>
    <m/>
    <m/>
    <m/>
    <n v="0"/>
    <x v="0"/>
    <s v="£0.00"/>
    <s v="£0.00"/>
    <s v="£0.00"/>
    <s v="£0.00"/>
    <s v="£0.00"/>
    <n v="0"/>
    <m/>
  </r>
  <r>
    <x v="0"/>
    <s v="Weston Favell"/>
    <s v="097 - Bedding Store"/>
    <s v="B "/>
    <n v="1"/>
    <s v="Internal Finishes"/>
    <n v="104"/>
    <x v="6"/>
    <n v="10401"/>
    <x v="8"/>
    <m/>
    <m/>
    <m/>
    <x v="0"/>
    <m/>
    <n v="8"/>
    <m/>
    <m/>
    <m/>
    <m/>
    <m/>
    <m/>
    <n v="0"/>
    <x v="0"/>
    <s v="£0.00"/>
    <s v="£0.00"/>
    <s v="£0.00"/>
    <s v="£0.00"/>
    <s v="£0.00"/>
    <n v="0"/>
    <s v="Portaflec Paint"/>
  </r>
  <r>
    <x v="0"/>
    <s v="Weston Favell"/>
    <s v="097 - Bedding Store"/>
    <s v="B "/>
    <n v="1"/>
    <s v="Internal Finishes"/>
    <n v="104"/>
    <x v="6"/>
    <n v="10405"/>
    <x v="72"/>
    <m/>
    <m/>
    <m/>
    <x v="0"/>
    <m/>
    <n v="8"/>
    <m/>
    <m/>
    <m/>
    <m/>
    <m/>
    <m/>
    <n v="0"/>
    <x v="0"/>
    <s v="£0.00"/>
    <s v="£0.00"/>
    <s v="£0.00"/>
    <s v="£0.00"/>
    <s v="£0.00"/>
    <n v="0"/>
    <m/>
  </r>
  <r>
    <x v="0"/>
    <s v="Weston Favell"/>
    <s v="097 - Bedding Store"/>
    <s v="B "/>
    <n v="2"/>
    <s v="Door"/>
    <n v="201"/>
    <x v="3"/>
    <n v="20101"/>
    <x v="39"/>
    <m/>
    <m/>
    <m/>
    <x v="0"/>
    <m/>
    <n v="10"/>
    <m/>
    <m/>
    <m/>
    <m/>
    <m/>
    <m/>
    <n v="0"/>
    <x v="0"/>
    <s v="£0.00"/>
    <s v="£0.00"/>
    <s v="£0.00"/>
    <s v="£0.00"/>
    <s v="£0.00"/>
    <n v="0"/>
    <m/>
  </r>
  <r>
    <x v="0"/>
    <s v="Weston Favell"/>
    <s v="097 - Bedding Store"/>
    <s v="B "/>
    <n v="3"/>
    <s v="Ironmongery"/>
    <n v="301"/>
    <x v="4"/>
    <n v="30101"/>
    <x v="4"/>
    <m/>
    <m/>
    <m/>
    <x v="0"/>
    <m/>
    <n v="10"/>
    <m/>
    <m/>
    <m/>
    <m/>
    <m/>
    <m/>
    <n v="0"/>
    <x v="0"/>
    <s v="£0.00"/>
    <s v="£0.00"/>
    <s v="£0.00"/>
    <s v="£0.00"/>
    <s v="£0.00"/>
    <n v="0"/>
    <m/>
  </r>
  <r>
    <x v="0"/>
    <s v="Weston Favell"/>
    <s v="097 - Bedding Store"/>
    <s v="B "/>
    <n v="4"/>
    <s v="Joinery"/>
    <n v="401"/>
    <x v="5"/>
    <n v="40101"/>
    <x v="12"/>
    <m/>
    <m/>
    <m/>
    <x v="0"/>
    <m/>
    <n v="12"/>
    <m/>
    <m/>
    <m/>
    <m/>
    <m/>
    <m/>
    <n v="0"/>
    <x v="0"/>
    <s v="£0.00"/>
    <s v="£0.00"/>
    <s v="£0.00"/>
    <s v="£0.00"/>
    <s v="£0.00"/>
    <n v="0"/>
    <m/>
  </r>
  <r>
    <x v="0"/>
    <s v="Weston Favell"/>
    <s v="099 - Corridor"/>
    <s v="B "/>
    <n v="1"/>
    <s v="Internal Finishes"/>
    <n v="101"/>
    <x v="0"/>
    <s v="10108RV"/>
    <x v="82"/>
    <m/>
    <m/>
    <m/>
    <x v="0"/>
    <m/>
    <n v="15"/>
    <m/>
    <m/>
    <m/>
    <m/>
    <m/>
    <m/>
    <n v="0"/>
    <x v="0"/>
    <s v="£0.00"/>
    <s v="£0.00"/>
    <s v="£0.00"/>
    <s v="£0.00"/>
    <s v="£0.00"/>
    <n v="0"/>
    <m/>
  </r>
  <r>
    <x v="0"/>
    <s v="Weston Favell"/>
    <s v="099 - Corridor"/>
    <s v="B "/>
    <n v="1"/>
    <s v="Internal Finishes"/>
    <n v="102"/>
    <x v="1"/>
    <s v="10207RV"/>
    <x v="1"/>
    <m/>
    <m/>
    <m/>
    <x v="0"/>
    <m/>
    <n v="12"/>
    <m/>
    <m/>
    <m/>
    <m/>
    <m/>
    <m/>
    <n v="0"/>
    <x v="0"/>
    <s v="£0.00"/>
    <s v="£0.00"/>
    <s v="£0.00"/>
    <s v="£0.00"/>
    <s v="£0.00"/>
    <n v="0"/>
    <m/>
  </r>
  <r>
    <x v="0"/>
    <s v="Weston Favell"/>
    <s v="099 - Corridor"/>
    <s v="B "/>
    <n v="1"/>
    <s v="Internal Finishes"/>
    <n v="102"/>
    <x v="1"/>
    <s v="10207RV"/>
    <x v="1"/>
    <s v="m2"/>
    <n v="2"/>
    <n v="35.380000000000003"/>
    <x v="1"/>
    <n v="35"/>
    <n v="2"/>
    <n v="70.760000000000005"/>
    <s v="Water damaged / damp area near sink"/>
    <s v="Redecorate"/>
    <s v="INT 7, INT 8"/>
    <n v="2"/>
    <n v="3"/>
    <n v="6"/>
    <x v="1"/>
    <s v="£0.00"/>
    <n v="70.760000000000005"/>
    <s v="£0.00"/>
    <s v="£0.00"/>
    <s v="£0.00"/>
    <n v="70.760000000000005"/>
    <m/>
  </r>
  <r>
    <x v="0"/>
    <s v="Weston Favell"/>
    <s v="099 - Corridor"/>
    <s v="B "/>
    <n v="1"/>
    <s v="Internal Finishes"/>
    <n v="103"/>
    <x v="2"/>
    <n v="10304"/>
    <x v="70"/>
    <m/>
    <m/>
    <m/>
    <x v="0"/>
    <m/>
    <n v="45"/>
    <m/>
    <m/>
    <m/>
    <m/>
    <m/>
    <m/>
    <n v="0"/>
    <x v="0"/>
    <s v="£0.00"/>
    <s v="£0.00"/>
    <s v="£0.00"/>
    <s v="£0.00"/>
    <s v="£0.00"/>
    <n v="0"/>
    <m/>
  </r>
  <r>
    <x v="0"/>
    <s v="Weston Favell"/>
    <s v="099 - Corridor"/>
    <s v="B "/>
    <n v="1"/>
    <s v="Internal Finishes"/>
    <n v="104"/>
    <x v="6"/>
    <n v="10401"/>
    <x v="8"/>
    <m/>
    <m/>
    <m/>
    <x v="0"/>
    <m/>
    <n v="8"/>
    <m/>
    <m/>
    <m/>
    <m/>
    <m/>
    <m/>
    <n v="0"/>
    <x v="0"/>
    <s v="£0.00"/>
    <s v="£0.00"/>
    <s v="£0.00"/>
    <s v="£0.00"/>
    <s v="£0.00"/>
    <n v="0"/>
    <m/>
  </r>
  <r>
    <x v="0"/>
    <s v="Weston Favell"/>
    <s v="099 - Corridor"/>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099 - Corridor"/>
    <s v="B "/>
    <n v="1"/>
    <s v="Internal Finishes"/>
    <n v="104"/>
    <x v="6"/>
    <n v="10405"/>
    <x v="72"/>
    <m/>
    <m/>
    <m/>
    <x v="0"/>
    <m/>
    <n v="8"/>
    <m/>
    <m/>
    <m/>
    <m/>
    <m/>
    <m/>
    <n v="0"/>
    <x v="0"/>
    <s v="£0.00"/>
    <s v="£0.00"/>
    <s v="£0.00"/>
    <s v="£0.00"/>
    <s v="£0.00"/>
    <n v="0"/>
    <m/>
  </r>
  <r>
    <x v="0"/>
    <s v="Weston Favell"/>
    <s v="099 - Corridor"/>
    <s v="B "/>
    <n v="2"/>
    <s v="Door"/>
    <n v="201"/>
    <x v="3"/>
    <n v="20112"/>
    <x v="83"/>
    <m/>
    <m/>
    <m/>
    <x v="4"/>
    <m/>
    <n v="20"/>
    <m/>
    <m/>
    <m/>
    <m/>
    <m/>
    <m/>
    <n v="0"/>
    <x v="0"/>
    <s v="£0.00"/>
    <s v="£0.00"/>
    <s v="£0.00"/>
    <s v="£0.00"/>
    <s v="£0.00"/>
    <n v="0"/>
    <m/>
  </r>
  <r>
    <x v="0"/>
    <s v="Weston Favell"/>
    <s v="099 - Corridor"/>
    <s v="B "/>
    <n v="3"/>
    <s v="Ironmongery"/>
    <n v="301"/>
    <x v="4"/>
    <n v="30101"/>
    <x v="4"/>
    <m/>
    <m/>
    <m/>
    <x v="0"/>
    <m/>
    <n v="10"/>
    <m/>
    <m/>
    <m/>
    <m/>
    <m/>
    <m/>
    <n v="0"/>
    <x v="0"/>
    <s v="£0.00"/>
    <s v="£0.00"/>
    <s v="£0.00"/>
    <s v="£0.00"/>
    <s v="£0.00"/>
    <n v="0"/>
    <m/>
  </r>
  <r>
    <x v="0"/>
    <s v="Weston Favell"/>
    <s v="099 - Corridor"/>
    <s v="B "/>
    <n v="4"/>
    <s v="Joinery"/>
    <n v="401"/>
    <x v="5"/>
    <n v="40101"/>
    <x v="12"/>
    <m/>
    <m/>
    <m/>
    <x v="0"/>
    <m/>
    <n v="12"/>
    <m/>
    <m/>
    <m/>
    <m/>
    <m/>
    <m/>
    <n v="0"/>
    <x v="0"/>
    <s v="£0.00"/>
    <s v="£0.00"/>
    <s v="£0.00"/>
    <s v="£0.00"/>
    <s v="£0.00"/>
    <n v="0"/>
    <m/>
  </r>
  <r>
    <x v="0"/>
    <s v="Weston Favell"/>
    <s v="099 - Corridor"/>
    <s v="B "/>
    <n v="5"/>
    <s v="Sanitary ware"/>
    <n v="502"/>
    <x v="8"/>
    <n v="50202"/>
    <x v="76"/>
    <s v="Item"/>
    <n v="1"/>
    <n v="100"/>
    <x v="3"/>
    <n v="20"/>
    <n v="1"/>
    <n v="100"/>
    <s v="Sink is becoming detached from the wall. "/>
    <s v="Re-fix sink to wall (renew mastic seals)"/>
    <s v="INT 12"/>
    <n v="3"/>
    <n v="3"/>
    <n v="9"/>
    <x v="1"/>
    <n v="100"/>
    <s v="£0.00"/>
    <s v="£0.00"/>
    <s v="£0.00"/>
    <s v="£0.00"/>
    <n v="100"/>
    <m/>
  </r>
  <r>
    <x v="0"/>
    <s v="Weston Favell"/>
    <s v="087 - Corridor"/>
    <s v="B "/>
    <n v="1"/>
    <s v="Internal Finishes"/>
    <n v="101"/>
    <x v="0"/>
    <s v="10108RV"/>
    <x v="82"/>
    <m/>
    <m/>
    <m/>
    <x v="0"/>
    <m/>
    <n v="15"/>
    <m/>
    <m/>
    <m/>
    <m/>
    <m/>
    <m/>
    <n v="0"/>
    <x v="0"/>
    <s v="£0.00"/>
    <s v="£0.00"/>
    <s v="£0.00"/>
    <s v="£0.00"/>
    <s v="£0.00"/>
    <n v="0"/>
    <m/>
  </r>
  <r>
    <x v="0"/>
    <s v="Weston Favell"/>
    <s v="087 - Corridor"/>
    <s v="B "/>
    <n v="1"/>
    <s v="Internal Finishes"/>
    <n v="102"/>
    <x v="1"/>
    <s v="10207RV"/>
    <x v="1"/>
    <m/>
    <m/>
    <m/>
    <x v="0"/>
    <m/>
    <n v="12"/>
    <m/>
    <m/>
    <m/>
    <m/>
    <m/>
    <m/>
    <n v="0"/>
    <x v="0"/>
    <s v="£0.00"/>
    <s v="£0.00"/>
    <s v="£0.00"/>
    <s v="£0.00"/>
    <s v="£0.00"/>
    <n v="0"/>
    <m/>
  </r>
  <r>
    <x v="0"/>
    <s v="Weston Favell"/>
    <s v="087 - Corridor"/>
    <s v="B "/>
    <n v="1"/>
    <s v="Internal Finishes"/>
    <n v="102"/>
    <x v="1"/>
    <s v="10209RV"/>
    <x v="84"/>
    <m/>
    <m/>
    <m/>
    <x v="0"/>
    <m/>
    <n v="12"/>
    <m/>
    <m/>
    <m/>
    <m/>
    <m/>
    <m/>
    <n v="0"/>
    <x v="0"/>
    <s v="£0.00"/>
    <s v="£0.00"/>
    <s v="£0.00"/>
    <s v="£0.00"/>
    <s v="£0.00"/>
    <n v="0"/>
    <m/>
  </r>
  <r>
    <x v="0"/>
    <s v="Weston Favell"/>
    <s v="087 - Corridor"/>
    <s v="B "/>
    <n v="1"/>
    <s v="Internal Finishes"/>
    <n v="103"/>
    <x v="2"/>
    <n v="10304"/>
    <x v="70"/>
    <m/>
    <m/>
    <m/>
    <x v="0"/>
    <m/>
    <n v="45"/>
    <m/>
    <m/>
    <m/>
    <m/>
    <m/>
    <m/>
    <n v="0"/>
    <x v="0"/>
    <s v="£0.00"/>
    <s v="£0.00"/>
    <s v="£0.00"/>
    <s v="£0.00"/>
    <s v="£0.00"/>
    <n v="0"/>
    <m/>
  </r>
  <r>
    <x v="0"/>
    <s v="Weston Favell"/>
    <s v="087 - Corridor"/>
    <s v="B "/>
    <n v="1"/>
    <s v="Internal Finishes"/>
    <n v="104"/>
    <x v="6"/>
    <n v="10401"/>
    <x v="8"/>
    <m/>
    <m/>
    <m/>
    <x v="0"/>
    <m/>
    <n v="8"/>
    <m/>
    <m/>
    <m/>
    <m/>
    <m/>
    <m/>
    <n v="0"/>
    <x v="0"/>
    <s v="£0.00"/>
    <s v="£0.00"/>
    <s v="£0.00"/>
    <s v="£0.00"/>
    <s v="£0.00"/>
    <n v="0"/>
    <m/>
  </r>
  <r>
    <x v="0"/>
    <s v="Weston Favell"/>
    <s v="087 - Corridor"/>
    <s v="B "/>
    <n v="1"/>
    <s v="Internal Finishes"/>
    <n v="104"/>
    <x v="6"/>
    <n v="10405"/>
    <x v="72"/>
    <m/>
    <m/>
    <m/>
    <x v="0"/>
    <m/>
    <n v="8"/>
    <m/>
    <m/>
    <m/>
    <m/>
    <m/>
    <m/>
    <n v="0"/>
    <x v="0"/>
    <s v="£0.00"/>
    <s v="£0.00"/>
    <s v="£0.00"/>
    <s v="£0.00"/>
    <s v="£0.00"/>
    <n v="0"/>
    <m/>
  </r>
  <r>
    <x v="0"/>
    <s v="Weston Favell"/>
    <s v="087 - Corridor"/>
    <s v="B "/>
    <n v="2"/>
    <s v="Door"/>
    <n v="201"/>
    <x v="3"/>
    <n v="20112"/>
    <x v="83"/>
    <m/>
    <m/>
    <m/>
    <x v="4"/>
    <m/>
    <n v="20"/>
    <m/>
    <m/>
    <m/>
    <m/>
    <m/>
    <m/>
    <n v="0"/>
    <x v="0"/>
    <s v="£0.00"/>
    <s v="£0.00"/>
    <s v="£0.00"/>
    <s v="£0.00"/>
    <s v="£0.00"/>
    <n v="0"/>
    <m/>
  </r>
  <r>
    <x v="0"/>
    <s v="Weston Favell"/>
    <s v="087 - Corridor"/>
    <s v="B "/>
    <n v="3"/>
    <s v="Ironmongery"/>
    <n v="301"/>
    <x v="4"/>
    <n v="30101"/>
    <x v="4"/>
    <m/>
    <m/>
    <m/>
    <x v="0"/>
    <m/>
    <n v="10"/>
    <m/>
    <m/>
    <m/>
    <m/>
    <m/>
    <m/>
    <n v="0"/>
    <x v="0"/>
    <s v="£0.00"/>
    <s v="£0.00"/>
    <s v="£0.00"/>
    <s v="£0.00"/>
    <s v="£0.00"/>
    <n v="0"/>
    <m/>
  </r>
  <r>
    <x v="0"/>
    <s v="Weston Favell"/>
    <s v="087 - Corridor"/>
    <s v="B "/>
    <n v="5"/>
    <s v="Sanitary ware"/>
    <n v="502"/>
    <x v="8"/>
    <n v="50202"/>
    <x v="76"/>
    <m/>
    <m/>
    <m/>
    <x v="0"/>
    <m/>
    <n v="10"/>
    <m/>
    <m/>
    <m/>
    <m/>
    <m/>
    <m/>
    <n v="0"/>
    <x v="0"/>
    <s v="£0.00"/>
    <s v="£0.00"/>
    <s v="£0.00"/>
    <s v="£0.00"/>
    <s v="£0.00"/>
    <n v="0"/>
    <s v="Mastic seals are exhibiting signs of wear but still functioning."/>
  </r>
  <r>
    <x v="0"/>
    <s v="Weston Favell"/>
    <s v="087 - Corridor"/>
    <s v="B "/>
    <n v="5"/>
    <s v="Sanitary ware"/>
    <n v="502"/>
    <x v="8"/>
    <n v="50203"/>
    <x v="16"/>
    <m/>
    <m/>
    <m/>
    <x v="0"/>
    <m/>
    <n v="15"/>
    <m/>
    <m/>
    <m/>
    <m/>
    <m/>
    <m/>
    <n v="0"/>
    <x v="0"/>
    <s v="£0.00"/>
    <s v="£0.00"/>
    <s v="£0.00"/>
    <s v="£0.00"/>
    <s v="£0.00"/>
    <n v="0"/>
    <m/>
  </r>
  <r>
    <x v="0"/>
    <s v="Weston Favell"/>
    <s v="087 - Corridor"/>
    <s v="B "/>
    <n v="5"/>
    <s v="Sanitary ware"/>
    <n v="505"/>
    <x v="15"/>
    <n v="50501"/>
    <x v="85"/>
    <m/>
    <m/>
    <m/>
    <x v="0"/>
    <m/>
    <n v="8"/>
    <m/>
    <m/>
    <m/>
    <m/>
    <m/>
    <m/>
    <n v="0"/>
    <x v="0"/>
    <s v="£0.00"/>
    <s v="£0.00"/>
    <s v="£0.00"/>
    <s v="£0.00"/>
    <s v="£0.00"/>
    <n v="0"/>
    <m/>
  </r>
  <r>
    <x v="0"/>
    <s v="Weston Favell"/>
    <s v="087 - Corridor"/>
    <s v="B "/>
    <n v="5"/>
    <s v="Sanitary ware"/>
    <n v="507"/>
    <x v="12"/>
    <n v="50701"/>
    <x v="86"/>
    <m/>
    <m/>
    <m/>
    <x v="0"/>
    <m/>
    <n v="8"/>
    <m/>
    <m/>
    <m/>
    <m/>
    <m/>
    <m/>
    <n v="0"/>
    <x v="0"/>
    <s v="£0.00"/>
    <s v="£0.00"/>
    <s v="£0.00"/>
    <s v="£0.00"/>
    <s v="£0.00"/>
    <n v="0"/>
    <m/>
  </r>
  <r>
    <x v="0"/>
    <s v="Weston Favell"/>
    <s v="082 - Corridor"/>
    <s v="B "/>
    <n v="1"/>
    <s v="Internal Finishes"/>
    <n v="101"/>
    <x v="0"/>
    <s v="10108RV"/>
    <x v="82"/>
    <m/>
    <m/>
    <m/>
    <x v="0"/>
    <m/>
    <n v="12"/>
    <m/>
    <m/>
    <m/>
    <m/>
    <m/>
    <m/>
    <n v="0"/>
    <x v="0"/>
    <s v="£0.00"/>
    <s v="£0.00"/>
    <s v="£0.00"/>
    <s v="£0.00"/>
    <s v="£0.00"/>
    <n v="0"/>
    <m/>
  </r>
  <r>
    <x v="0"/>
    <s v="Weston Favell"/>
    <s v="082 - Corridor"/>
    <s v="B "/>
    <n v="1"/>
    <s v="Internal Finishes"/>
    <n v="102"/>
    <x v="1"/>
    <s v="10207RV"/>
    <x v="1"/>
    <m/>
    <m/>
    <m/>
    <x v="0"/>
    <m/>
    <n v="12"/>
    <m/>
    <m/>
    <m/>
    <m/>
    <m/>
    <m/>
    <n v="0"/>
    <x v="0"/>
    <s v="£0.00"/>
    <s v="£0.00"/>
    <s v="£0.00"/>
    <s v="£0.00"/>
    <s v="£0.00"/>
    <n v="0"/>
    <m/>
  </r>
  <r>
    <x v="0"/>
    <s v="Weston Favell"/>
    <s v="082 - Corridor"/>
    <s v="B "/>
    <n v="1"/>
    <s v="Internal Finishes"/>
    <n v="103"/>
    <x v="2"/>
    <n v="10304"/>
    <x v="70"/>
    <m/>
    <m/>
    <m/>
    <x v="0"/>
    <m/>
    <n v="45"/>
    <m/>
    <m/>
    <m/>
    <m/>
    <m/>
    <m/>
    <n v="0"/>
    <x v="0"/>
    <s v="£0.00"/>
    <s v="£0.00"/>
    <s v="£0.00"/>
    <s v="£0.00"/>
    <s v="£0.00"/>
    <n v="0"/>
    <m/>
  </r>
  <r>
    <x v="0"/>
    <s v="Weston Favell"/>
    <s v="082 - Corridor"/>
    <s v="B "/>
    <n v="1"/>
    <s v="Internal Finishes"/>
    <n v="104"/>
    <x v="6"/>
    <n v="10401"/>
    <x v="8"/>
    <m/>
    <m/>
    <m/>
    <x v="0"/>
    <m/>
    <n v="8"/>
    <m/>
    <m/>
    <m/>
    <m/>
    <m/>
    <m/>
    <n v="0"/>
    <x v="0"/>
    <s v="£0.00"/>
    <s v="£0.00"/>
    <s v="£0.00"/>
    <s v="£0.00"/>
    <s v="£0.00"/>
    <n v="0"/>
    <m/>
  </r>
  <r>
    <x v="0"/>
    <s v="Weston Favell"/>
    <s v="082 - Corridor"/>
    <s v="B "/>
    <n v="1"/>
    <s v="Internal Finishes"/>
    <n v="104"/>
    <x v="6"/>
    <n v="10405"/>
    <x v="72"/>
    <m/>
    <m/>
    <m/>
    <x v="0"/>
    <m/>
    <n v="8"/>
    <m/>
    <m/>
    <m/>
    <m/>
    <m/>
    <m/>
    <n v="0"/>
    <x v="0"/>
    <s v="£0.00"/>
    <s v="£0.00"/>
    <s v="£0.00"/>
    <s v="£0.00"/>
    <s v="£0.00"/>
    <n v="0"/>
    <m/>
  </r>
  <r>
    <x v="0"/>
    <s v="Weston Favell"/>
    <s v="082 - Corridor"/>
    <s v="B "/>
    <n v="2"/>
    <s v="Door"/>
    <n v="201"/>
    <x v="3"/>
    <n v="20112"/>
    <x v="83"/>
    <m/>
    <m/>
    <m/>
    <x v="0"/>
    <m/>
    <n v="20"/>
    <m/>
    <m/>
    <m/>
    <m/>
    <m/>
    <m/>
    <n v="0"/>
    <x v="0"/>
    <s v="£0.00"/>
    <s v="£0.00"/>
    <s v="£0.00"/>
    <s v="£0.00"/>
    <s v="£0.00"/>
    <n v="0"/>
    <m/>
  </r>
  <r>
    <x v="0"/>
    <s v="Weston Favell"/>
    <s v="082 - Corridor"/>
    <s v="B "/>
    <n v="3"/>
    <s v="Ironmongery"/>
    <n v="301"/>
    <x v="4"/>
    <n v="30101"/>
    <x v="4"/>
    <m/>
    <m/>
    <m/>
    <x v="0"/>
    <m/>
    <n v="10"/>
    <m/>
    <m/>
    <m/>
    <m/>
    <m/>
    <m/>
    <n v="0"/>
    <x v="0"/>
    <s v="£0.00"/>
    <s v="£0.00"/>
    <s v="£0.00"/>
    <s v="£0.00"/>
    <s v="£0.00"/>
    <n v="0"/>
    <m/>
  </r>
  <r>
    <x v="0"/>
    <s v="Weston Favell"/>
    <s v="093 - Cell"/>
    <s v="B "/>
    <n v="1"/>
    <s v="Internal Finishes"/>
    <n v="101"/>
    <x v="0"/>
    <n v="10103"/>
    <x v="87"/>
    <m/>
    <m/>
    <m/>
    <x v="0"/>
    <m/>
    <n v="15"/>
    <m/>
    <m/>
    <m/>
    <m/>
    <m/>
    <m/>
    <n v="0"/>
    <x v="0"/>
    <s v="£0.00"/>
    <s v="£0.00"/>
    <s v="£0.00"/>
    <s v="£0.00"/>
    <s v="£0.00"/>
    <n v="0"/>
    <m/>
  </r>
  <r>
    <x v="0"/>
    <s v="Weston Favell"/>
    <s v="093 - Cell"/>
    <s v="B "/>
    <n v="1"/>
    <s v="Internal Finishes"/>
    <n v="102"/>
    <x v="1"/>
    <s v="10207RV"/>
    <x v="1"/>
    <m/>
    <m/>
    <m/>
    <x v="0"/>
    <m/>
    <n v="12"/>
    <m/>
    <m/>
    <m/>
    <m/>
    <m/>
    <m/>
    <n v="0"/>
    <x v="0"/>
    <s v="£0.00"/>
    <s v="£0.00"/>
    <s v="£0.00"/>
    <s v="£0.00"/>
    <s v="£0.00"/>
    <n v="0"/>
    <m/>
  </r>
  <r>
    <x v="0"/>
    <s v="Weston Favell"/>
    <s v="093 - Cell"/>
    <s v="B "/>
    <n v="1"/>
    <s v="Internal Finishes"/>
    <n v="103"/>
    <x v="2"/>
    <n v="10304"/>
    <x v="70"/>
    <m/>
    <m/>
    <m/>
    <x v="0"/>
    <m/>
    <n v="45"/>
    <m/>
    <m/>
    <m/>
    <m/>
    <m/>
    <m/>
    <n v="0"/>
    <x v="0"/>
    <s v="£0.00"/>
    <s v="£0.00"/>
    <s v="£0.00"/>
    <s v="£0.00"/>
    <s v="£0.00"/>
    <n v="0"/>
    <m/>
  </r>
  <r>
    <x v="0"/>
    <s v="Weston Favell"/>
    <s v="093 - Cell"/>
    <s v="B "/>
    <n v="1"/>
    <s v="Internal Finishes"/>
    <n v="104"/>
    <x v="6"/>
    <n v="10401"/>
    <x v="8"/>
    <m/>
    <m/>
    <m/>
    <x v="0"/>
    <m/>
    <n v="8"/>
    <m/>
    <m/>
    <m/>
    <m/>
    <m/>
    <m/>
    <n v="0"/>
    <x v="0"/>
    <s v="£0.00"/>
    <s v="£0.00"/>
    <s v="£0.00"/>
    <s v="£0.00"/>
    <s v="£0.00"/>
    <n v="0"/>
    <m/>
  </r>
  <r>
    <x v="0"/>
    <s v="Weston Favell"/>
    <s v="093 - Cell"/>
    <s v="B "/>
    <n v="1"/>
    <s v="Internal Finishes"/>
    <n v="104"/>
    <x v="6"/>
    <n v="10405"/>
    <x v="72"/>
    <m/>
    <m/>
    <m/>
    <x v="0"/>
    <m/>
    <n v="8"/>
    <m/>
    <m/>
    <m/>
    <m/>
    <m/>
    <m/>
    <n v="0"/>
    <x v="0"/>
    <s v="£0.00"/>
    <s v="£0.00"/>
    <s v="£0.00"/>
    <s v="£0.00"/>
    <s v="£0.00"/>
    <n v="0"/>
    <m/>
  </r>
  <r>
    <x v="0"/>
    <s v="Weston Favell"/>
    <s v="093 - Cell"/>
    <s v="B "/>
    <n v="2"/>
    <s v="Door"/>
    <n v="201"/>
    <x v="3"/>
    <n v="20112"/>
    <x v="83"/>
    <m/>
    <m/>
    <m/>
    <x v="0"/>
    <m/>
    <n v="15"/>
    <m/>
    <m/>
    <m/>
    <m/>
    <m/>
    <m/>
    <n v="0"/>
    <x v="0"/>
    <s v="£0.00"/>
    <s v="£0.00"/>
    <s v="£0.00"/>
    <s v="£0.00"/>
    <s v="£0.00"/>
    <n v="0"/>
    <m/>
  </r>
  <r>
    <x v="0"/>
    <s v="Weston Favell"/>
    <s v="093 - Cell"/>
    <s v="B "/>
    <n v="3"/>
    <s v="Ironmongery"/>
    <n v="301"/>
    <x v="4"/>
    <n v="30101"/>
    <x v="4"/>
    <m/>
    <m/>
    <m/>
    <x v="0"/>
    <m/>
    <n v="12"/>
    <m/>
    <m/>
    <m/>
    <m/>
    <m/>
    <m/>
    <n v="0"/>
    <x v="0"/>
    <s v="£0.00"/>
    <s v="£0.00"/>
    <s v="£0.00"/>
    <s v="£0.00"/>
    <s v="£0.00"/>
    <n v="0"/>
    <m/>
  </r>
  <r>
    <x v="0"/>
    <s v="Weston Favell"/>
    <s v="093 - Cell"/>
    <s v="B "/>
    <n v="4"/>
    <s v="Joinery"/>
    <n v="401"/>
    <x v="5"/>
    <n v="40101"/>
    <x v="12"/>
    <m/>
    <m/>
    <m/>
    <x v="0"/>
    <m/>
    <n v="12"/>
    <m/>
    <m/>
    <m/>
    <m/>
    <m/>
    <m/>
    <n v="0"/>
    <x v="0"/>
    <s v="£0.00"/>
    <s v="£0.00"/>
    <s v="£0.00"/>
    <s v="£0.00"/>
    <s v="£0.00"/>
    <n v="0"/>
    <m/>
  </r>
  <r>
    <x v="0"/>
    <s v="Weston Favell"/>
    <s v="093 - Cell"/>
    <s v="B "/>
    <n v="5"/>
    <s v="Sanitary ware"/>
    <n v="501"/>
    <x v="13"/>
    <n v="50101"/>
    <x v="36"/>
    <m/>
    <m/>
    <m/>
    <x v="0"/>
    <m/>
    <n v="8"/>
    <m/>
    <m/>
    <m/>
    <m/>
    <m/>
    <m/>
    <n v="0"/>
    <x v="0"/>
    <s v="£0.00"/>
    <s v="£0.00"/>
    <s v="£0.00"/>
    <s v="£0.00"/>
    <s v="£0.00"/>
    <n v="0"/>
    <m/>
  </r>
  <r>
    <x v="0"/>
    <s v="Weston Favell"/>
    <s v="093 - Cell"/>
    <s v="B "/>
    <n v="6"/>
    <s v="Windows"/>
    <n v="601"/>
    <x v="9"/>
    <s v="60104RV"/>
    <x v="88"/>
    <m/>
    <m/>
    <m/>
    <x v="0"/>
    <m/>
    <n v="10"/>
    <m/>
    <m/>
    <m/>
    <m/>
    <m/>
    <m/>
    <n v="0"/>
    <x v="0"/>
    <s v="£0.00"/>
    <s v="£0.00"/>
    <s v="£0.00"/>
    <s v="£0.00"/>
    <s v="£0.00"/>
    <n v="0"/>
    <m/>
  </r>
  <r>
    <x v="0"/>
    <s v="Weston Favell"/>
    <s v="093 - Cell"/>
    <s v="B "/>
    <n v="7"/>
    <s v="FF&amp;E"/>
    <n v="701"/>
    <x v="7"/>
    <s v="70109RV"/>
    <x v="89"/>
    <m/>
    <m/>
    <m/>
    <x v="0"/>
    <m/>
    <n v="10"/>
    <m/>
    <m/>
    <m/>
    <m/>
    <m/>
    <m/>
    <n v="0"/>
    <x v="0"/>
    <s v="£0.00"/>
    <s v="£0.00"/>
    <s v="£0.00"/>
    <s v="£0.00"/>
    <s v="£0.00"/>
    <n v="0"/>
    <m/>
  </r>
  <r>
    <x v="0"/>
    <s v="Weston Favell"/>
    <s v="094 - Cell"/>
    <s v="B "/>
    <n v="1"/>
    <s v="Internal Finishes"/>
    <n v="101"/>
    <x v="0"/>
    <n v="10103"/>
    <x v="87"/>
    <m/>
    <m/>
    <m/>
    <x v="0"/>
    <m/>
    <n v="15"/>
    <m/>
    <m/>
    <m/>
    <m/>
    <m/>
    <m/>
    <n v="0"/>
    <x v="0"/>
    <s v="£0.00"/>
    <s v="£0.00"/>
    <s v="£0.00"/>
    <s v="£0.00"/>
    <s v="£0.00"/>
    <n v="0"/>
    <m/>
  </r>
  <r>
    <x v="0"/>
    <s v="Weston Favell"/>
    <s v="094 - Cell"/>
    <s v="B "/>
    <n v="1"/>
    <s v="Internal Finishes"/>
    <n v="102"/>
    <x v="1"/>
    <s v="10207RV"/>
    <x v="1"/>
    <m/>
    <m/>
    <m/>
    <x v="0"/>
    <m/>
    <n v="12"/>
    <m/>
    <m/>
    <m/>
    <m/>
    <m/>
    <m/>
    <n v="0"/>
    <x v="0"/>
    <s v="£0.00"/>
    <s v="£0.00"/>
    <s v="£0.00"/>
    <s v="£0.00"/>
    <s v="£0.00"/>
    <n v="0"/>
    <m/>
  </r>
  <r>
    <x v="0"/>
    <s v="Weston Favell"/>
    <s v="094 - Cell"/>
    <s v="B "/>
    <n v="1"/>
    <s v="Internal Finishes"/>
    <n v="103"/>
    <x v="2"/>
    <n v="10304"/>
    <x v="70"/>
    <m/>
    <m/>
    <m/>
    <x v="0"/>
    <m/>
    <n v="45"/>
    <m/>
    <m/>
    <m/>
    <m/>
    <m/>
    <m/>
    <n v="0"/>
    <x v="0"/>
    <s v="£0.00"/>
    <s v="£0.00"/>
    <s v="£0.00"/>
    <s v="£0.00"/>
    <s v="£0.00"/>
    <n v="0"/>
    <m/>
  </r>
  <r>
    <x v="0"/>
    <s v="Weston Favell"/>
    <s v="094 - Cell"/>
    <s v="B "/>
    <n v="1"/>
    <s v="Internal Finishes"/>
    <n v="104"/>
    <x v="6"/>
    <n v="10401"/>
    <x v="8"/>
    <m/>
    <m/>
    <m/>
    <x v="0"/>
    <m/>
    <n v="8"/>
    <m/>
    <m/>
    <m/>
    <m/>
    <m/>
    <m/>
    <n v="0"/>
    <x v="0"/>
    <s v="£0.00"/>
    <s v="£0.00"/>
    <s v="£0.00"/>
    <s v="£0.00"/>
    <s v="£0.00"/>
    <n v="0"/>
    <m/>
  </r>
  <r>
    <x v="0"/>
    <s v="Weston Favell"/>
    <s v="094 - Cell"/>
    <s v="B "/>
    <n v="1"/>
    <s v="Internal Finishes"/>
    <n v="104"/>
    <x v="6"/>
    <n v="10405"/>
    <x v="72"/>
    <m/>
    <m/>
    <m/>
    <x v="0"/>
    <m/>
    <n v="8"/>
    <m/>
    <m/>
    <m/>
    <m/>
    <m/>
    <m/>
    <n v="0"/>
    <x v="0"/>
    <s v="£0.00"/>
    <s v="£0.00"/>
    <s v="£0.00"/>
    <s v="£0.00"/>
    <s v="£0.00"/>
    <n v="0"/>
    <m/>
  </r>
  <r>
    <x v="0"/>
    <s v="Weston Favell"/>
    <s v="094 - Cell"/>
    <s v="B "/>
    <n v="2"/>
    <s v="Door"/>
    <n v="201"/>
    <x v="3"/>
    <n v="20112"/>
    <x v="83"/>
    <m/>
    <m/>
    <m/>
    <x v="0"/>
    <m/>
    <n v="15"/>
    <m/>
    <m/>
    <m/>
    <m/>
    <m/>
    <m/>
    <n v="0"/>
    <x v="0"/>
    <s v="£0.00"/>
    <s v="£0.00"/>
    <s v="£0.00"/>
    <s v="£0.00"/>
    <s v="£0.00"/>
    <n v="0"/>
    <m/>
  </r>
  <r>
    <x v="0"/>
    <s v="Weston Favell"/>
    <s v="094 - Cell"/>
    <s v="B "/>
    <n v="3"/>
    <s v="Ironmongery"/>
    <n v="301"/>
    <x v="4"/>
    <n v="30101"/>
    <x v="4"/>
    <m/>
    <m/>
    <m/>
    <x v="0"/>
    <m/>
    <n v="12"/>
    <m/>
    <m/>
    <m/>
    <m/>
    <m/>
    <m/>
    <n v="0"/>
    <x v="0"/>
    <s v="£0.00"/>
    <s v="£0.00"/>
    <s v="£0.00"/>
    <s v="£0.00"/>
    <s v="£0.00"/>
    <n v="0"/>
    <m/>
  </r>
  <r>
    <x v="0"/>
    <s v="Weston Favell"/>
    <s v="094 - Cell"/>
    <s v="B "/>
    <n v="4"/>
    <s v="Joinery"/>
    <n v="401"/>
    <x v="5"/>
    <n v="40101"/>
    <x v="12"/>
    <m/>
    <m/>
    <m/>
    <x v="0"/>
    <m/>
    <n v="12"/>
    <m/>
    <m/>
    <m/>
    <m/>
    <m/>
    <m/>
    <n v="0"/>
    <x v="0"/>
    <s v="£0.00"/>
    <s v="£0.00"/>
    <s v="£0.00"/>
    <s v="£0.00"/>
    <s v="£0.00"/>
    <n v="0"/>
    <m/>
  </r>
  <r>
    <x v="0"/>
    <s v="Weston Favell"/>
    <s v="094 - Cell"/>
    <s v="B "/>
    <n v="5"/>
    <s v="Sanitary ware"/>
    <n v="501"/>
    <x v="13"/>
    <n v="50101"/>
    <x v="36"/>
    <m/>
    <m/>
    <m/>
    <x v="0"/>
    <m/>
    <n v="8"/>
    <m/>
    <m/>
    <m/>
    <m/>
    <m/>
    <m/>
    <n v="0"/>
    <x v="0"/>
    <s v="£0.00"/>
    <s v="£0.00"/>
    <s v="£0.00"/>
    <s v="£0.00"/>
    <s v="£0.00"/>
    <n v="0"/>
    <m/>
  </r>
  <r>
    <x v="0"/>
    <s v="Weston Favell"/>
    <s v="094 - Cell"/>
    <s v="B "/>
    <n v="6"/>
    <s v="Windows"/>
    <n v="601"/>
    <x v="9"/>
    <s v="60104RV"/>
    <x v="88"/>
    <m/>
    <m/>
    <m/>
    <x v="0"/>
    <m/>
    <n v="10"/>
    <m/>
    <m/>
    <m/>
    <m/>
    <m/>
    <m/>
    <n v="0"/>
    <x v="0"/>
    <s v="£0.00"/>
    <s v="£0.00"/>
    <s v="£0.00"/>
    <s v="£0.00"/>
    <s v="£0.00"/>
    <n v="0"/>
    <m/>
  </r>
  <r>
    <x v="0"/>
    <s v="Weston Favell"/>
    <s v="094 - Cell"/>
    <s v="B "/>
    <n v="7"/>
    <s v="FF&amp;E"/>
    <n v="701"/>
    <x v="7"/>
    <s v="70109RV"/>
    <x v="89"/>
    <m/>
    <m/>
    <m/>
    <x v="0"/>
    <m/>
    <n v="10"/>
    <m/>
    <m/>
    <m/>
    <m/>
    <m/>
    <m/>
    <n v="0"/>
    <x v="0"/>
    <s v="£0.00"/>
    <s v="£0.00"/>
    <s v="£0.00"/>
    <s v="£0.00"/>
    <s v="£0.00"/>
    <n v="0"/>
    <m/>
  </r>
  <r>
    <x v="0"/>
    <s v="Weston Favell"/>
    <s v="095 - Cell"/>
    <s v="B "/>
    <n v="1"/>
    <s v="Internal Finishes"/>
    <n v="101"/>
    <x v="0"/>
    <n v="10103"/>
    <x v="87"/>
    <m/>
    <m/>
    <m/>
    <x v="0"/>
    <m/>
    <n v="15"/>
    <m/>
    <m/>
    <m/>
    <m/>
    <m/>
    <m/>
    <n v="0"/>
    <x v="0"/>
    <s v="£0.00"/>
    <s v="£0.00"/>
    <s v="£0.00"/>
    <s v="£0.00"/>
    <s v="£0.00"/>
    <n v="0"/>
    <m/>
  </r>
  <r>
    <x v="0"/>
    <s v="Weston Favell"/>
    <s v="095 - Cell"/>
    <s v="B "/>
    <n v="1"/>
    <s v="Internal Finishes"/>
    <n v="102"/>
    <x v="1"/>
    <s v="10207RV"/>
    <x v="1"/>
    <m/>
    <m/>
    <m/>
    <x v="0"/>
    <m/>
    <n v="12"/>
    <m/>
    <m/>
    <m/>
    <m/>
    <m/>
    <m/>
    <n v="0"/>
    <x v="0"/>
    <s v="£0.00"/>
    <s v="£0.00"/>
    <s v="£0.00"/>
    <s v="£0.00"/>
    <s v="£0.00"/>
    <n v="0"/>
    <m/>
  </r>
  <r>
    <x v="0"/>
    <s v="Weston Favell"/>
    <s v="095 - Cell"/>
    <s v="B "/>
    <n v="1"/>
    <s v="Internal Finishes"/>
    <n v="103"/>
    <x v="2"/>
    <n v="10304"/>
    <x v="70"/>
    <m/>
    <m/>
    <m/>
    <x v="0"/>
    <m/>
    <n v="45"/>
    <m/>
    <m/>
    <m/>
    <m/>
    <m/>
    <m/>
    <n v="0"/>
    <x v="0"/>
    <s v="£0.00"/>
    <s v="£0.00"/>
    <s v="£0.00"/>
    <s v="£0.00"/>
    <s v="£0.00"/>
    <n v="0"/>
    <m/>
  </r>
  <r>
    <x v="0"/>
    <s v="Weston Favell"/>
    <s v="095 - Cell"/>
    <s v="B "/>
    <n v="1"/>
    <s v="Internal Finishes"/>
    <n v="104"/>
    <x v="6"/>
    <n v="10401"/>
    <x v="8"/>
    <m/>
    <m/>
    <m/>
    <x v="0"/>
    <m/>
    <n v="8"/>
    <m/>
    <m/>
    <m/>
    <m/>
    <m/>
    <m/>
    <n v="0"/>
    <x v="0"/>
    <s v="£0.00"/>
    <s v="£0.00"/>
    <s v="£0.00"/>
    <s v="£0.00"/>
    <s v="£0.00"/>
    <n v="0"/>
    <m/>
  </r>
  <r>
    <x v="0"/>
    <s v="Weston Favell"/>
    <s v="095 - Cell"/>
    <s v="B "/>
    <n v="1"/>
    <s v="Internal Finishes"/>
    <n v="104"/>
    <x v="6"/>
    <n v="10405"/>
    <x v="72"/>
    <m/>
    <m/>
    <m/>
    <x v="0"/>
    <m/>
    <n v="8"/>
    <m/>
    <m/>
    <m/>
    <m/>
    <m/>
    <m/>
    <n v="0"/>
    <x v="0"/>
    <s v="£0.00"/>
    <s v="£0.00"/>
    <s v="£0.00"/>
    <s v="£0.00"/>
    <s v="£0.00"/>
    <n v="0"/>
    <m/>
  </r>
  <r>
    <x v="0"/>
    <s v="Weston Favell"/>
    <s v="095 - Cell"/>
    <s v="B "/>
    <n v="2"/>
    <s v="Door"/>
    <n v="201"/>
    <x v="3"/>
    <n v="20112"/>
    <x v="83"/>
    <m/>
    <m/>
    <m/>
    <x v="0"/>
    <m/>
    <n v="15"/>
    <m/>
    <m/>
    <m/>
    <m/>
    <m/>
    <m/>
    <n v="0"/>
    <x v="0"/>
    <s v="£0.00"/>
    <s v="£0.00"/>
    <s v="£0.00"/>
    <s v="£0.00"/>
    <s v="£0.00"/>
    <n v="0"/>
    <m/>
  </r>
  <r>
    <x v="0"/>
    <s v="Weston Favell"/>
    <s v="095 - Cell"/>
    <s v="B "/>
    <n v="3"/>
    <s v="Ironmongery"/>
    <n v="301"/>
    <x v="4"/>
    <n v="30101"/>
    <x v="4"/>
    <m/>
    <m/>
    <m/>
    <x v="0"/>
    <m/>
    <n v="12"/>
    <m/>
    <m/>
    <m/>
    <m/>
    <m/>
    <m/>
    <n v="0"/>
    <x v="0"/>
    <s v="£0.00"/>
    <s v="£0.00"/>
    <s v="£0.00"/>
    <s v="£0.00"/>
    <s v="£0.00"/>
    <n v="0"/>
    <m/>
  </r>
  <r>
    <x v="0"/>
    <s v="Weston Favell"/>
    <s v="095 - Cell"/>
    <s v="B "/>
    <n v="4"/>
    <s v="Joinery"/>
    <n v="401"/>
    <x v="5"/>
    <n v="40101"/>
    <x v="12"/>
    <m/>
    <m/>
    <m/>
    <x v="0"/>
    <m/>
    <n v="12"/>
    <m/>
    <m/>
    <m/>
    <m/>
    <m/>
    <m/>
    <n v="0"/>
    <x v="0"/>
    <s v="£0.00"/>
    <s v="£0.00"/>
    <s v="£0.00"/>
    <s v="£0.00"/>
    <s v="£0.00"/>
    <n v="0"/>
    <m/>
  </r>
  <r>
    <x v="0"/>
    <s v="Weston Favell"/>
    <s v="095 - Cell"/>
    <s v="B "/>
    <n v="5"/>
    <s v="Sanitary ware"/>
    <n v="501"/>
    <x v="13"/>
    <n v="50101"/>
    <x v="36"/>
    <m/>
    <m/>
    <m/>
    <x v="0"/>
    <m/>
    <n v="8"/>
    <m/>
    <m/>
    <m/>
    <m/>
    <m/>
    <m/>
    <n v="0"/>
    <x v="0"/>
    <s v="£0.00"/>
    <s v="£0.00"/>
    <s v="£0.00"/>
    <s v="£0.00"/>
    <s v="£0.00"/>
    <n v="0"/>
    <m/>
  </r>
  <r>
    <x v="0"/>
    <s v="Weston Favell"/>
    <s v="095 - Cell"/>
    <s v="B "/>
    <n v="6"/>
    <s v="Windows"/>
    <n v="601"/>
    <x v="9"/>
    <s v="60104RV"/>
    <x v="88"/>
    <m/>
    <m/>
    <m/>
    <x v="0"/>
    <m/>
    <n v="10"/>
    <m/>
    <m/>
    <m/>
    <m/>
    <m/>
    <m/>
    <n v="0"/>
    <x v="0"/>
    <s v="£0.00"/>
    <s v="£0.00"/>
    <s v="£0.00"/>
    <s v="£0.00"/>
    <s v="£0.00"/>
    <n v="0"/>
    <m/>
  </r>
  <r>
    <x v="0"/>
    <s v="Weston Favell"/>
    <s v="095 - Cell"/>
    <s v="B "/>
    <n v="7"/>
    <s v="FF&amp;E"/>
    <n v="701"/>
    <x v="7"/>
    <s v="70109RV"/>
    <x v="89"/>
    <m/>
    <m/>
    <m/>
    <x v="0"/>
    <m/>
    <n v="10"/>
    <m/>
    <m/>
    <m/>
    <m/>
    <m/>
    <m/>
    <n v="0"/>
    <x v="0"/>
    <s v="£0.00"/>
    <s v="£0.00"/>
    <s v="£0.00"/>
    <s v="£0.00"/>
    <s v="£0.00"/>
    <n v="0"/>
    <m/>
  </r>
  <r>
    <x v="0"/>
    <s v="Weston Favell"/>
    <s v="096 - Cell"/>
    <s v="B "/>
    <n v="1"/>
    <s v="Internal Finishes"/>
    <n v="101"/>
    <x v="0"/>
    <n v="10103"/>
    <x v="87"/>
    <m/>
    <m/>
    <m/>
    <x v="0"/>
    <m/>
    <n v="15"/>
    <m/>
    <m/>
    <m/>
    <m/>
    <m/>
    <m/>
    <n v="0"/>
    <x v="0"/>
    <s v="£0.00"/>
    <s v="£0.00"/>
    <s v="£0.00"/>
    <s v="£0.00"/>
    <s v="£0.00"/>
    <n v="0"/>
    <m/>
  </r>
  <r>
    <x v="0"/>
    <s v="Weston Favell"/>
    <s v="096 - Cell"/>
    <s v="B "/>
    <n v="1"/>
    <s v="Internal Finishes"/>
    <n v="102"/>
    <x v="1"/>
    <s v="10207RV"/>
    <x v="1"/>
    <m/>
    <m/>
    <m/>
    <x v="0"/>
    <m/>
    <n v="12"/>
    <m/>
    <m/>
    <m/>
    <m/>
    <m/>
    <m/>
    <n v="0"/>
    <x v="0"/>
    <s v="£0.00"/>
    <s v="£0.00"/>
    <s v="£0.00"/>
    <s v="£0.00"/>
    <s v="£0.00"/>
    <n v="0"/>
    <m/>
  </r>
  <r>
    <x v="0"/>
    <s v="Weston Favell"/>
    <s v="096 - Cell"/>
    <s v="B "/>
    <n v="1"/>
    <s v="Internal Finishes"/>
    <n v="103"/>
    <x v="2"/>
    <n v="10304"/>
    <x v="70"/>
    <m/>
    <m/>
    <m/>
    <x v="0"/>
    <m/>
    <n v="45"/>
    <m/>
    <m/>
    <m/>
    <m/>
    <m/>
    <m/>
    <n v="0"/>
    <x v="0"/>
    <s v="£0.00"/>
    <s v="£0.00"/>
    <s v="£0.00"/>
    <s v="£0.00"/>
    <s v="£0.00"/>
    <n v="0"/>
    <m/>
  </r>
  <r>
    <x v="0"/>
    <s v="Weston Favell"/>
    <s v="096 - Cell"/>
    <s v="B "/>
    <n v="1"/>
    <s v="Internal Finishes"/>
    <n v="104"/>
    <x v="6"/>
    <n v="10401"/>
    <x v="8"/>
    <m/>
    <m/>
    <m/>
    <x v="0"/>
    <m/>
    <n v="8"/>
    <m/>
    <m/>
    <m/>
    <m/>
    <m/>
    <m/>
    <n v="0"/>
    <x v="0"/>
    <s v="£0.00"/>
    <s v="£0.00"/>
    <s v="£0.00"/>
    <s v="£0.00"/>
    <s v="£0.00"/>
    <n v="0"/>
    <m/>
  </r>
  <r>
    <x v="0"/>
    <s v="Weston Favell"/>
    <s v="096 - Cell"/>
    <s v="B "/>
    <n v="1"/>
    <s v="Internal Finishes"/>
    <n v="104"/>
    <x v="6"/>
    <n v="10405"/>
    <x v="72"/>
    <m/>
    <m/>
    <m/>
    <x v="0"/>
    <m/>
    <n v="8"/>
    <m/>
    <m/>
    <m/>
    <m/>
    <m/>
    <m/>
    <n v="0"/>
    <x v="0"/>
    <s v="£0.00"/>
    <s v="£0.00"/>
    <s v="£0.00"/>
    <s v="£0.00"/>
    <s v="£0.00"/>
    <n v="0"/>
    <m/>
  </r>
  <r>
    <x v="0"/>
    <s v="Weston Favell"/>
    <s v="096 - Cell"/>
    <s v="B "/>
    <n v="2"/>
    <s v="Door"/>
    <n v="201"/>
    <x v="3"/>
    <n v="20112"/>
    <x v="83"/>
    <m/>
    <m/>
    <m/>
    <x v="0"/>
    <m/>
    <n v="15"/>
    <m/>
    <m/>
    <m/>
    <m/>
    <m/>
    <m/>
    <n v="0"/>
    <x v="0"/>
    <s v="£0.00"/>
    <s v="£0.00"/>
    <s v="£0.00"/>
    <s v="£0.00"/>
    <s v="£0.00"/>
    <n v="0"/>
    <m/>
  </r>
  <r>
    <x v="0"/>
    <s v="Weston Favell"/>
    <s v="096 - Cell"/>
    <s v="B "/>
    <n v="3"/>
    <s v="Ironmongery"/>
    <n v="301"/>
    <x v="4"/>
    <n v="30101"/>
    <x v="4"/>
    <m/>
    <m/>
    <m/>
    <x v="0"/>
    <m/>
    <n v="12"/>
    <m/>
    <m/>
    <m/>
    <m/>
    <m/>
    <m/>
    <n v="0"/>
    <x v="0"/>
    <s v="£0.00"/>
    <s v="£0.00"/>
    <s v="£0.00"/>
    <s v="£0.00"/>
    <s v="£0.00"/>
    <n v="0"/>
    <m/>
  </r>
  <r>
    <x v="0"/>
    <s v="Weston Favell"/>
    <s v="096 - Cell"/>
    <s v="B "/>
    <n v="4"/>
    <s v="Joinery"/>
    <n v="401"/>
    <x v="5"/>
    <n v="40101"/>
    <x v="12"/>
    <m/>
    <m/>
    <m/>
    <x v="0"/>
    <m/>
    <n v="12"/>
    <m/>
    <m/>
    <m/>
    <m/>
    <m/>
    <m/>
    <n v="0"/>
    <x v="0"/>
    <s v="£0.00"/>
    <s v="£0.00"/>
    <s v="£0.00"/>
    <s v="£0.00"/>
    <s v="£0.00"/>
    <n v="0"/>
    <m/>
  </r>
  <r>
    <x v="0"/>
    <s v="Weston Favell"/>
    <s v="096 - Cell"/>
    <s v="B "/>
    <n v="5"/>
    <s v="Sanitary ware"/>
    <n v="501"/>
    <x v="13"/>
    <n v="50101"/>
    <x v="36"/>
    <m/>
    <m/>
    <m/>
    <x v="0"/>
    <m/>
    <n v="8"/>
    <m/>
    <m/>
    <m/>
    <m/>
    <m/>
    <m/>
    <n v="0"/>
    <x v="0"/>
    <s v="£0.00"/>
    <s v="£0.00"/>
    <s v="£0.00"/>
    <s v="£0.00"/>
    <s v="£0.00"/>
    <n v="0"/>
    <m/>
  </r>
  <r>
    <x v="0"/>
    <s v="Weston Favell"/>
    <s v="096 - Cell"/>
    <s v="B "/>
    <n v="6"/>
    <s v="Windows"/>
    <n v="601"/>
    <x v="9"/>
    <s v="60104RV"/>
    <x v="88"/>
    <m/>
    <m/>
    <m/>
    <x v="0"/>
    <m/>
    <n v="10"/>
    <m/>
    <m/>
    <m/>
    <m/>
    <m/>
    <m/>
    <n v="0"/>
    <x v="0"/>
    <s v="£0.00"/>
    <s v="£0.00"/>
    <s v="£0.00"/>
    <s v="£0.00"/>
    <s v="£0.00"/>
    <n v="0"/>
    <m/>
  </r>
  <r>
    <x v="0"/>
    <s v="Weston Favell"/>
    <s v="096 - Cell"/>
    <s v="B "/>
    <n v="7"/>
    <s v="FF&amp;E"/>
    <n v="701"/>
    <x v="7"/>
    <s v="70109RV"/>
    <x v="89"/>
    <m/>
    <m/>
    <m/>
    <x v="0"/>
    <m/>
    <n v="10"/>
    <m/>
    <m/>
    <m/>
    <m/>
    <m/>
    <m/>
    <n v="0"/>
    <x v="0"/>
    <s v="£0.00"/>
    <s v="£0.00"/>
    <s v="£0.00"/>
    <s v="£0.00"/>
    <s v="£0.00"/>
    <n v="0"/>
    <m/>
  </r>
  <r>
    <x v="0"/>
    <s v="Weston Favell"/>
    <s v="098 - Cell"/>
    <s v="B "/>
    <n v="1"/>
    <s v="Internal Finishes"/>
    <n v="101"/>
    <x v="0"/>
    <n v="10103"/>
    <x v="87"/>
    <m/>
    <m/>
    <m/>
    <x v="0"/>
    <m/>
    <n v="15"/>
    <m/>
    <m/>
    <m/>
    <m/>
    <m/>
    <m/>
    <n v="0"/>
    <x v="0"/>
    <s v="£0.00"/>
    <s v="£0.00"/>
    <s v="£0.00"/>
    <s v="£0.00"/>
    <s v="£0.00"/>
    <n v="0"/>
    <m/>
  </r>
  <r>
    <x v="0"/>
    <s v="Weston Favell"/>
    <s v="098 - Cell"/>
    <s v="B "/>
    <n v="1"/>
    <s v="Internal Finishes"/>
    <n v="102"/>
    <x v="1"/>
    <s v="10207RV"/>
    <x v="1"/>
    <m/>
    <m/>
    <m/>
    <x v="0"/>
    <m/>
    <n v="12"/>
    <m/>
    <m/>
    <m/>
    <m/>
    <m/>
    <m/>
    <n v="0"/>
    <x v="0"/>
    <s v="£0.00"/>
    <s v="£0.00"/>
    <s v="£0.00"/>
    <s v="£0.00"/>
    <s v="£0.00"/>
    <n v="0"/>
    <m/>
  </r>
  <r>
    <x v="0"/>
    <s v="Weston Favell"/>
    <s v="098 - Cell"/>
    <s v="B "/>
    <n v="1"/>
    <s v="Internal Finishes"/>
    <n v="103"/>
    <x v="2"/>
    <n v="10304"/>
    <x v="70"/>
    <m/>
    <m/>
    <m/>
    <x v="0"/>
    <m/>
    <n v="45"/>
    <m/>
    <m/>
    <m/>
    <m/>
    <m/>
    <m/>
    <n v="0"/>
    <x v="0"/>
    <s v="£0.00"/>
    <s v="£0.00"/>
    <s v="£0.00"/>
    <s v="£0.00"/>
    <s v="£0.00"/>
    <n v="0"/>
    <m/>
  </r>
  <r>
    <x v="0"/>
    <s v="Weston Favell"/>
    <s v="098 - Cell"/>
    <s v="B "/>
    <n v="1"/>
    <s v="Internal Finishes"/>
    <n v="104"/>
    <x v="6"/>
    <n v="10401"/>
    <x v="8"/>
    <m/>
    <m/>
    <m/>
    <x v="0"/>
    <m/>
    <n v="8"/>
    <m/>
    <m/>
    <m/>
    <m/>
    <m/>
    <m/>
    <n v="0"/>
    <x v="0"/>
    <s v="£0.00"/>
    <s v="£0.00"/>
    <s v="£0.00"/>
    <s v="£0.00"/>
    <s v="£0.00"/>
    <n v="0"/>
    <m/>
  </r>
  <r>
    <x v="0"/>
    <s v="Weston Favell"/>
    <s v="098 - Cell"/>
    <s v="B "/>
    <n v="1"/>
    <s v="Internal Finishes"/>
    <n v="104"/>
    <x v="6"/>
    <n v="10405"/>
    <x v="72"/>
    <m/>
    <m/>
    <m/>
    <x v="0"/>
    <m/>
    <n v="8"/>
    <m/>
    <m/>
    <m/>
    <m/>
    <m/>
    <m/>
    <n v="0"/>
    <x v="0"/>
    <s v="£0.00"/>
    <s v="£0.00"/>
    <s v="£0.00"/>
    <s v="£0.00"/>
    <s v="£0.00"/>
    <n v="0"/>
    <m/>
  </r>
  <r>
    <x v="0"/>
    <s v="Weston Favell"/>
    <s v="098 - Cell"/>
    <s v="B "/>
    <n v="2"/>
    <s v="Door"/>
    <n v="201"/>
    <x v="3"/>
    <n v="20112"/>
    <x v="83"/>
    <m/>
    <m/>
    <m/>
    <x v="0"/>
    <m/>
    <n v="15"/>
    <m/>
    <m/>
    <m/>
    <m/>
    <m/>
    <m/>
    <n v="0"/>
    <x v="0"/>
    <s v="£0.00"/>
    <s v="£0.00"/>
    <s v="£0.00"/>
    <s v="£0.00"/>
    <s v="£0.00"/>
    <n v="0"/>
    <m/>
  </r>
  <r>
    <x v="0"/>
    <s v="Weston Favell"/>
    <s v="098 - Cell"/>
    <s v="B "/>
    <n v="3"/>
    <s v="Ironmongery"/>
    <n v="301"/>
    <x v="4"/>
    <n v="30101"/>
    <x v="4"/>
    <m/>
    <m/>
    <m/>
    <x v="0"/>
    <m/>
    <n v="12"/>
    <m/>
    <m/>
    <m/>
    <m/>
    <m/>
    <m/>
    <n v="0"/>
    <x v="0"/>
    <s v="£0.00"/>
    <s v="£0.00"/>
    <s v="£0.00"/>
    <s v="£0.00"/>
    <s v="£0.00"/>
    <n v="0"/>
    <m/>
  </r>
  <r>
    <x v="0"/>
    <s v="Weston Favell"/>
    <s v="098 - Cell"/>
    <s v="B "/>
    <n v="4"/>
    <s v="Joinery"/>
    <n v="401"/>
    <x v="5"/>
    <n v="40101"/>
    <x v="12"/>
    <m/>
    <m/>
    <m/>
    <x v="0"/>
    <m/>
    <n v="12"/>
    <m/>
    <m/>
    <m/>
    <m/>
    <m/>
    <m/>
    <n v="0"/>
    <x v="0"/>
    <s v="£0.00"/>
    <s v="£0.00"/>
    <s v="£0.00"/>
    <s v="£0.00"/>
    <s v="£0.00"/>
    <n v="0"/>
    <m/>
  </r>
  <r>
    <x v="0"/>
    <s v="Weston Favell"/>
    <s v="098 - Cell"/>
    <s v="B "/>
    <n v="5"/>
    <s v="Sanitary ware"/>
    <n v="501"/>
    <x v="13"/>
    <n v="50101"/>
    <x v="36"/>
    <m/>
    <m/>
    <m/>
    <x v="0"/>
    <m/>
    <n v="8"/>
    <m/>
    <m/>
    <m/>
    <m/>
    <m/>
    <m/>
    <n v="0"/>
    <x v="0"/>
    <s v="£0.00"/>
    <s v="£0.00"/>
    <s v="£0.00"/>
    <s v="£0.00"/>
    <s v="£0.00"/>
    <n v="0"/>
    <m/>
  </r>
  <r>
    <x v="0"/>
    <s v="Weston Favell"/>
    <s v="098 - Cell"/>
    <s v="B "/>
    <n v="6"/>
    <s v="Windows"/>
    <n v="601"/>
    <x v="9"/>
    <s v="60104RV"/>
    <x v="88"/>
    <m/>
    <m/>
    <m/>
    <x v="0"/>
    <m/>
    <n v="10"/>
    <m/>
    <m/>
    <m/>
    <m/>
    <m/>
    <m/>
    <n v="0"/>
    <x v="0"/>
    <s v="£0.00"/>
    <s v="£0.00"/>
    <s v="£0.00"/>
    <s v="£0.00"/>
    <s v="£0.00"/>
    <n v="0"/>
    <m/>
  </r>
  <r>
    <x v="0"/>
    <s v="Weston Favell"/>
    <s v="098 - Cell"/>
    <s v="B "/>
    <n v="7"/>
    <s v="FF&amp;E"/>
    <n v="701"/>
    <x v="7"/>
    <s v="70109RV"/>
    <x v="89"/>
    <m/>
    <m/>
    <m/>
    <x v="0"/>
    <m/>
    <n v="10"/>
    <m/>
    <m/>
    <m/>
    <m/>
    <m/>
    <m/>
    <n v="0"/>
    <x v="0"/>
    <s v="£0.00"/>
    <s v="£0.00"/>
    <s v="£0.00"/>
    <s v="£0.00"/>
    <s v="£0.00"/>
    <n v="0"/>
    <m/>
  </r>
  <r>
    <x v="0"/>
    <s v="Weston Favell"/>
    <s v="104 - Cell"/>
    <s v="B "/>
    <n v="1"/>
    <s v="Internal Finishes"/>
    <n v="101"/>
    <x v="0"/>
    <n v="10103"/>
    <x v="87"/>
    <m/>
    <m/>
    <m/>
    <x v="0"/>
    <m/>
    <n v="15"/>
    <m/>
    <m/>
    <m/>
    <m/>
    <m/>
    <m/>
    <n v="0"/>
    <x v="0"/>
    <s v="£0.00"/>
    <s v="£0.00"/>
    <s v="£0.00"/>
    <s v="£0.00"/>
    <s v="£0.00"/>
    <n v="0"/>
    <m/>
  </r>
  <r>
    <x v="0"/>
    <s v="Weston Favell"/>
    <s v="104 - Cell"/>
    <s v="B "/>
    <n v="1"/>
    <s v="Internal Finishes"/>
    <n v="102"/>
    <x v="1"/>
    <s v="10207RV"/>
    <x v="1"/>
    <m/>
    <m/>
    <m/>
    <x v="0"/>
    <m/>
    <n v="12"/>
    <m/>
    <m/>
    <m/>
    <m/>
    <m/>
    <m/>
    <n v="0"/>
    <x v="0"/>
    <s v="£0.00"/>
    <s v="£0.00"/>
    <s v="£0.00"/>
    <s v="£0.00"/>
    <s v="£0.00"/>
    <n v="0"/>
    <m/>
  </r>
  <r>
    <x v="0"/>
    <s v="Weston Favell"/>
    <s v="104 - Cell"/>
    <s v="B "/>
    <n v="1"/>
    <s v="Internal Finishes"/>
    <n v="103"/>
    <x v="2"/>
    <n v="10304"/>
    <x v="70"/>
    <m/>
    <m/>
    <m/>
    <x v="0"/>
    <m/>
    <n v="45"/>
    <m/>
    <m/>
    <m/>
    <m/>
    <m/>
    <m/>
    <n v="0"/>
    <x v="0"/>
    <s v="£0.00"/>
    <s v="£0.00"/>
    <s v="£0.00"/>
    <s v="£0.00"/>
    <s v="£0.00"/>
    <n v="0"/>
    <m/>
  </r>
  <r>
    <x v="0"/>
    <s v="Weston Favell"/>
    <s v="104 - Cell"/>
    <s v="B "/>
    <n v="1"/>
    <s v="Internal Finishes"/>
    <n v="104"/>
    <x v="6"/>
    <n v="10401"/>
    <x v="8"/>
    <m/>
    <m/>
    <m/>
    <x v="0"/>
    <m/>
    <n v="8"/>
    <m/>
    <m/>
    <m/>
    <m/>
    <m/>
    <m/>
    <n v="0"/>
    <x v="0"/>
    <s v="£0.00"/>
    <s v="£0.00"/>
    <s v="£0.00"/>
    <s v="£0.00"/>
    <s v="£0.00"/>
    <n v="0"/>
    <m/>
  </r>
  <r>
    <x v="0"/>
    <s v="Weston Favell"/>
    <s v="104 - Cell"/>
    <s v="B "/>
    <n v="1"/>
    <s v="Internal Finishes"/>
    <n v="104"/>
    <x v="6"/>
    <n v="10405"/>
    <x v="72"/>
    <m/>
    <m/>
    <m/>
    <x v="0"/>
    <m/>
    <n v="8"/>
    <m/>
    <m/>
    <m/>
    <m/>
    <m/>
    <m/>
    <n v="0"/>
    <x v="0"/>
    <s v="£0.00"/>
    <s v="£0.00"/>
    <s v="£0.00"/>
    <s v="£0.00"/>
    <s v="£0.00"/>
    <n v="0"/>
    <m/>
  </r>
  <r>
    <x v="0"/>
    <s v="Weston Favell"/>
    <s v="104 - Cell"/>
    <s v="B "/>
    <n v="2"/>
    <s v="Door"/>
    <n v="201"/>
    <x v="3"/>
    <n v="20112"/>
    <x v="83"/>
    <m/>
    <m/>
    <m/>
    <x v="0"/>
    <m/>
    <n v="15"/>
    <m/>
    <m/>
    <m/>
    <m/>
    <m/>
    <m/>
    <n v="0"/>
    <x v="0"/>
    <s v="£0.00"/>
    <s v="£0.00"/>
    <s v="£0.00"/>
    <s v="£0.00"/>
    <s v="£0.00"/>
    <n v="0"/>
    <m/>
  </r>
  <r>
    <x v="0"/>
    <s v="Weston Favell"/>
    <s v="104 - Cell"/>
    <s v="B "/>
    <n v="3"/>
    <s v="Ironmongery"/>
    <n v="301"/>
    <x v="4"/>
    <n v="30101"/>
    <x v="4"/>
    <m/>
    <m/>
    <m/>
    <x v="0"/>
    <m/>
    <n v="12"/>
    <m/>
    <m/>
    <m/>
    <m/>
    <m/>
    <m/>
    <n v="0"/>
    <x v="0"/>
    <s v="£0.00"/>
    <s v="£0.00"/>
    <s v="£0.00"/>
    <s v="£0.00"/>
    <s v="£0.00"/>
    <n v="0"/>
    <m/>
  </r>
  <r>
    <x v="0"/>
    <s v="Weston Favell"/>
    <s v="104 - Cell"/>
    <s v="B "/>
    <n v="4"/>
    <s v="Joinery"/>
    <n v="401"/>
    <x v="5"/>
    <n v="40101"/>
    <x v="12"/>
    <m/>
    <m/>
    <m/>
    <x v="0"/>
    <m/>
    <n v="12"/>
    <m/>
    <m/>
    <m/>
    <m/>
    <m/>
    <m/>
    <n v="0"/>
    <x v="0"/>
    <s v="£0.00"/>
    <s v="£0.00"/>
    <s v="£0.00"/>
    <s v="£0.00"/>
    <s v="£0.00"/>
    <n v="0"/>
    <m/>
  </r>
  <r>
    <x v="0"/>
    <s v="Weston Favell"/>
    <s v="104 - Cell"/>
    <s v="B "/>
    <n v="5"/>
    <s v="Sanitary ware"/>
    <n v="501"/>
    <x v="13"/>
    <n v="50101"/>
    <x v="36"/>
    <m/>
    <m/>
    <m/>
    <x v="0"/>
    <m/>
    <n v="8"/>
    <m/>
    <m/>
    <m/>
    <m/>
    <m/>
    <m/>
    <n v="0"/>
    <x v="0"/>
    <s v="£0.00"/>
    <s v="£0.00"/>
    <s v="£0.00"/>
    <s v="£0.00"/>
    <s v="£0.00"/>
    <n v="0"/>
    <m/>
  </r>
  <r>
    <x v="0"/>
    <s v="Weston Favell"/>
    <s v="104 - Cell"/>
    <s v="B "/>
    <n v="6"/>
    <s v="Windows"/>
    <n v="601"/>
    <x v="9"/>
    <s v="60104RV"/>
    <x v="88"/>
    <m/>
    <m/>
    <m/>
    <x v="0"/>
    <m/>
    <n v="10"/>
    <m/>
    <m/>
    <m/>
    <m/>
    <m/>
    <m/>
    <n v="0"/>
    <x v="0"/>
    <s v="£0.00"/>
    <s v="£0.00"/>
    <s v="£0.00"/>
    <s v="£0.00"/>
    <s v="£0.00"/>
    <n v="0"/>
    <m/>
  </r>
  <r>
    <x v="0"/>
    <s v="Weston Favell"/>
    <s v="104 - Cell"/>
    <s v="B "/>
    <n v="7"/>
    <s v="FF&amp;E"/>
    <n v="701"/>
    <x v="7"/>
    <s v="70109RV"/>
    <x v="89"/>
    <m/>
    <m/>
    <m/>
    <x v="0"/>
    <m/>
    <n v="10"/>
    <m/>
    <m/>
    <m/>
    <m/>
    <m/>
    <m/>
    <n v="0"/>
    <x v="0"/>
    <s v="£0.00"/>
    <s v="£0.00"/>
    <s v="£0.00"/>
    <s v="£0.00"/>
    <s v="£0.00"/>
    <n v="0"/>
    <m/>
  </r>
  <r>
    <x v="0"/>
    <s v="Weston Favell"/>
    <s v="100 - Cell"/>
    <s v="B "/>
    <n v="1"/>
    <s v="Internal Finishes"/>
    <n v="101"/>
    <x v="0"/>
    <n v="10103"/>
    <x v="87"/>
    <m/>
    <m/>
    <m/>
    <x v="0"/>
    <m/>
    <n v="15"/>
    <m/>
    <m/>
    <m/>
    <m/>
    <m/>
    <m/>
    <n v="0"/>
    <x v="0"/>
    <s v="£0.00"/>
    <s v="£0.00"/>
    <s v="£0.00"/>
    <s v="£0.00"/>
    <s v="£0.00"/>
    <n v="0"/>
    <m/>
  </r>
  <r>
    <x v="0"/>
    <s v="Weston Favell"/>
    <s v="100 - Cell"/>
    <s v="B "/>
    <n v="1"/>
    <s v="Internal Finishes"/>
    <n v="102"/>
    <x v="1"/>
    <s v="10207RV"/>
    <x v="1"/>
    <m/>
    <m/>
    <m/>
    <x v="0"/>
    <m/>
    <n v="12"/>
    <m/>
    <m/>
    <m/>
    <m/>
    <m/>
    <m/>
    <n v="0"/>
    <x v="0"/>
    <s v="£0.00"/>
    <s v="£0.00"/>
    <s v="£0.00"/>
    <s v="£0.00"/>
    <s v="£0.00"/>
    <n v="0"/>
    <m/>
  </r>
  <r>
    <x v="0"/>
    <s v="Weston Favell"/>
    <s v="100 - Cell"/>
    <s v="B "/>
    <n v="1"/>
    <s v="Internal Finishes"/>
    <n v="103"/>
    <x v="2"/>
    <n v="10304"/>
    <x v="70"/>
    <m/>
    <m/>
    <m/>
    <x v="0"/>
    <m/>
    <n v="45"/>
    <m/>
    <m/>
    <m/>
    <m/>
    <m/>
    <m/>
    <n v="0"/>
    <x v="0"/>
    <s v="£0.00"/>
    <s v="£0.00"/>
    <s v="£0.00"/>
    <s v="£0.00"/>
    <s v="£0.00"/>
    <n v="0"/>
    <s v="Flooring appears to have existing drain covered with concrete"/>
  </r>
  <r>
    <x v="0"/>
    <s v="Weston Favell"/>
    <s v="100 - Cell"/>
    <s v="B "/>
    <n v="1"/>
    <s v="Internal Finishes"/>
    <n v="104"/>
    <x v="6"/>
    <n v="10401"/>
    <x v="8"/>
    <m/>
    <m/>
    <m/>
    <x v="0"/>
    <m/>
    <n v="8"/>
    <m/>
    <m/>
    <m/>
    <m/>
    <m/>
    <m/>
    <n v="0"/>
    <x v="0"/>
    <s v="£0.00"/>
    <s v="£0.00"/>
    <s v="£0.00"/>
    <s v="£0.00"/>
    <s v="£0.00"/>
    <n v="0"/>
    <m/>
  </r>
  <r>
    <x v="0"/>
    <s v="Weston Favell"/>
    <s v="100 - Cell"/>
    <s v="B "/>
    <n v="1"/>
    <s v="Internal Finishes"/>
    <n v="104"/>
    <x v="6"/>
    <n v="10405"/>
    <x v="72"/>
    <m/>
    <m/>
    <m/>
    <x v="0"/>
    <m/>
    <n v="8"/>
    <m/>
    <m/>
    <m/>
    <m/>
    <m/>
    <m/>
    <n v="0"/>
    <x v="0"/>
    <s v="£0.00"/>
    <s v="£0.00"/>
    <s v="£0.00"/>
    <s v="£0.00"/>
    <s v="£0.00"/>
    <n v="0"/>
    <m/>
  </r>
  <r>
    <x v="0"/>
    <s v="Weston Favell"/>
    <s v="100 - Cell"/>
    <s v="B "/>
    <n v="2"/>
    <s v="Door"/>
    <n v="201"/>
    <x v="3"/>
    <n v="20112"/>
    <x v="83"/>
    <m/>
    <m/>
    <m/>
    <x v="0"/>
    <m/>
    <n v="15"/>
    <m/>
    <m/>
    <m/>
    <m/>
    <m/>
    <m/>
    <n v="0"/>
    <x v="0"/>
    <s v="£0.00"/>
    <s v="£0.00"/>
    <s v="£0.00"/>
    <s v="£0.00"/>
    <s v="£0.00"/>
    <n v="0"/>
    <m/>
  </r>
  <r>
    <x v="0"/>
    <s v="Weston Favell"/>
    <s v="100 - Cell"/>
    <s v="B "/>
    <n v="3"/>
    <s v="Ironmongery"/>
    <n v="301"/>
    <x v="4"/>
    <n v="30101"/>
    <x v="4"/>
    <m/>
    <m/>
    <m/>
    <x v="0"/>
    <m/>
    <n v="12"/>
    <m/>
    <m/>
    <m/>
    <m/>
    <m/>
    <m/>
    <n v="0"/>
    <x v="0"/>
    <s v="£0.00"/>
    <s v="£0.00"/>
    <s v="£0.00"/>
    <s v="£0.00"/>
    <s v="£0.00"/>
    <n v="0"/>
    <m/>
  </r>
  <r>
    <x v="0"/>
    <s v="Weston Favell"/>
    <s v="100 - Cell"/>
    <s v="B "/>
    <n v="4"/>
    <s v="Joinery"/>
    <n v="401"/>
    <x v="5"/>
    <n v="40101"/>
    <x v="12"/>
    <m/>
    <m/>
    <m/>
    <x v="0"/>
    <m/>
    <n v="12"/>
    <m/>
    <m/>
    <m/>
    <m/>
    <m/>
    <m/>
    <n v="0"/>
    <x v="0"/>
    <s v="£0.00"/>
    <s v="£0.00"/>
    <s v="£0.00"/>
    <s v="£0.00"/>
    <s v="£0.00"/>
    <n v="0"/>
    <m/>
  </r>
  <r>
    <x v="0"/>
    <s v="Weston Favell"/>
    <s v="100 - Cell"/>
    <s v="B "/>
    <n v="5"/>
    <s v="Sanitary ware"/>
    <n v="501"/>
    <x v="13"/>
    <n v="50101"/>
    <x v="36"/>
    <m/>
    <m/>
    <m/>
    <x v="0"/>
    <m/>
    <n v="8"/>
    <m/>
    <m/>
    <m/>
    <m/>
    <m/>
    <m/>
    <n v="0"/>
    <x v="0"/>
    <s v="£0.00"/>
    <s v="£0.00"/>
    <s v="£0.00"/>
    <s v="£0.00"/>
    <s v="£0.00"/>
    <n v="0"/>
    <m/>
  </r>
  <r>
    <x v="0"/>
    <s v="Weston Favell"/>
    <s v="100 - Cell"/>
    <s v="B "/>
    <n v="6"/>
    <s v="Windows"/>
    <n v="601"/>
    <x v="9"/>
    <s v="60104RV"/>
    <x v="88"/>
    <m/>
    <m/>
    <m/>
    <x v="0"/>
    <m/>
    <n v="10"/>
    <m/>
    <m/>
    <m/>
    <m/>
    <m/>
    <m/>
    <n v="0"/>
    <x v="0"/>
    <s v="£0.00"/>
    <s v="£0.00"/>
    <s v="£0.00"/>
    <s v="£0.00"/>
    <s v="£0.00"/>
    <n v="0"/>
    <m/>
  </r>
  <r>
    <x v="0"/>
    <s v="Weston Favell"/>
    <s v="100 - Cell"/>
    <s v="B "/>
    <n v="7"/>
    <s v="FF&amp;E"/>
    <n v="701"/>
    <x v="7"/>
    <s v="70109RV"/>
    <x v="89"/>
    <m/>
    <m/>
    <m/>
    <x v="0"/>
    <m/>
    <n v="10"/>
    <m/>
    <m/>
    <m/>
    <m/>
    <m/>
    <m/>
    <n v="0"/>
    <x v="0"/>
    <s v="£0.00"/>
    <s v="£0.00"/>
    <s v="£0.00"/>
    <s v="£0.00"/>
    <s v="£0.00"/>
    <n v="0"/>
    <m/>
  </r>
  <r>
    <x v="0"/>
    <s v="Weston Favell"/>
    <s v="101 - Cell"/>
    <s v="B "/>
    <n v="1"/>
    <s v="Internal Finishes"/>
    <n v="101"/>
    <x v="0"/>
    <n v="10103"/>
    <x v="87"/>
    <m/>
    <m/>
    <m/>
    <x v="0"/>
    <m/>
    <n v="15"/>
    <m/>
    <m/>
    <m/>
    <m/>
    <m/>
    <m/>
    <n v="0"/>
    <x v="0"/>
    <s v="£0.00"/>
    <s v="£0.00"/>
    <s v="£0.00"/>
    <s v="£0.00"/>
    <s v="£0.00"/>
    <n v="0"/>
    <m/>
  </r>
  <r>
    <x v="0"/>
    <s v="Weston Favell"/>
    <s v="101 - Cell"/>
    <s v="B "/>
    <n v="1"/>
    <s v="Internal Finishes"/>
    <n v="102"/>
    <x v="1"/>
    <s v="10207RV"/>
    <x v="1"/>
    <m/>
    <m/>
    <m/>
    <x v="0"/>
    <m/>
    <n v="12"/>
    <m/>
    <m/>
    <m/>
    <m/>
    <m/>
    <m/>
    <n v="0"/>
    <x v="0"/>
    <s v="£0.00"/>
    <s v="£0.00"/>
    <s v="£0.00"/>
    <s v="£0.00"/>
    <s v="£0.00"/>
    <n v="0"/>
    <m/>
  </r>
  <r>
    <x v="0"/>
    <s v="Weston Favell"/>
    <s v="101 - Cell"/>
    <s v="B "/>
    <n v="1"/>
    <s v="Internal Finishes"/>
    <n v="103"/>
    <x v="2"/>
    <n v="10304"/>
    <x v="70"/>
    <m/>
    <m/>
    <m/>
    <x v="0"/>
    <m/>
    <n v="45"/>
    <m/>
    <m/>
    <m/>
    <m/>
    <m/>
    <m/>
    <n v="0"/>
    <x v="0"/>
    <s v="£0.00"/>
    <s v="£0.00"/>
    <s v="£0.00"/>
    <s v="£0.00"/>
    <s v="£0.00"/>
    <n v="0"/>
    <m/>
  </r>
  <r>
    <x v="0"/>
    <s v="Weston Favell"/>
    <s v="101 - Cell"/>
    <s v="B "/>
    <n v="1"/>
    <s v="Internal Finishes"/>
    <n v="104"/>
    <x v="6"/>
    <n v="10401"/>
    <x v="8"/>
    <m/>
    <m/>
    <m/>
    <x v="0"/>
    <m/>
    <n v="8"/>
    <m/>
    <m/>
    <m/>
    <m/>
    <m/>
    <m/>
    <n v="0"/>
    <x v="0"/>
    <s v="£0.00"/>
    <s v="£0.00"/>
    <s v="£0.00"/>
    <s v="£0.00"/>
    <s v="£0.00"/>
    <n v="0"/>
    <m/>
  </r>
  <r>
    <x v="0"/>
    <s v="Weston Favell"/>
    <s v="101 - Cell"/>
    <s v="B "/>
    <n v="1"/>
    <s v="Internal Finishes"/>
    <n v="104"/>
    <x v="6"/>
    <n v="10405"/>
    <x v="72"/>
    <m/>
    <m/>
    <m/>
    <x v="0"/>
    <m/>
    <n v="8"/>
    <m/>
    <m/>
    <m/>
    <m/>
    <m/>
    <m/>
    <n v="0"/>
    <x v="0"/>
    <s v="£0.00"/>
    <s v="£0.00"/>
    <s v="£0.00"/>
    <s v="£0.00"/>
    <s v="£0.00"/>
    <n v="0"/>
    <m/>
  </r>
  <r>
    <x v="0"/>
    <s v="Weston Favell"/>
    <s v="101 - Cell"/>
    <s v="B "/>
    <n v="2"/>
    <s v="Door"/>
    <n v="201"/>
    <x v="3"/>
    <n v="20112"/>
    <x v="83"/>
    <m/>
    <m/>
    <m/>
    <x v="0"/>
    <m/>
    <n v="15"/>
    <m/>
    <m/>
    <m/>
    <m/>
    <m/>
    <m/>
    <n v="0"/>
    <x v="0"/>
    <s v="£0.00"/>
    <s v="£0.00"/>
    <s v="£0.00"/>
    <s v="£0.00"/>
    <s v="£0.00"/>
    <n v="0"/>
    <m/>
  </r>
  <r>
    <x v="0"/>
    <s v="Weston Favell"/>
    <s v="101 - Cell"/>
    <s v="B "/>
    <n v="3"/>
    <s v="Ironmongery"/>
    <n v="301"/>
    <x v="4"/>
    <n v="30101"/>
    <x v="4"/>
    <m/>
    <m/>
    <m/>
    <x v="0"/>
    <m/>
    <n v="12"/>
    <m/>
    <m/>
    <m/>
    <m/>
    <m/>
    <m/>
    <n v="0"/>
    <x v="0"/>
    <s v="£0.00"/>
    <s v="£0.00"/>
    <s v="£0.00"/>
    <s v="£0.00"/>
    <s v="£0.00"/>
    <n v="0"/>
    <m/>
  </r>
  <r>
    <x v="0"/>
    <s v="Weston Favell"/>
    <s v="101 - Cell"/>
    <s v="B "/>
    <n v="4"/>
    <s v="Joinery"/>
    <n v="401"/>
    <x v="5"/>
    <n v="40101"/>
    <x v="12"/>
    <m/>
    <m/>
    <m/>
    <x v="0"/>
    <m/>
    <n v="12"/>
    <m/>
    <m/>
    <m/>
    <m/>
    <m/>
    <m/>
    <n v="0"/>
    <x v="0"/>
    <s v="£0.00"/>
    <s v="£0.00"/>
    <s v="£0.00"/>
    <s v="£0.00"/>
    <s v="£0.00"/>
    <n v="0"/>
    <m/>
  </r>
  <r>
    <x v="0"/>
    <s v="Weston Favell"/>
    <s v="101 - Cell"/>
    <s v="B "/>
    <n v="5"/>
    <s v="Sanitary ware"/>
    <n v="501"/>
    <x v="13"/>
    <n v="50101"/>
    <x v="36"/>
    <m/>
    <m/>
    <m/>
    <x v="0"/>
    <m/>
    <n v="8"/>
    <m/>
    <m/>
    <m/>
    <m/>
    <m/>
    <m/>
    <n v="0"/>
    <x v="0"/>
    <s v="£0.00"/>
    <s v="£0.00"/>
    <s v="£0.00"/>
    <s v="£0.00"/>
    <s v="£0.00"/>
    <n v="0"/>
    <m/>
  </r>
  <r>
    <x v="0"/>
    <s v="Weston Favell"/>
    <s v="101 - Cell"/>
    <s v="B "/>
    <n v="6"/>
    <s v="Windows"/>
    <n v="601"/>
    <x v="9"/>
    <s v="60104RV"/>
    <x v="88"/>
    <m/>
    <m/>
    <m/>
    <x v="0"/>
    <m/>
    <n v="10"/>
    <m/>
    <m/>
    <m/>
    <m/>
    <m/>
    <m/>
    <n v="0"/>
    <x v="0"/>
    <s v="£0.00"/>
    <s v="£0.00"/>
    <s v="£0.00"/>
    <s v="£0.00"/>
    <s v="£0.00"/>
    <n v="0"/>
    <m/>
  </r>
  <r>
    <x v="0"/>
    <s v="Weston Favell"/>
    <s v="101 - Cell"/>
    <s v="B "/>
    <n v="7"/>
    <s v="FF&amp;E"/>
    <n v="701"/>
    <x v="7"/>
    <s v="70109RV"/>
    <x v="89"/>
    <m/>
    <m/>
    <m/>
    <x v="0"/>
    <m/>
    <n v="10"/>
    <m/>
    <m/>
    <m/>
    <m/>
    <m/>
    <m/>
    <n v="0"/>
    <x v="0"/>
    <s v="£0.00"/>
    <s v="£0.00"/>
    <s v="£0.00"/>
    <s v="£0.00"/>
    <s v="£0.00"/>
    <n v="0"/>
    <m/>
  </r>
  <r>
    <x v="0"/>
    <s v="Weston Favell"/>
    <s v="091 - Cell"/>
    <s v="B "/>
    <n v="1"/>
    <s v="Internal Finishes"/>
    <n v="101"/>
    <x v="0"/>
    <n v="10103"/>
    <x v="87"/>
    <m/>
    <m/>
    <m/>
    <x v="0"/>
    <m/>
    <n v="15"/>
    <m/>
    <m/>
    <m/>
    <m/>
    <m/>
    <m/>
    <n v="0"/>
    <x v="0"/>
    <s v="£0.00"/>
    <s v="£0.00"/>
    <s v="£0.00"/>
    <s v="£0.00"/>
    <s v="£0.00"/>
    <n v="0"/>
    <m/>
  </r>
  <r>
    <x v="0"/>
    <s v="Weston Favell"/>
    <s v="091 - Cell"/>
    <s v="B "/>
    <n v="1"/>
    <s v="Internal Finishes"/>
    <n v="102"/>
    <x v="1"/>
    <s v="10207RV"/>
    <x v="1"/>
    <m/>
    <m/>
    <m/>
    <x v="0"/>
    <m/>
    <n v="12"/>
    <m/>
    <m/>
    <m/>
    <m/>
    <m/>
    <m/>
    <n v="0"/>
    <x v="0"/>
    <s v="£0.00"/>
    <s v="£0.00"/>
    <s v="£0.00"/>
    <s v="£0.00"/>
    <s v="£0.00"/>
    <n v="0"/>
    <m/>
  </r>
  <r>
    <x v="0"/>
    <s v="Weston Favell"/>
    <s v="091 - Cell"/>
    <s v="B "/>
    <n v="1"/>
    <s v="Internal Finishes"/>
    <n v="103"/>
    <x v="2"/>
    <n v="10304"/>
    <x v="70"/>
    <m/>
    <m/>
    <m/>
    <x v="0"/>
    <m/>
    <n v="45"/>
    <m/>
    <m/>
    <m/>
    <m/>
    <m/>
    <m/>
    <n v="0"/>
    <x v="0"/>
    <s v="£0.00"/>
    <s v="£0.00"/>
    <s v="£0.00"/>
    <s v="£0.00"/>
    <s v="£0.00"/>
    <n v="0"/>
    <m/>
  </r>
  <r>
    <x v="0"/>
    <s v="Weston Favell"/>
    <s v="091 - Cell"/>
    <s v="B "/>
    <n v="1"/>
    <s v="Internal Finishes"/>
    <n v="104"/>
    <x v="6"/>
    <n v="10401"/>
    <x v="8"/>
    <m/>
    <m/>
    <m/>
    <x v="0"/>
    <m/>
    <n v="8"/>
    <m/>
    <m/>
    <m/>
    <m/>
    <m/>
    <m/>
    <n v="0"/>
    <x v="0"/>
    <s v="£0.00"/>
    <s v="£0.00"/>
    <s v="£0.00"/>
    <s v="£0.00"/>
    <s v="£0.00"/>
    <n v="0"/>
    <m/>
  </r>
  <r>
    <x v="0"/>
    <s v="Weston Favell"/>
    <s v="091 - Cell"/>
    <s v="B "/>
    <n v="1"/>
    <s v="Internal Finishes"/>
    <n v="104"/>
    <x v="6"/>
    <n v="10405"/>
    <x v="72"/>
    <m/>
    <m/>
    <m/>
    <x v="0"/>
    <m/>
    <n v="8"/>
    <m/>
    <m/>
    <m/>
    <m/>
    <m/>
    <m/>
    <n v="0"/>
    <x v="0"/>
    <s v="£0.00"/>
    <s v="£0.00"/>
    <s v="£0.00"/>
    <s v="£0.00"/>
    <s v="£0.00"/>
    <n v="0"/>
    <m/>
  </r>
  <r>
    <x v="0"/>
    <s v="Weston Favell"/>
    <s v="091 - Cell"/>
    <s v="B "/>
    <n v="2"/>
    <s v="Door"/>
    <n v="201"/>
    <x v="3"/>
    <n v="20112"/>
    <x v="83"/>
    <m/>
    <m/>
    <m/>
    <x v="0"/>
    <m/>
    <n v="15"/>
    <m/>
    <m/>
    <m/>
    <m/>
    <m/>
    <m/>
    <n v="0"/>
    <x v="0"/>
    <s v="£0.00"/>
    <s v="£0.00"/>
    <s v="£0.00"/>
    <s v="£0.00"/>
    <s v="£0.00"/>
    <n v="0"/>
    <m/>
  </r>
  <r>
    <x v="0"/>
    <s v="Weston Favell"/>
    <s v="091 - Cell"/>
    <s v="B "/>
    <n v="3"/>
    <s v="Ironmongery"/>
    <n v="301"/>
    <x v="4"/>
    <n v="30101"/>
    <x v="4"/>
    <m/>
    <m/>
    <m/>
    <x v="0"/>
    <m/>
    <n v="12"/>
    <m/>
    <m/>
    <m/>
    <m/>
    <m/>
    <m/>
    <n v="0"/>
    <x v="0"/>
    <s v="£0.00"/>
    <s v="£0.00"/>
    <s v="£0.00"/>
    <s v="£0.00"/>
    <s v="£0.00"/>
    <n v="0"/>
    <m/>
  </r>
  <r>
    <x v="0"/>
    <s v="Weston Favell"/>
    <s v="091 - Cell"/>
    <s v="B "/>
    <n v="4"/>
    <s v="Joinery"/>
    <n v="401"/>
    <x v="5"/>
    <n v="40101"/>
    <x v="12"/>
    <m/>
    <m/>
    <m/>
    <x v="0"/>
    <m/>
    <n v="12"/>
    <m/>
    <m/>
    <m/>
    <m/>
    <m/>
    <m/>
    <n v="0"/>
    <x v="0"/>
    <s v="£0.00"/>
    <s v="£0.00"/>
    <s v="£0.00"/>
    <s v="£0.00"/>
    <s v="£0.00"/>
    <n v="0"/>
    <m/>
  </r>
  <r>
    <x v="0"/>
    <s v="Weston Favell"/>
    <s v="091 - Cell"/>
    <s v="B "/>
    <n v="5"/>
    <s v="Sanitary ware"/>
    <n v="501"/>
    <x v="13"/>
    <n v="50101"/>
    <x v="36"/>
    <m/>
    <m/>
    <m/>
    <x v="0"/>
    <m/>
    <n v="8"/>
    <m/>
    <m/>
    <m/>
    <m/>
    <m/>
    <m/>
    <n v="0"/>
    <x v="0"/>
    <s v="£0.00"/>
    <s v="£0.00"/>
    <s v="£0.00"/>
    <s v="£0.00"/>
    <s v="£0.00"/>
    <n v="0"/>
    <m/>
  </r>
  <r>
    <x v="0"/>
    <s v="Weston Favell"/>
    <s v="091 - Cell"/>
    <s v="B "/>
    <n v="6"/>
    <s v="Windows"/>
    <n v="601"/>
    <x v="9"/>
    <s v="60104RV"/>
    <x v="88"/>
    <m/>
    <m/>
    <m/>
    <x v="0"/>
    <m/>
    <n v="10"/>
    <m/>
    <m/>
    <m/>
    <m/>
    <m/>
    <m/>
    <n v="0"/>
    <x v="0"/>
    <s v="£0.00"/>
    <s v="£0.00"/>
    <s v="£0.00"/>
    <s v="£0.00"/>
    <s v="£0.00"/>
    <n v="0"/>
    <m/>
  </r>
  <r>
    <x v="0"/>
    <s v="Weston Favell"/>
    <s v="091 - Cell"/>
    <s v="B "/>
    <n v="7"/>
    <s v="FF&amp;E"/>
    <n v="701"/>
    <x v="7"/>
    <s v="70109RV"/>
    <x v="89"/>
    <m/>
    <m/>
    <m/>
    <x v="0"/>
    <m/>
    <n v="10"/>
    <m/>
    <m/>
    <m/>
    <m/>
    <m/>
    <m/>
    <n v="0"/>
    <x v="0"/>
    <s v="£0.00"/>
    <s v="£0.00"/>
    <s v="£0.00"/>
    <s v="£0.00"/>
    <s v="£0.00"/>
    <n v="0"/>
    <m/>
  </r>
  <r>
    <x v="0"/>
    <s v="Weston Favell"/>
    <s v="089 - Cell"/>
    <s v="B "/>
    <n v="1"/>
    <s v="Internal Finishes"/>
    <n v="101"/>
    <x v="0"/>
    <n v="10103"/>
    <x v="87"/>
    <m/>
    <m/>
    <m/>
    <x v="0"/>
    <m/>
    <n v="15"/>
    <m/>
    <m/>
    <m/>
    <m/>
    <m/>
    <m/>
    <n v="0"/>
    <x v="0"/>
    <s v="£0.00"/>
    <s v="£0.00"/>
    <s v="£0.00"/>
    <s v="£0.00"/>
    <s v="£0.00"/>
    <n v="0"/>
    <m/>
  </r>
  <r>
    <x v="0"/>
    <s v="Weston Favell"/>
    <s v="089 - Cell"/>
    <s v="B "/>
    <n v="1"/>
    <s v="Internal Finishes"/>
    <n v="102"/>
    <x v="1"/>
    <s v="10207RV"/>
    <x v="1"/>
    <m/>
    <m/>
    <m/>
    <x v="0"/>
    <m/>
    <n v="12"/>
    <m/>
    <m/>
    <m/>
    <m/>
    <m/>
    <m/>
    <n v="0"/>
    <x v="0"/>
    <s v="£0.00"/>
    <s v="£0.00"/>
    <s v="£0.00"/>
    <s v="£0.00"/>
    <s v="£0.00"/>
    <n v="0"/>
    <m/>
  </r>
  <r>
    <x v="0"/>
    <s v="Weston Favell"/>
    <s v="089 - Cell"/>
    <s v="B "/>
    <n v="1"/>
    <s v="Internal Finishes"/>
    <n v="103"/>
    <x v="2"/>
    <n v="10304"/>
    <x v="70"/>
    <m/>
    <m/>
    <m/>
    <x v="0"/>
    <m/>
    <n v="45"/>
    <m/>
    <m/>
    <m/>
    <m/>
    <m/>
    <m/>
    <n v="0"/>
    <x v="0"/>
    <s v="£0.00"/>
    <s v="£0.00"/>
    <s v="£0.00"/>
    <s v="£0.00"/>
    <s v="£0.00"/>
    <n v="0"/>
    <m/>
  </r>
  <r>
    <x v="0"/>
    <s v="Weston Favell"/>
    <s v="089 - Cell"/>
    <s v="B "/>
    <n v="1"/>
    <s v="Internal Finishes"/>
    <n v="104"/>
    <x v="6"/>
    <n v="10401"/>
    <x v="8"/>
    <m/>
    <m/>
    <m/>
    <x v="0"/>
    <m/>
    <n v="8"/>
    <m/>
    <m/>
    <m/>
    <m/>
    <m/>
    <m/>
    <n v="0"/>
    <x v="0"/>
    <s v="£0.00"/>
    <s v="£0.00"/>
    <s v="£0.00"/>
    <s v="£0.00"/>
    <s v="£0.00"/>
    <n v="0"/>
    <m/>
  </r>
  <r>
    <x v="0"/>
    <s v="Weston Favell"/>
    <s v="089 - Cell"/>
    <s v="B "/>
    <n v="1"/>
    <s v="Internal Finishes"/>
    <n v="104"/>
    <x v="6"/>
    <n v="10405"/>
    <x v="72"/>
    <m/>
    <m/>
    <m/>
    <x v="0"/>
    <m/>
    <n v="8"/>
    <m/>
    <m/>
    <m/>
    <m/>
    <m/>
    <m/>
    <n v="0"/>
    <x v="0"/>
    <s v="£0.00"/>
    <s v="£0.00"/>
    <s v="£0.00"/>
    <s v="£0.00"/>
    <s v="£0.00"/>
    <n v="0"/>
    <m/>
  </r>
  <r>
    <x v="0"/>
    <s v="Weston Favell"/>
    <s v="089 - Cell"/>
    <s v="B "/>
    <n v="2"/>
    <s v="Door"/>
    <n v="201"/>
    <x v="3"/>
    <n v="20112"/>
    <x v="83"/>
    <m/>
    <m/>
    <m/>
    <x v="0"/>
    <m/>
    <n v="15"/>
    <m/>
    <m/>
    <m/>
    <m/>
    <m/>
    <m/>
    <n v="0"/>
    <x v="0"/>
    <s v="£0.00"/>
    <s v="£0.00"/>
    <s v="£0.00"/>
    <s v="£0.00"/>
    <s v="£0.00"/>
    <n v="0"/>
    <m/>
  </r>
  <r>
    <x v="0"/>
    <s v="Weston Favell"/>
    <s v="089 - Cell"/>
    <s v="B "/>
    <n v="3"/>
    <s v="Ironmongery"/>
    <n v="301"/>
    <x v="4"/>
    <n v="30101"/>
    <x v="4"/>
    <m/>
    <m/>
    <m/>
    <x v="0"/>
    <m/>
    <n v="12"/>
    <m/>
    <m/>
    <m/>
    <m/>
    <m/>
    <m/>
    <n v="0"/>
    <x v="0"/>
    <s v="£0.00"/>
    <s v="£0.00"/>
    <s v="£0.00"/>
    <s v="£0.00"/>
    <s v="£0.00"/>
    <n v="0"/>
    <m/>
  </r>
  <r>
    <x v="0"/>
    <s v="Weston Favell"/>
    <s v="089 - Cell"/>
    <s v="B "/>
    <n v="4"/>
    <s v="Joinery"/>
    <n v="401"/>
    <x v="5"/>
    <n v="40101"/>
    <x v="12"/>
    <m/>
    <m/>
    <m/>
    <x v="0"/>
    <m/>
    <n v="12"/>
    <m/>
    <m/>
    <m/>
    <m/>
    <m/>
    <m/>
    <n v="0"/>
    <x v="0"/>
    <s v="£0.00"/>
    <s v="£0.00"/>
    <s v="£0.00"/>
    <s v="£0.00"/>
    <s v="£0.00"/>
    <n v="0"/>
    <m/>
  </r>
  <r>
    <x v="0"/>
    <s v="Weston Favell"/>
    <s v="089 - Cell"/>
    <s v="B "/>
    <n v="5"/>
    <s v="Sanitary ware"/>
    <n v="501"/>
    <x v="13"/>
    <n v="50101"/>
    <x v="36"/>
    <m/>
    <m/>
    <m/>
    <x v="0"/>
    <m/>
    <n v="8"/>
    <m/>
    <m/>
    <m/>
    <m/>
    <m/>
    <m/>
    <n v="0"/>
    <x v="0"/>
    <s v="£0.00"/>
    <s v="£0.00"/>
    <s v="£0.00"/>
    <s v="£0.00"/>
    <s v="£0.00"/>
    <n v="0"/>
    <m/>
  </r>
  <r>
    <x v="0"/>
    <s v="Weston Favell"/>
    <s v="089 - Cell"/>
    <s v="B "/>
    <n v="6"/>
    <s v="Windows"/>
    <n v="601"/>
    <x v="9"/>
    <s v="60104RV"/>
    <x v="88"/>
    <m/>
    <m/>
    <m/>
    <x v="0"/>
    <m/>
    <n v="10"/>
    <m/>
    <m/>
    <m/>
    <m/>
    <m/>
    <m/>
    <n v="0"/>
    <x v="0"/>
    <s v="£0.00"/>
    <s v="£0.00"/>
    <s v="£0.00"/>
    <s v="£0.00"/>
    <s v="£0.00"/>
    <n v="0"/>
    <m/>
  </r>
  <r>
    <x v="0"/>
    <s v="Weston Favell"/>
    <s v="089 - Cell"/>
    <s v="B "/>
    <n v="7"/>
    <s v="FF&amp;E"/>
    <n v="701"/>
    <x v="7"/>
    <s v="70109RV"/>
    <x v="89"/>
    <m/>
    <m/>
    <m/>
    <x v="0"/>
    <m/>
    <n v="10"/>
    <m/>
    <m/>
    <m/>
    <m/>
    <m/>
    <m/>
    <n v="0"/>
    <x v="0"/>
    <s v="£0.00"/>
    <s v="£0.00"/>
    <s v="£0.00"/>
    <s v="£0.00"/>
    <s v="£0.00"/>
    <n v="0"/>
    <m/>
  </r>
  <r>
    <x v="0"/>
    <s v="Weston Favell"/>
    <s v="088 -  Cell"/>
    <s v="B "/>
    <n v="1"/>
    <s v="Internal Finishes"/>
    <n v="101"/>
    <x v="0"/>
    <n v="10103"/>
    <x v="87"/>
    <m/>
    <m/>
    <m/>
    <x v="0"/>
    <m/>
    <n v="15"/>
    <m/>
    <m/>
    <m/>
    <m/>
    <m/>
    <m/>
    <n v="0"/>
    <x v="0"/>
    <s v="£0.00"/>
    <s v="£0.00"/>
    <s v="£0.00"/>
    <s v="£0.00"/>
    <s v="£0.00"/>
    <n v="0"/>
    <m/>
  </r>
  <r>
    <x v="0"/>
    <s v="Weston Favell"/>
    <s v="088 -  Cell"/>
    <s v="B "/>
    <n v="1"/>
    <s v="Internal Finishes"/>
    <n v="102"/>
    <x v="1"/>
    <s v="10207RV"/>
    <x v="1"/>
    <m/>
    <m/>
    <m/>
    <x v="0"/>
    <m/>
    <n v="12"/>
    <m/>
    <m/>
    <m/>
    <m/>
    <m/>
    <m/>
    <n v="0"/>
    <x v="0"/>
    <s v="£0.00"/>
    <s v="£0.00"/>
    <s v="£0.00"/>
    <s v="£0.00"/>
    <s v="£0.00"/>
    <n v="0"/>
    <m/>
  </r>
  <r>
    <x v="0"/>
    <s v="Weston Favell"/>
    <s v="088 -  Cell"/>
    <s v="B "/>
    <n v="1"/>
    <s v="Internal Finishes"/>
    <n v="103"/>
    <x v="2"/>
    <n v="10304"/>
    <x v="70"/>
    <m/>
    <m/>
    <m/>
    <x v="0"/>
    <m/>
    <n v="45"/>
    <m/>
    <m/>
    <m/>
    <m/>
    <m/>
    <m/>
    <n v="0"/>
    <x v="0"/>
    <s v="£0.00"/>
    <s v="£0.00"/>
    <s v="£0.00"/>
    <s v="£0.00"/>
    <s v="£0.00"/>
    <n v="0"/>
    <m/>
  </r>
  <r>
    <x v="0"/>
    <s v="Weston Favell"/>
    <s v="088 -  Cell"/>
    <s v="B "/>
    <n v="1"/>
    <s v="Internal Finishes"/>
    <n v="104"/>
    <x v="6"/>
    <n v="10401"/>
    <x v="8"/>
    <m/>
    <m/>
    <m/>
    <x v="0"/>
    <m/>
    <n v="8"/>
    <m/>
    <m/>
    <m/>
    <m/>
    <m/>
    <m/>
    <n v="0"/>
    <x v="0"/>
    <s v="£0.00"/>
    <s v="£0.00"/>
    <s v="£0.00"/>
    <s v="£0.00"/>
    <s v="£0.00"/>
    <n v="0"/>
    <m/>
  </r>
  <r>
    <x v="0"/>
    <s v="Weston Favell"/>
    <s v="088 -  Cell"/>
    <s v="B "/>
    <n v="1"/>
    <s v="Internal Finishes"/>
    <n v="104"/>
    <x v="6"/>
    <n v="10405"/>
    <x v="72"/>
    <m/>
    <m/>
    <m/>
    <x v="0"/>
    <m/>
    <n v="8"/>
    <m/>
    <m/>
    <m/>
    <m/>
    <m/>
    <m/>
    <n v="0"/>
    <x v="0"/>
    <s v="£0.00"/>
    <s v="£0.00"/>
    <s v="£0.00"/>
    <s v="£0.00"/>
    <s v="£0.00"/>
    <n v="0"/>
    <m/>
  </r>
  <r>
    <x v="0"/>
    <s v="Weston Favell"/>
    <s v="088 -  Cell"/>
    <s v="B "/>
    <n v="2"/>
    <s v="Door"/>
    <n v="201"/>
    <x v="3"/>
    <n v="20112"/>
    <x v="83"/>
    <m/>
    <m/>
    <m/>
    <x v="0"/>
    <m/>
    <n v="15"/>
    <m/>
    <m/>
    <m/>
    <m/>
    <m/>
    <m/>
    <n v="0"/>
    <x v="0"/>
    <s v="£0.00"/>
    <s v="£0.00"/>
    <s v="£0.00"/>
    <s v="£0.00"/>
    <s v="£0.00"/>
    <n v="0"/>
    <m/>
  </r>
  <r>
    <x v="0"/>
    <s v="Weston Favell"/>
    <s v="088 -  Cell"/>
    <s v="B "/>
    <n v="3"/>
    <s v="Ironmongery"/>
    <n v="301"/>
    <x v="4"/>
    <n v="30101"/>
    <x v="4"/>
    <m/>
    <m/>
    <m/>
    <x v="0"/>
    <m/>
    <n v="12"/>
    <m/>
    <m/>
    <m/>
    <m/>
    <m/>
    <m/>
    <n v="0"/>
    <x v="0"/>
    <s v="£0.00"/>
    <s v="£0.00"/>
    <s v="£0.00"/>
    <s v="£0.00"/>
    <s v="£0.00"/>
    <n v="0"/>
    <m/>
  </r>
  <r>
    <x v="0"/>
    <s v="Weston Favell"/>
    <s v="088 -  Cell"/>
    <s v="B "/>
    <n v="4"/>
    <s v="Joinery"/>
    <n v="401"/>
    <x v="5"/>
    <n v="40101"/>
    <x v="12"/>
    <m/>
    <m/>
    <m/>
    <x v="0"/>
    <m/>
    <n v="12"/>
    <m/>
    <m/>
    <m/>
    <m/>
    <m/>
    <m/>
    <n v="0"/>
    <x v="0"/>
    <s v="£0.00"/>
    <s v="£0.00"/>
    <s v="£0.00"/>
    <s v="£0.00"/>
    <s v="£0.00"/>
    <n v="0"/>
    <m/>
  </r>
  <r>
    <x v="0"/>
    <s v="Weston Favell"/>
    <s v="088 -  Cell"/>
    <s v="B "/>
    <n v="5"/>
    <s v="Sanitary ware"/>
    <n v="501"/>
    <x v="13"/>
    <n v="50101"/>
    <x v="36"/>
    <m/>
    <m/>
    <m/>
    <x v="0"/>
    <m/>
    <n v="8"/>
    <m/>
    <m/>
    <m/>
    <m/>
    <m/>
    <m/>
    <n v="0"/>
    <x v="0"/>
    <s v="£0.00"/>
    <s v="£0.00"/>
    <s v="£0.00"/>
    <s v="£0.00"/>
    <s v="£0.00"/>
    <n v="0"/>
    <m/>
  </r>
  <r>
    <x v="0"/>
    <s v="Weston Favell"/>
    <s v="088 -  Cell"/>
    <s v="B "/>
    <n v="6"/>
    <s v="Windows"/>
    <n v="601"/>
    <x v="9"/>
    <s v="60104RV"/>
    <x v="88"/>
    <m/>
    <m/>
    <m/>
    <x v="0"/>
    <m/>
    <n v="10"/>
    <m/>
    <m/>
    <m/>
    <m/>
    <m/>
    <m/>
    <n v="0"/>
    <x v="0"/>
    <s v="£0.00"/>
    <s v="£0.00"/>
    <s v="£0.00"/>
    <s v="£0.00"/>
    <s v="£0.00"/>
    <n v="0"/>
    <m/>
  </r>
  <r>
    <x v="0"/>
    <s v="Weston Favell"/>
    <s v="088 -  Cell"/>
    <s v="B "/>
    <n v="7"/>
    <s v="FF&amp;E"/>
    <n v="701"/>
    <x v="7"/>
    <s v="70109RV"/>
    <x v="89"/>
    <m/>
    <m/>
    <m/>
    <x v="0"/>
    <m/>
    <n v="10"/>
    <m/>
    <m/>
    <m/>
    <m/>
    <m/>
    <m/>
    <n v="0"/>
    <x v="0"/>
    <s v="£0.00"/>
    <s v="£0.00"/>
    <s v="£0.00"/>
    <s v="£0.00"/>
    <s v="£0.00"/>
    <n v="0"/>
    <m/>
  </r>
  <r>
    <x v="0"/>
    <s v="Weston Favell"/>
    <s v="090 - Cell"/>
    <s v="B "/>
    <n v="1"/>
    <s v="Internal Finishes"/>
    <n v="101"/>
    <x v="0"/>
    <n v="10103"/>
    <x v="87"/>
    <m/>
    <m/>
    <m/>
    <x v="0"/>
    <m/>
    <n v="15"/>
    <m/>
    <m/>
    <m/>
    <m/>
    <m/>
    <m/>
    <n v="0"/>
    <x v="0"/>
    <s v="£0.00"/>
    <s v="£0.00"/>
    <s v="£0.00"/>
    <s v="£0.00"/>
    <s v="£0.00"/>
    <n v="0"/>
    <m/>
  </r>
  <r>
    <x v="0"/>
    <s v="Weston Favell"/>
    <s v="090 - Cell"/>
    <s v="B "/>
    <n v="1"/>
    <s v="Internal Finishes"/>
    <n v="102"/>
    <x v="1"/>
    <s v="10207RV"/>
    <x v="1"/>
    <m/>
    <m/>
    <m/>
    <x v="0"/>
    <m/>
    <n v="12"/>
    <m/>
    <m/>
    <m/>
    <m/>
    <m/>
    <m/>
    <n v="0"/>
    <x v="0"/>
    <s v="£0.00"/>
    <s v="£0.00"/>
    <s v="£0.00"/>
    <s v="£0.00"/>
    <s v="£0.00"/>
    <n v="0"/>
    <m/>
  </r>
  <r>
    <x v="0"/>
    <s v="Weston Favell"/>
    <s v="090 - Cell"/>
    <s v="B "/>
    <n v="1"/>
    <s v="Internal Finishes"/>
    <n v="103"/>
    <x v="2"/>
    <n v="10304"/>
    <x v="70"/>
    <m/>
    <m/>
    <m/>
    <x v="0"/>
    <m/>
    <n v="45"/>
    <m/>
    <m/>
    <m/>
    <m/>
    <m/>
    <m/>
    <n v="0"/>
    <x v="0"/>
    <s v="£0.00"/>
    <s v="£0.00"/>
    <s v="£0.00"/>
    <s v="£0.00"/>
    <s v="£0.00"/>
    <n v="0"/>
    <m/>
  </r>
  <r>
    <x v="0"/>
    <s v="Weston Favell"/>
    <s v="090 - Cell"/>
    <s v="B "/>
    <n v="1"/>
    <s v="Internal Finishes"/>
    <n v="104"/>
    <x v="6"/>
    <n v="10401"/>
    <x v="8"/>
    <m/>
    <m/>
    <m/>
    <x v="0"/>
    <m/>
    <n v="8"/>
    <m/>
    <m/>
    <m/>
    <m/>
    <m/>
    <m/>
    <n v="0"/>
    <x v="0"/>
    <s v="£0.00"/>
    <s v="£0.00"/>
    <s v="£0.00"/>
    <s v="£0.00"/>
    <s v="£0.00"/>
    <n v="0"/>
    <m/>
  </r>
  <r>
    <x v="0"/>
    <s v="Weston Favell"/>
    <s v="090 - Cell"/>
    <s v="B "/>
    <n v="1"/>
    <s v="Internal Finishes"/>
    <n v="104"/>
    <x v="6"/>
    <n v="10405"/>
    <x v="72"/>
    <m/>
    <m/>
    <m/>
    <x v="0"/>
    <m/>
    <n v="8"/>
    <m/>
    <m/>
    <m/>
    <m/>
    <m/>
    <m/>
    <n v="0"/>
    <x v="0"/>
    <s v="£0.00"/>
    <s v="£0.00"/>
    <s v="£0.00"/>
    <s v="£0.00"/>
    <s v="£0.00"/>
    <n v="0"/>
    <m/>
  </r>
  <r>
    <x v="0"/>
    <s v="Weston Favell"/>
    <s v="090 - Cell"/>
    <s v="B "/>
    <n v="2"/>
    <s v="Door"/>
    <n v="201"/>
    <x v="3"/>
    <n v="20112"/>
    <x v="83"/>
    <m/>
    <m/>
    <m/>
    <x v="0"/>
    <m/>
    <n v="15"/>
    <m/>
    <m/>
    <m/>
    <m/>
    <m/>
    <m/>
    <n v="0"/>
    <x v="0"/>
    <s v="£0.00"/>
    <s v="£0.00"/>
    <s v="£0.00"/>
    <s v="£0.00"/>
    <s v="£0.00"/>
    <n v="0"/>
    <m/>
  </r>
  <r>
    <x v="0"/>
    <s v="Weston Favell"/>
    <s v="090 - Cell"/>
    <s v="B "/>
    <n v="3"/>
    <s v="Ironmongery"/>
    <n v="301"/>
    <x v="4"/>
    <n v="30101"/>
    <x v="4"/>
    <m/>
    <m/>
    <m/>
    <x v="0"/>
    <m/>
    <n v="12"/>
    <m/>
    <m/>
    <m/>
    <m/>
    <m/>
    <m/>
    <n v="0"/>
    <x v="0"/>
    <s v="£0.00"/>
    <s v="£0.00"/>
    <s v="£0.00"/>
    <s v="£0.00"/>
    <s v="£0.00"/>
    <n v="0"/>
    <m/>
  </r>
  <r>
    <x v="0"/>
    <s v="Weston Favell"/>
    <s v="090 - Cell"/>
    <s v="B "/>
    <n v="4"/>
    <s v="Joinery"/>
    <n v="401"/>
    <x v="5"/>
    <n v="40101"/>
    <x v="12"/>
    <m/>
    <m/>
    <m/>
    <x v="0"/>
    <m/>
    <n v="12"/>
    <m/>
    <m/>
    <m/>
    <m/>
    <m/>
    <m/>
    <n v="0"/>
    <x v="0"/>
    <s v="£0.00"/>
    <s v="£0.00"/>
    <s v="£0.00"/>
    <s v="£0.00"/>
    <s v="£0.00"/>
    <n v="0"/>
    <m/>
  </r>
  <r>
    <x v="0"/>
    <s v="Weston Favell"/>
    <s v="090 - Cell"/>
    <s v="B "/>
    <n v="5"/>
    <s v="Sanitary ware"/>
    <n v="501"/>
    <x v="13"/>
    <n v="50101"/>
    <x v="36"/>
    <m/>
    <m/>
    <m/>
    <x v="0"/>
    <m/>
    <n v="8"/>
    <m/>
    <m/>
    <m/>
    <m/>
    <m/>
    <m/>
    <n v="0"/>
    <x v="0"/>
    <s v="£0.00"/>
    <s v="£0.00"/>
    <s v="£0.00"/>
    <s v="£0.00"/>
    <s v="£0.00"/>
    <n v="0"/>
    <m/>
  </r>
  <r>
    <x v="0"/>
    <s v="Weston Favell"/>
    <s v="090 - Cell"/>
    <s v="B "/>
    <n v="6"/>
    <s v="Windows"/>
    <n v="601"/>
    <x v="9"/>
    <s v="60104RV"/>
    <x v="88"/>
    <m/>
    <m/>
    <m/>
    <x v="0"/>
    <m/>
    <n v="10"/>
    <m/>
    <m/>
    <m/>
    <m/>
    <m/>
    <m/>
    <n v="0"/>
    <x v="0"/>
    <s v="£0.00"/>
    <s v="£0.00"/>
    <s v="£0.00"/>
    <s v="£0.00"/>
    <s v="£0.00"/>
    <n v="0"/>
    <m/>
  </r>
  <r>
    <x v="0"/>
    <s v="Weston Favell"/>
    <s v="090 - Cell"/>
    <s v="B "/>
    <n v="7"/>
    <s v="FF&amp;E"/>
    <n v="701"/>
    <x v="7"/>
    <s v="70109RV"/>
    <x v="89"/>
    <m/>
    <m/>
    <m/>
    <x v="0"/>
    <m/>
    <n v="10"/>
    <m/>
    <m/>
    <m/>
    <m/>
    <m/>
    <m/>
    <n v="0"/>
    <x v="0"/>
    <s v="£0.00"/>
    <s v="£0.00"/>
    <s v="£0.00"/>
    <s v="£0.00"/>
    <s v="£0.00"/>
    <n v="0"/>
    <m/>
  </r>
  <r>
    <x v="0"/>
    <s v="Weston Favell"/>
    <s v="086 - Cell"/>
    <s v="B "/>
    <n v="1"/>
    <s v="Internal Finishes"/>
    <n v="101"/>
    <x v="0"/>
    <n v="10103"/>
    <x v="87"/>
    <m/>
    <m/>
    <m/>
    <x v="0"/>
    <m/>
    <n v="15"/>
    <m/>
    <m/>
    <m/>
    <m/>
    <m/>
    <m/>
    <n v="0"/>
    <x v="0"/>
    <s v="£0.00"/>
    <s v="£0.00"/>
    <s v="£0.00"/>
    <s v="£0.00"/>
    <s v="£0.00"/>
    <n v="0"/>
    <m/>
  </r>
  <r>
    <x v="0"/>
    <s v="Weston Favell"/>
    <s v="086 - Cell"/>
    <s v="B "/>
    <n v="1"/>
    <s v="Internal Finishes"/>
    <n v="102"/>
    <x v="1"/>
    <s v="10207RV"/>
    <x v="1"/>
    <m/>
    <m/>
    <m/>
    <x v="0"/>
    <m/>
    <n v="12"/>
    <m/>
    <m/>
    <m/>
    <m/>
    <m/>
    <m/>
    <n v="0"/>
    <x v="0"/>
    <s v="£0.00"/>
    <s v="£0.00"/>
    <s v="£0.00"/>
    <s v="£0.00"/>
    <s v="£0.00"/>
    <n v="0"/>
    <m/>
  </r>
  <r>
    <x v="0"/>
    <s v="Weston Favell"/>
    <s v="086 - Cell"/>
    <s v="B "/>
    <n v="1"/>
    <s v="Internal Finishes"/>
    <n v="103"/>
    <x v="2"/>
    <n v="10304"/>
    <x v="70"/>
    <m/>
    <m/>
    <m/>
    <x v="0"/>
    <m/>
    <n v="45"/>
    <m/>
    <m/>
    <m/>
    <m/>
    <m/>
    <m/>
    <n v="0"/>
    <x v="0"/>
    <s v="£0.00"/>
    <s v="£0.00"/>
    <s v="£0.00"/>
    <s v="£0.00"/>
    <s v="£0.00"/>
    <n v="0"/>
    <m/>
  </r>
  <r>
    <x v="0"/>
    <s v="Weston Favell"/>
    <s v="086 - Cell"/>
    <s v="B "/>
    <n v="1"/>
    <s v="Internal Finishes"/>
    <n v="104"/>
    <x v="6"/>
    <n v="10401"/>
    <x v="8"/>
    <m/>
    <m/>
    <m/>
    <x v="0"/>
    <m/>
    <n v="8"/>
    <m/>
    <m/>
    <m/>
    <m/>
    <m/>
    <m/>
    <n v="0"/>
    <x v="0"/>
    <s v="£0.00"/>
    <s v="£0.00"/>
    <s v="£0.00"/>
    <s v="£0.00"/>
    <s v="£0.00"/>
    <n v="0"/>
    <m/>
  </r>
  <r>
    <x v="0"/>
    <s v="Weston Favell"/>
    <s v="086 - Cell"/>
    <s v="B "/>
    <n v="1"/>
    <s v="Internal Finishes"/>
    <n v="104"/>
    <x v="6"/>
    <n v="10405"/>
    <x v="72"/>
    <m/>
    <m/>
    <m/>
    <x v="0"/>
    <m/>
    <n v="8"/>
    <m/>
    <m/>
    <m/>
    <m/>
    <m/>
    <m/>
    <n v="0"/>
    <x v="0"/>
    <s v="£0.00"/>
    <s v="£0.00"/>
    <s v="£0.00"/>
    <s v="£0.00"/>
    <s v="£0.00"/>
    <n v="0"/>
    <m/>
  </r>
  <r>
    <x v="0"/>
    <s v="Weston Favell"/>
    <s v="086 - Cell"/>
    <s v="B "/>
    <n v="2"/>
    <s v="Door"/>
    <n v="201"/>
    <x v="3"/>
    <n v="20112"/>
    <x v="83"/>
    <m/>
    <m/>
    <m/>
    <x v="0"/>
    <m/>
    <n v="15"/>
    <m/>
    <m/>
    <m/>
    <m/>
    <m/>
    <m/>
    <n v="0"/>
    <x v="0"/>
    <s v="£0.00"/>
    <s v="£0.00"/>
    <s v="£0.00"/>
    <s v="£0.00"/>
    <s v="£0.00"/>
    <n v="0"/>
    <m/>
  </r>
  <r>
    <x v="0"/>
    <s v="Weston Favell"/>
    <s v="086 - Cell"/>
    <s v="B "/>
    <n v="3"/>
    <s v="Ironmongery"/>
    <n v="301"/>
    <x v="4"/>
    <n v="30101"/>
    <x v="4"/>
    <m/>
    <m/>
    <m/>
    <x v="0"/>
    <m/>
    <n v="12"/>
    <m/>
    <m/>
    <m/>
    <m/>
    <m/>
    <m/>
    <n v="0"/>
    <x v="0"/>
    <s v="£0.00"/>
    <s v="£0.00"/>
    <s v="£0.00"/>
    <s v="£0.00"/>
    <s v="£0.00"/>
    <n v="0"/>
    <m/>
  </r>
  <r>
    <x v="0"/>
    <s v="Weston Favell"/>
    <s v="086 - Cell"/>
    <s v="B "/>
    <n v="4"/>
    <s v="Joinery"/>
    <n v="401"/>
    <x v="5"/>
    <n v="40101"/>
    <x v="12"/>
    <m/>
    <m/>
    <m/>
    <x v="0"/>
    <m/>
    <n v="12"/>
    <m/>
    <m/>
    <m/>
    <m/>
    <m/>
    <m/>
    <n v="0"/>
    <x v="0"/>
    <s v="£0.00"/>
    <s v="£0.00"/>
    <s v="£0.00"/>
    <s v="£0.00"/>
    <s v="£0.00"/>
    <n v="0"/>
    <m/>
  </r>
  <r>
    <x v="0"/>
    <s v="Weston Favell"/>
    <s v="086 - Cell"/>
    <s v="B "/>
    <n v="5"/>
    <s v="Sanitary ware"/>
    <n v="501"/>
    <x v="13"/>
    <n v="50101"/>
    <x v="36"/>
    <m/>
    <m/>
    <m/>
    <x v="0"/>
    <m/>
    <n v="8"/>
    <m/>
    <m/>
    <m/>
    <m/>
    <m/>
    <m/>
    <n v="0"/>
    <x v="0"/>
    <s v="£0.00"/>
    <s v="£0.00"/>
    <s v="£0.00"/>
    <s v="£0.00"/>
    <s v="£0.00"/>
    <n v="0"/>
    <m/>
  </r>
  <r>
    <x v="0"/>
    <s v="Weston Favell"/>
    <s v="086 - Cell"/>
    <s v="B "/>
    <n v="6"/>
    <s v="Windows"/>
    <n v="601"/>
    <x v="9"/>
    <s v="60104RV"/>
    <x v="88"/>
    <m/>
    <m/>
    <m/>
    <x v="0"/>
    <m/>
    <n v="10"/>
    <m/>
    <m/>
    <m/>
    <m/>
    <m/>
    <m/>
    <n v="0"/>
    <x v="0"/>
    <s v="£0.00"/>
    <s v="£0.00"/>
    <s v="£0.00"/>
    <s v="£0.00"/>
    <s v="£0.00"/>
    <n v="0"/>
    <m/>
  </r>
  <r>
    <x v="0"/>
    <s v="Weston Favell"/>
    <s v="086 - Cell"/>
    <s v="B "/>
    <n v="7"/>
    <s v="FF&amp;E"/>
    <n v="701"/>
    <x v="7"/>
    <s v="70109RV"/>
    <x v="89"/>
    <m/>
    <m/>
    <m/>
    <x v="0"/>
    <m/>
    <n v="10"/>
    <m/>
    <m/>
    <m/>
    <m/>
    <m/>
    <m/>
    <n v="0"/>
    <x v="0"/>
    <s v="£0.00"/>
    <s v="£0.00"/>
    <s v="£0.00"/>
    <s v="£0.00"/>
    <s v="£0.00"/>
    <n v="0"/>
    <m/>
  </r>
  <r>
    <x v="0"/>
    <s v="Weston Favell"/>
    <s v="102 - Cell"/>
    <s v="B "/>
    <n v="1"/>
    <s v="Internal Finishes"/>
    <n v="101"/>
    <x v="0"/>
    <n v="10103"/>
    <x v="87"/>
    <m/>
    <m/>
    <m/>
    <x v="0"/>
    <m/>
    <n v="15"/>
    <m/>
    <m/>
    <m/>
    <m/>
    <m/>
    <m/>
    <n v="0"/>
    <x v="0"/>
    <s v="£0.00"/>
    <s v="£0.00"/>
    <s v="£0.00"/>
    <s v="£0.00"/>
    <s v="£0.00"/>
    <n v="0"/>
    <m/>
  </r>
  <r>
    <x v="0"/>
    <s v="Weston Favell"/>
    <s v="102 - Cell"/>
    <s v="B "/>
    <n v="1"/>
    <s v="Internal Finishes"/>
    <n v="102"/>
    <x v="1"/>
    <s v="10207RV"/>
    <x v="1"/>
    <m/>
    <m/>
    <m/>
    <x v="0"/>
    <m/>
    <n v="12"/>
    <m/>
    <m/>
    <m/>
    <m/>
    <m/>
    <m/>
    <n v="0"/>
    <x v="0"/>
    <s v="£0.00"/>
    <s v="£0.00"/>
    <s v="£0.00"/>
    <s v="£0.00"/>
    <s v="£0.00"/>
    <n v="0"/>
    <m/>
  </r>
  <r>
    <x v="0"/>
    <s v="Weston Favell"/>
    <s v="102 - Cell"/>
    <s v="B "/>
    <n v="1"/>
    <s v="Internal Finishes"/>
    <n v="103"/>
    <x v="2"/>
    <n v="10304"/>
    <x v="70"/>
    <m/>
    <m/>
    <m/>
    <x v="0"/>
    <m/>
    <n v="45"/>
    <m/>
    <m/>
    <m/>
    <m/>
    <m/>
    <m/>
    <n v="0"/>
    <x v="0"/>
    <s v="£0.00"/>
    <s v="£0.00"/>
    <s v="£0.00"/>
    <s v="£0.00"/>
    <s v="£0.00"/>
    <n v="0"/>
    <m/>
  </r>
  <r>
    <x v="0"/>
    <s v="Weston Favell"/>
    <s v="102 - Cell"/>
    <s v="B "/>
    <n v="1"/>
    <s v="Internal Finishes"/>
    <n v="104"/>
    <x v="6"/>
    <n v="10401"/>
    <x v="8"/>
    <m/>
    <m/>
    <m/>
    <x v="0"/>
    <m/>
    <n v="8"/>
    <m/>
    <m/>
    <m/>
    <m/>
    <m/>
    <m/>
    <n v="0"/>
    <x v="0"/>
    <s v="£0.00"/>
    <s v="£0.00"/>
    <s v="£0.00"/>
    <s v="£0.00"/>
    <s v="£0.00"/>
    <n v="0"/>
    <m/>
  </r>
  <r>
    <x v="0"/>
    <s v="Weston Favell"/>
    <s v="102 - Cell"/>
    <s v="B "/>
    <n v="1"/>
    <s v="Internal Finishes"/>
    <n v="104"/>
    <x v="6"/>
    <n v="10405"/>
    <x v="72"/>
    <m/>
    <m/>
    <m/>
    <x v="0"/>
    <m/>
    <n v="8"/>
    <m/>
    <m/>
    <m/>
    <m/>
    <m/>
    <m/>
    <n v="0"/>
    <x v="0"/>
    <s v="£0.00"/>
    <s v="£0.00"/>
    <s v="£0.00"/>
    <s v="£0.00"/>
    <s v="£0.00"/>
    <n v="0"/>
    <m/>
  </r>
  <r>
    <x v="0"/>
    <s v="Weston Favell"/>
    <s v="102 - Cell"/>
    <s v="B "/>
    <n v="2"/>
    <s v="Door"/>
    <n v="201"/>
    <x v="3"/>
    <n v="20112"/>
    <x v="83"/>
    <m/>
    <m/>
    <m/>
    <x v="0"/>
    <m/>
    <n v="15"/>
    <m/>
    <m/>
    <m/>
    <m/>
    <m/>
    <m/>
    <n v="0"/>
    <x v="0"/>
    <s v="£0.00"/>
    <s v="£0.00"/>
    <s v="£0.00"/>
    <s v="£0.00"/>
    <s v="£0.00"/>
    <n v="0"/>
    <m/>
  </r>
  <r>
    <x v="0"/>
    <s v="Weston Favell"/>
    <s v="102 - Cell"/>
    <s v="B "/>
    <n v="3"/>
    <s v="Ironmongery"/>
    <n v="301"/>
    <x v="4"/>
    <n v="30101"/>
    <x v="4"/>
    <m/>
    <m/>
    <m/>
    <x v="0"/>
    <m/>
    <n v="12"/>
    <m/>
    <m/>
    <m/>
    <m/>
    <m/>
    <m/>
    <n v="0"/>
    <x v="0"/>
    <s v="£0.00"/>
    <s v="£0.00"/>
    <s v="£0.00"/>
    <s v="£0.00"/>
    <s v="£0.00"/>
    <n v="0"/>
    <m/>
  </r>
  <r>
    <x v="0"/>
    <s v="Weston Favell"/>
    <s v="102 - Cell"/>
    <s v="B "/>
    <n v="4"/>
    <s v="Joinery"/>
    <n v="401"/>
    <x v="5"/>
    <n v="40101"/>
    <x v="12"/>
    <m/>
    <m/>
    <m/>
    <x v="0"/>
    <m/>
    <n v="12"/>
    <m/>
    <m/>
    <m/>
    <m/>
    <m/>
    <m/>
    <n v="0"/>
    <x v="0"/>
    <s v="£0.00"/>
    <s v="£0.00"/>
    <s v="£0.00"/>
    <s v="£0.00"/>
    <s v="£0.00"/>
    <n v="0"/>
    <m/>
  </r>
  <r>
    <x v="0"/>
    <s v="Weston Favell"/>
    <s v="102 - Cell"/>
    <s v="B "/>
    <n v="5"/>
    <s v="Sanitary ware"/>
    <n v="501"/>
    <x v="13"/>
    <n v="50101"/>
    <x v="36"/>
    <m/>
    <m/>
    <m/>
    <x v="0"/>
    <m/>
    <n v="8"/>
    <m/>
    <m/>
    <m/>
    <m/>
    <m/>
    <m/>
    <n v="0"/>
    <x v="0"/>
    <s v="£0.00"/>
    <s v="£0.00"/>
    <s v="£0.00"/>
    <s v="£0.00"/>
    <s v="£0.00"/>
    <n v="0"/>
    <m/>
  </r>
  <r>
    <x v="0"/>
    <s v="Weston Favell"/>
    <s v="102 - Cell"/>
    <s v="B "/>
    <n v="6"/>
    <s v="Windows"/>
    <n v="601"/>
    <x v="9"/>
    <s v="60104RV"/>
    <x v="88"/>
    <m/>
    <m/>
    <m/>
    <x v="0"/>
    <m/>
    <n v="10"/>
    <m/>
    <m/>
    <m/>
    <m/>
    <m/>
    <m/>
    <n v="0"/>
    <x v="0"/>
    <s v="£0.00"/>
    <s v="£0.00"/>
    <s v="£0.00"/>
    <s v="£0.00"/>
    <s v="£0.00"/>
    <n v="0"/>
    <m/>
  </r>
  <r>
    <x v="0"/>
    <s v="Weston Favell"/>
    <s v="102 - Cell"/>
    <s v="B "/>
    <n v="7"/>
    <s v="FF&amp;E"/>
    <n v="701"/>
    <x v="7"/>
    <s v="70109RV"/>
    <x v="89"/>
    <m/>
    <m/>
    <m/>
    <x v="0"/>
    <m/>
    <n v="10"/>
    <m/>
    <m/>
    <m/>
    <m/>
    <m/>
    <m/>
    <n v="0"/>
    <x v="0"/>
    <s v="£0.00"/>
    <s v="£0.00"/>
    <s v="£0.00"/>
    <s v="£0.00"/>
    <s v="£0.00"/>
    <n v="0"/>
    <m/>
  </r>
  <r>
    <x v="0"/>
    <s v="Weston Favell"/>
    <s v="103 - W.C"/>
    <s v="B "/>
    <n v="1"/>
    <s v="Internal Finishes"/>
    <n v="101"/>
    <x v="0"/>
    <n v="10103"/>
    <x v="87"/>
    <m/>
    <m/>
    <m/>
    <x v="0"/>
    <m/>
    <n v="12"/>
    <m/>
    <m/>
    <m/>
    <m/>
    <m/>
    <m/>
    <n v="0"/>
    <x v="0"/>
    <s v="£0.00"/>
    <s v="£0.00"/>
    <s v="£0.00"/>
    <s v="£0.00"/>
    <s v="£0.00"/>
    <n v="0"/>
    <m/>
  </r>
  <r>
    <x v="0"/>
    <s v="Weston Favell"/>
    <s v="103 - W.C"/>
    <s v="B "/>
    <n v="1"/>
    <s v="Internal Finishes"/>
    <n v="102"/>
    <x v="1"/>
    <n v="10205"/>
    <x v="29"/>
    <m/>
    <m/>
    <m/>
    <x v="0"/>
    <m/>
    <n v="15"/>
    <m/>
    <m/>
    <m/>
    <m/>
    <m/>
    <m/>
    <n v="0"/>
    <x v="0"/>
    <s v="£0.00"/>
    <s v="£0.00"/>
    <s v="£0.00"/>
    <s v="£0.00"/>
    <s v="£0.00"/>
    <n v="0"/>
    <m/>
  </r>
  <r>
    <x v="0"/>
    <s v="Weston Favell"/>
    <s v="103 - W.C"/>
    <s v="B "/>
    <n v="1"/>
    <s v="Internal Finishes"/>
    <n v="102"/>
    <x v="1"/>
    <s v="10207RV"/>
    <x v="1"/>
    <m/>
    <m/>
    <m/>
    <x v="0"/>
    <m/>
    <n v="12"/>
    <m/>
    <m/>
    <m/>
    <m/>
    <m/>
    <m/>
    <n v="0"/>
    <x v="0"/>
    <s v="£0.00"/>
    <s v="£0.00"/>
    <s v="£0.00"/>
    <s v="£0.00"/>
    <s v="£0.00"/>
    <n v="0"/>
    <m/>
  </r>
  <r>
    <x v="0"/>
    <s v="Weston Favell"/>
    <s v="103 - W.C"/>
    <s v="B "/>
    <n v="1"/>
    <s v="Internal Finishes"/>
    <n v="103"/>
    <x v="2"/>
    <n v="10306"/>
    <x v="40"/>
    <m/>
    <m/>
    <m/>
    <x v="0"/>
    <m/>
    <n v="8"/>
    <m/>
    <m/>
    <m/>
    <m/>
    <m/>
    <m/>
    <n v="0"/>
    <x v="0"/>
    <s v="£0.00"/>
    <s v="£0.00"/>
    <s v="£0.00"/>
    <s v="£0.00"/>
    <s v="£0.00"/>
    <n v="0"/>
    <m/>
  </r>
  <r>
    <x v="0"/>
    <s v="Weston Favell"/>
    <s v="103 - W.C"/>
    <s v="B "/>
    <n v="1"/>
    <s v="Internal Finishes"/>
    <n v="104"/>
    <x v="6"/>
    <n v="10401"/>
    <x v="8"/>
    <m/>
    <m/>
    <m/>
    <x v="0"/>
    <m/>
    <n v="8"/>
    <m/>
    <m/>
    <m/>
    <m/>
    <m/>
    <m/>
    <n v="0"/>
    <x v="0"/>
    <s v="£0.00"/>
    <s v="£0.00"/>
    <s v="£0.00"/>
    <s v="£0.00"/>
    <s v="£0.00"/>
    <n v="0"/>
    <m/>
  </r>
  <r>
    <x v="0"/>
    <s v="Weston Favell"/>
    <s v="103 - W.C"/>
    <s v="B "/>
    <n v="2"/>
    <s v="Door"/>
    <n v="201"/>
    <x v="3"/>
    <n v="20101"/>
    <x v="90"/>
    <m/>
    <m/>
    <m/>
    <x v="0"/>
    <m/>
    <n v="8"/>
    <m/>
    <m/>
    <m/>
    <m/>
    <m/>
    <m/>
    <n v="0"/>
    <x v="0"/>
    <s v="£0.00"/>
    <s v="£0.00"/>
    <s v="£0.00"/>
    <s v="£0.00"/>
    <s v="£0.00"/>
    <n v="0"/>
    <m/>
  </r>
  <r>
    <x v="0"/>
    <s v="Weston Favell"/>
    <s v="103 - W.C"/>
    <s v="B "/>
    <n v="3"/>
    <s v="Ironmongery"/>
    <n v="301"/>
    <x v="4"/>
    <n v="30101"/>
    <x v="4"/>
    <m/>
    <m/>
    <m/>
    <x v="0"/>
    <m/>
    <n v="12"/>
    <m/>
    <m/>
    <m/>
    <m/>
    <m/>
    <m/>
    <n v="0"/>
    <x v="0"/>
    <s v="£0.00"/>
    <s v="£0.00"/>
    <s v="£0.00"/>
    <s v="£0.00"/>
    <s v="£0.00"/>
    <n v="0"/>
    <m/>
  </r>
  <r>
    <x v="0"/>
    <s v="Weston Favell"/>
    <s v="103 - W.C"/>
    <s v="B "/>
    <n v="4"/>
    <s v="Joinery"/>
    <n v="401"/>
    <x v="5"/>
    <n v="40103"/>
    <x v="91"/>
    <m/>
    <m/>
    <m/>
    <x v="0"/>
    <m/>
    <n v="12"/>
    <m/>
    <m/>
    <m/>
    <m/>
    <m/>
    <m/>
    <n v="0"/>
    <x v="0"/>
    <s v="£0.00"/>
    <s v="£0.00"/>
    <s v="£0.00"/>
    <s v="£0.00"/>
    <s v="£0.00"/>
    <n v="0"/>
    <m/>
  </r>
  <r>
    <x v="0"/>
    <s v="Weston Favell"/>
    <s v="103 - W.C"/>
    <s v="B "/>
    <n v="5"/>
    <s v="Sanitary ware"/>
    <n v="501"/>
    <x v="13"/>
    <n v="50101"/>
    <x v="36"/>
    <m/>
    <m/>
    <m/>
    <x v="0"/>
    <m/>
    <n v="8"/>
    <m/>
    <m/>
    <m/>
    <m/>
    <m/>
    <m/>
    <n v="0"/>
    <x v="0"/>
    <s v="£0.00"/>
    <s v="£0.00"/>
    <s v="£0.00"/>
    <s v="£0.00"/>
    <s v="£0.00"/>
    <n v="0"/>
    <m/>
  </r>
  <r>
    <x v="0"/>
    <s v="Weston Favell"/>
    <s v="103 - W.C"/>
    <s v="B "/>
    <n v="5"/>
    <s v="Sanitary ware"/>
    <n v="502"/>
    <x v="8"/>
    <n v="50201"/>
    <x v="36"/>
    <m/>
    <m/>
    <m/>
    <x v="0"/>
    <m/>
    <n v="8"/>
    <m/>
    <m/>
    <m/>
    <m/>
    <m/>
    <m/>
    <n v="0"/>
    <x v="0"/>
    <s v="£0.00"/>
    <s v="£0.00"/>
    <s v="£0.00"/>
    <s v="£0.00"/>
    <s v="£0.00"/>
    <n v="0"/>
    <m/>
  </r>
  <r>
    <x v="0"/>
    <s v="Weston Favell"/>
    <s v="103 - W.C"/>
    <s v="B "/>
    <n v="5"/>
    <s v="Sanitary ware"/>
    <n v="506"/>
    <x v="16"/>
    <n v="50601"/>
    <x v="32"/>
    <m/>
    <m/>
    <m/>
    <x v="0"/>
    <m/>
    <n v="8"/>
    <m/>
    <m/>
    <m/>
    <m/>
    <m/>
    <m/>
    <n v="0"/>
    <x v="0"/>
    <s v="£0.00"/>
    <s v="£0.00"/>
    <s v="£0.00"/>
    <s v="£0.00"/>
    <s v="£0.00"/>
    <n v="0"/>
    <m/>
  </r>
  <r>
    <x v="0"/>
    <s v="Weston Favell"/>
    <s v="085 - W.C"/>
    <s v="B "/>
    <n v="1"/>
    <s v="Internal Finishes"/>
    <n v="101"/>
    <x v="0"/>
    <n v="10103"/>
    <x v="87"/>
    <m/>
    <m/>
    <m/>
    <x v="0"/>
    <m/>
    <n v="12"/>
    <m/>
    <m/>
    <m/>
    <m/>
    <m/>
    <m/>
    <n v="0"/>
    <x v="0"/>
    <s v="£0.00"/>
    <s v="£0.00"/>
    <s v="£0.00"/>
    <s v="£0.00"/>
    <s v="£0.00"/>
    <n v="0"/>
    <m/>
  </r>
  <r>
    <x v="0"/>
    <s v="Weston Favell"/>
    <s v="085 - W.C"/>
    <s v="B "/>
    <n v="1"/>
    <s v="Internal Finishes"/>
    <n v="102"/>
    <x v="1"/>
    <n v="10205"/>
    <x v="29"/>
    <m/>
    <m/>
    <m/>
    <x v="0"/>
    <m/>
    <n v="15"/>
    <m/>
    <m/>
    <m/>
    <m/>
    <m/>
    <m/>
    <n v="0"/>
    <x v="0"/>
    <s v="£0.00"/>
    <s v="£0.00"/>
    <s v="£0.00"/>
    <s v="£0.00"/>
    <s v="£0.00"/>
    <n v="0"/>
    <m/>
  </r>
  <r>
    <x v="0"/>
    <s v="Weston Favell"/>
    <s v="085 - W.C"/>
    <s v="B "/>
    <n v="1"/>
    <s v="Internal Finishes"/>
    <n v="102"/>
    <x v="1"/>
    <s v="10207RV"/>
    <x v="1"/>
    <m/>
    <m/>
    <m/>
    <x v="0"/>
    <m/>
    <n v="12"/>
    <m/>
    <m/>
    <m/>
    <m/>
    <m/>
    <m/>
    <n v="0"/>
    <x v="0"/>
    <s v="£0.00"/>
    <s v="£0.00"/>
    <s v="£0.00"/>
    <s v="£0.00"/>
    <s v="£0.00"/>
    <n v="0"/>
    <m/>
  </r>
  <r>
    <x v="0"/>
    <s v="Weston Favell"/>
    <s v="085 - W.C"/>
    <s v="B "/>
    <n v="1"/>
    <s v="Internal Finishes"/>
    <n v="103"/>
    <x v="2"/>
    <n v="10306"/>
    <x v="40"/>
    <m/>
    <m/>
    <m/>
    <x v="0"/>
    <m/>
    <n v="8"/>
    <m/>
    <m/>
    <m/>
    <m/>
    <m/>
    <m/>
    <n v="0"/>
    <x v="0"/>
    <s v="£0.00"/>
    <s v="£0.00"/>
    <s v="£0.00"/>
    <s v="£0.00"/>
    <s v="£0.00"/>
    <n v="0"/>
    <m/>
  </r>
  <r>
    <x v="0"/>
    <s v="Weston Favell"/>
    <s v="085 - W.C"/>
    <s v="B "/>
    <n v="1"/>
    <s v="Internal Finishes"/>
    <n v="104"/>
    <x v="6"/>
    <n v="10401"/>
    <x v="8"/>
    <m/>
    <m/>
    <m/>
    <x v="0"/>
    <m/>
    <n v="8"/>
    <m/>
    <m/>
    <m/>
    <m/>
    <m/>
    <m/>
    <n v="0"/>
    <x v="0"/>
    <s v="£0.00"/>
    <s v="£0.00"/>
    <s v="£0.00"/>
    <s v="£0.00"/>
    <s v="£0.00"/>
    <n v="0"/>
    <m/>
  </r>
  <r>
    <x v="0"/>
    <s v="Weston Favell"/>
    <s v="085 - W.C"/>
    <s v="B "/>
    <n v="2"/>
    <s v="Door"/>
    <n v="201"/>
    <x v="3"/>
    <n v="20101"/>
    <x v="90"/>
    <m/>
    <m/>
    <m/>
    <x v="0"/>
    <m/>
    <n v="8"/>
    <m/>
    <m/>
    <m/>
    <m/>
    <m/>
    <m/>
    <n v="0"/>
    <x v="0"/>
    <s v="£0.00"/>
    <s v="£0.00"/>
    <s v="£0.00"/>
    <s v="£0.00"/>
    <s v="£0.00"/>
    <n v="0"/>
    <m/>
  </r>
  <r>
    <x v="0"/>
    <s v="Weston Favell"/>
    <s v="085 - W.C"/>
    <s v="B "/>
    <n v="3"/>
    <s v="Ironmongery"/>
    <n v="301"/>
    <x v="4"/>
    <n v="30101"/>
    <x v="4"/>
    <m/>
    <m/>
    <m/>
    <x v="0"/>
    <m/>
    <n v="12"/>
    <m/>
    <m/>
    <m/>
    <m/>
    <m/>
    <m/>
    <n v="0"/>
    <x v="0"/>
    <s v="£0.00"/>
    <s v="£0.00"/>
    <s v="£0.00"/>
    <s v="£0.00"/>
    <s v="£0.00"/>
    <n v="0"/>
    <m/>
  </r>
  <r>
    <x v="0"/>
    <s v="Weston Favell"/>
    <s v="085 - W.C"/>
    <s v="B "/>
    <n v="4"/>
    <s v="Joinery"/>
    <n v="401"/>
    <x v="5"/>
    <n v="40103"/>
    <x v="91"/>
    <m/>
    <m/>
    <m/>
    <x v="0"/>
    <m/>
    <n v="12"/>
    <m/>
    <m/>
    <m/>
    <m/>
    <m/>
    <m/>
    <n v="0"/>
    <x v="0"/>
    <s v="£0.00"/>
    <s v="£0.00"/>
    <s v="£0.00"/>
    <s v="£0.00"/>
    <s v="£0.00"/>
    <n v="0"/>
    <m/>
  </r>
  <r>
    <x v="0"/>
    <s v="Weston Favell"/>
    <s v="085 - W.C"/>
    <s v="B "/>
    <n v="5"/>
    <s v="Sanitary ware"/>
    <n v="501"/>
    <x v="13"/>
    <n v="50101"/>
    <x v="36"/>
    <m/>
    <m/>
    <m/>
    <x v="0"/>
    <m/>
    <n v="8"/>
    <m/>
    <m/>
    <m/>
    <m/>
    <m/>
    <m/>
    <n v="0"/>
    <x v="0"/>
    <s v="£0.00"/>
    <s v="£0.00"/>
    <s v="£0.00"/>
    <s v="£0.00"/>
    <s v="£0.00"/>
    <n v="0"/>
    <m/>
  </r>
  <r>
    <x v="0"/>
    <s v="Weston Favell"/>
    <s v="085 - W.C"/>
    <s v="B "/>
    <n v="5"/>
    <s v="Sanitary ware"/>
    <n v="502"/>
    <x v="8"/>
    <n v="50201"/>
    <x v="36"/>
    <m/>
    <m/>
    <m/>
    <x v="0"/>
    <m/>
    <n v="8"/>
    <m/>
    <m/>
    <m/>
    <m/>
    <m/>
    <m/>
    <n v="0"/>
    <x v="0"/>
    <s v="£0.00"/>
    <s v="£0.00"/>
    <s v="£0.00"/>
    <s v="£0.00"/>
    <s v="£0.00"/>
    <n v="0"/>
    <m/>
  </r>
  <r>
    <x v="0"/>
    <s v="Weston Favell"/>
    <s v="085 - W.C"/>
    <s v="B "/>
    <n v="5"/>
    <s v="Sanitary ware"/>
    <n v="506"/>
    <x v="16"/>
    <n v="50601"/>
    <x v="32"/>
    <m/>
    <m/>
    <m/>
    <x v="0"/>
    <m/>
    <n v="8"/>
    <m/>
    <m/>
    <m/>
    <m/>
    <m/>
    <m/>
    <n v="0"/>
    <x v="0"/>
    <s v="£0.00"/>
    <s v="£0.00"/>
    <s v="£0.00"/>
    <s v="£0.00"/>
    <s v="£0.00"/>
    <n v="0"/>
    <m/>
  </r>
  <r>
    <x v="0"/>
    <s v="Weston Favell"/>
    <s v="112 - Surgeons Room"/>
    <s v="B "/>
    <n v="1"/>
    <s v="Internal Finishes"/>
    <n v="101"/>
    <x v="0"/>
    <n v="10101"/>
    <x v="11"/>
    <m/>
    <m/>
    <m/>
    <x v="0"/>
    <m/>
    <n v="15"/>
    <m/>
    <m/>
    <m/>
    <m/>
    <m/>
    <m/>
    <n v="0"/>
    <x v="0"/>
    <s v="£0.00"/>
    <s v="£0.00"/>
    <s v="£0.00"/>
    <s v="£0.00"/>
    <s v="£0.00"/>
    <n v="0"/>
    <m/>
  </r>
  <r>
    <x v="0"/>
    <s v="Weston Favell"/>
    <s v="112 - Surgeons Room"/>
    <s v="B "/>
    <n v="1"/>
    <s v="Internal Finishes"/>
    <n v="102"/>
    <x v="1"/>
    <n v="10205"/>
    <x v="29"/>
    <m/>
    <m/>
    <m/>
    <x v="0"/>
    <m/>
    <n v="15"/>
    <m/>
    <m/>
    <m/>
    <m/>
    <m/>
    <m/>
    <n v="0"/>
    <x v="0"/>
    <s v="£0.00"/>
    <s v="£0.00"/>
    <s v="£0.00"/>
    <s v="£0.00"/>
    <s v="£0.00"/>
    <n v="0"/>
    <m/>
  </r>
  <r>
    <x v="0"/>
    <s v="Weston Favell"/>
    <s v="112 - Surgeons Room"/>
    <s v="B "/>
    <n v="1"/>
    <s v="Internal Finishes"/>
    <n v="102"/>
    <x v="1"/>
    <s v="10207RV"/>
    <x v="1"/>
    <m/>
    <m/>
    <m/>
    <x v="0"/>
    <m/>
    <n v="15"/>
    <m/>
    <m/>
    <m/>
    <m/>
    <m/>
    <m/>
    <n v="0"/>
    <x v="0"/>
    <s v="£0.00"/>
    <s v="£0.00"/>
    <s v="£0.00"/>
    <s v="£0.00"/>
    <s v="£0.00"/>
    <n v="0"/>
    <m/>
  </r>
  <r>
    <x v="0"/>
    <s v="Weston Favell"/>
    <s v="112 - Surgeons Room"/>
    <s v="B "/>
    <n v="1"/>
    <s v="Internal Finishes"/>
    <n v="102"/>
    <x v="1"/>
    <s v="10207RV"/>
    <x v="1"/>
    <s v="m2"/>
    <n v="0.5"/>
    <n v="35.380000000000003"/>
    <x v="1"/>
    <n v="35"/>
    <n v="2"/>
    <n v="17.690000000000001"/>
    <s v="Water damaged / damp "/>
    <s v="Redecorate"/>
    <s v="INT 7, INT 8"/>
    <n v="2"/>
    <n v="3"/>
    <n v="6"/>
    <x v="1"/>
    <s v="£0.00"/>
    <n v="17.690000000000001"/>
    <s v="£0.00"/>
    <s v="£0.00"/>
    <s v="£0.00"/>
    <n v="17.690000000000001"/>
    <m/>
  </r>
  <r>
    <x v="0"/>
    <s v="Weston Favell"/>
    <s v="112 - Surgeons Room"/>
    <s v="B "/>
    <n v="1"/>
    <s v="Internal Finishes"/>
    <n v="103"/>
    <x v="2"/>
    <n v="10306"/>
    <x v="40"/>
    <m/>
    <m/>
    <m/>
    <x v="0"/>
    <m/>
    <n v="8"/>
    <m/>
    <m/>
    <m/>
    <m/>
    <m/>
    <m/>
    <n v="0"/>
    <x v="0"/>
    <s v="£0.00"/>
    <s v="£0.00"/>
    <s v="£0.00"/>
    <s v="£0.00"/>
    <s v="£0.00"/>
    <n v="0"/>
    <m/>
  </r>
  <r>
    <x v="0"/>
    <s v="Weston Favell"/>
    <s v="112 - Surgeons Room"/>
    <s v="B "/>
    <n v="1"/>
    <s v="Internal Finishes"/>
    <n v="104"/>
    <x v="6"/>
    <n v="10401"/>
    <x v="8"/>
    <m/>
    <m/>
    <m/>
    <x v="0"/>
    <m/>
    <n v="8"/>
    <m/>
    <m/>
    <m/>
    <m/>
    <m/>
    <m/>
    <n v="0"/>
    <x v="0"/>
    <s v="£0.00"/>
    <s v="£0.00"/>
    <s v="£0.00"/>
    <s v="£0.00"/>
    <s v="£0.00"/>
    <n v="0"/>
    <m/>
  </r>
  <r>
    <x v="0"/>
    <s v="Weston Favell"/>
    <s v="112 - Surgeons Room"/>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112 - Surgeons Room"/>
    <s v="B "/>
    <n v="2"/>
    <s v="Door"/>
    <n v="201"/>
    <x v="3"/>
    <n v="20102"/>
    <x v="15"/>
    <m/>
    <m/>
    <m/>
    <x v="0"/>
    <m/>
    <n v="12"/>
    <m/>
    <m/>
    <m/>
    <m/>
    <m/>
    <m/>
    <n v="0"/>
    <x v="0"/>
    <s v="£0.00"/>
    <s v="£0.00"/>
    <s v="£0.00"/>
    <s v="£0.00"/>
    <s v="£0.00"/>
    <n v="0"/>
    <m/>
  </r>
  <r>
    <x v="0"/>
    <s v="Weston Favell"/>
    <s v="112 - Surgeons Room"/>
    <s v="B "/>
    <n v="3"/>
    <s v="Ironmongery"/>
    <n v="301"/>
    <x v="4"/>
    <n v="30101"/>
    <x v="4"/>
    <m/>
    <m/>
    <m/>
    <x v="0"/>
    <m/>
    <n v="12"/>
    <m/>
    <m/>
    <m/>
    <m/>
    <m/>
    <m/>
    <n v="0"/>
    <x v="0"/>
    <s v="£0.00"/>
    <s v="£0.00"/>
    <s v="£0.00"/>
    <s v="£0.00"/>
    <s v="£0.00"/>
    <n v="0"/>
    <m/>
  </r>
  <r>
    <x v="0"/>
    <s v="Weston Favell"/>
    <s v="112 - Surgeons Room"/>
    <s v="B "/>
    <n v="4"/>
    <s v="Joinery"/>
    <n v="401"/>
    <x v="5"/>
    <n v="40101"/>
    <x v="12"/>
    <m/>
    <m/>
    <m/>
    <x v="0"/>
    <m/>
    <n v="12"/>
    <m/>
    <m/>
    <m/>
    <m/>
    <m/>
    <m/>
    <n v="0"/>
    <x v="0"/>
    <s v="£0.00"/>
    <s v="£0.00"/>
    <s v="£0.00"/>
    <s v="£0.00"/>
    <s v="£0.00"/>
    <n v="0"/>
    <m/>
  </r>
  <r>
    <x v="0"/>
    <s v="Weston Favell"/>
    <s v="112 - Surgeons Room"/>
    <s v="B "/>
    <n v="7"/>
    <s v="FF&amp;E"/>
    <n v="701"/>
    <x v="7"/>
    <n v="70105"/>
    <x v="66"/>
    <m/>
    <m/>
    <m/>
    <x v="0"/>
    <m/>
    <n v="10"/>
    <m/>
    <m/>
    <m/>
    <m/>
    <m/>
    <m/>
    <n v="0"/>
    <x v="0"/>
    <s v="£0.00"/>
    <s v="£0.00"/>
    <s v="£0.00"/>
    <s v="£0.00"/>
    <s v="£0.00"/>
    <n v="0"/>
    <m/>
  </r>
  <r>
    <x v="0"/>
    <s v="Weston Favell"/>
    <s v="106 - Corridor"/>
    <s v="B "/>
    <n v="1"/>
    <s v="Internal Finishes"/>
    <n v="101"/>
    <x v="0"/>
    <n v="10106"/>
    <x v="46"/>
    <m/>
    <m/>
    <m/>
    <x v="4"/>
    <m/>
    <n v="65"/>
    <m/>
    <m/>
    <m/>
    <m/>
    <m/>
    <m/>
    <n v="0"/>
    <x v="0"/>
    <s v="£0.00"/>
    <s v="£0.00"/>
    <s v="£0.00"/>
    <s v="£0.00"/>
    <s v="£0.00"/>
    <n v="0"/>
    <m/>
  </r>
  <r>
    <x v="0"/>
    <s v="Weston Favell"/>
    <s v="106 - Corridor"/>
    <s v="B "/>
    <n v="1"/>
    <s v="Internal Finishes"/>
    <n v="102"/>
    <x v="1"/>
    <n v="10203"/>
    <x v="48"/>
    <m/>
    <m/>
    <m/>
    <x v="4"/>
    <m/>
    <n v="65"/>
    <m/>
    <m/>
    <m/>
    <m/>
    <m/>
    <m/>
    <n v="0"/>
    <x v="0"/>
    <s v="£0.00"/>
    <s v="£0.00"/>
    <s v="£0.00"/>
    <s v="£0.00"/>
    <s v="£0.00"/>
    <n v="0"/>
    <m/>
  </r>
  <r>
    <x v="0"/>
    <s v="Weston Favell"/>
    <s v="106 - Corridor"/>
    <s v="B "/>
    <n v="1"/>
    <s v="Internal Finishes"/>
    <n v="102"/>
    <x v="1"/>
    <n v="10206"/>
    <x v="46"/>
    <m/>
    <m/>
    <m/>
    <x v="4"/>
    <m/>
    <n v="65"/>
    <m/>
    <m/>
    <m/>
    <m/>
    <m/>
    <m/>
    <n v="0"/>
    <x v="0"/>
    <s v="£0.00"/>
    <s v="£0.00"/>
    <s v="£0.00"/>
    <s v="£0.00"/>
    <s v="£0.00"/>
    <n v="0"/>
    <m/>
  </r>
  <r>
    <x v="0"/>
    <s v="Weston Favell"/>
    <s v="106 - Corridor"/>
    <s v="B "/>
    <n v="1"/>
    <s v="Internal Finishes"/>
    <n v="103"/>
    <x v="2"/>
    <n v="10301"/>
    <x v="65"/>
    <s v="m2"/>
    <n v="27.86"/>
    <n v="32.01"/>
    <x v="1"/>
    <n v="10"/>
    <n v="3"/>
    <n v="891.79859999999996"/>
    <s v="Flooring is heavily worn and past life expectancy."/>
    <s v="Replace flooring"/>
    <m/>
    <n v="2"/>
    <n v="2"/>
    <n v="4"/>
    <x v="2"/>
    <s v="£0.00"/>
    <s v="£0.00"/>
    <n v="891.79859999999996"/>
    <s v="£0.00"/>
    <s v="£0.00"/>
    <n v="891.79859999999996"/>
    <m/>
  </r>
  <r>
    <x v="0"/>
    <s v="Weston Favell"/>
    <s v="106 - Corridor"/>
    <s v="B "/>
    <n v="2"/>
    <s v="Door"/>
    <n v="201"/>
    <x v="3"/>
    <n v="20102"/>
    <x v="15"/>
    <m/>
    <m/>
    <m/>
    <x v="0"/>
    <m/>
    <n v="10"/>
    <m/>
    <m/>
    <m/>
    <m/>
    <m/>
    <m/>
    <n v="0"/>
    <x v="0"/>
    <s v="£0.00"/>
    <s v="£0.00"/>
    <s v="£0.00"/>
    <s v="£0.00"/>
    <s v="£0.00"/>
    <n v="0"/>
    <s v="Ease and adjust required by local maintenance team to ensure flush fitting into frame (fire door to escape route)"/>
  </r>
  <r>
    <x v="0"/>
    <s v="Weston Favell"/>
    <s v="106 - Corridor"/>
    <s v="B "/>
    <n v="3"/>
    <s v="Ironmongery"/>
    <n v="301"/>
    <x v="4"/>
    <n v="30101"/>
    <x v="4"/>
    <s v="Item"/>
    <n v="1"/>
    <n v="150"/>
    <x v="1"/>
    <n v="20"/>
    <n v="2"/>
    <n v="150"/>
    <s v="Closer, handles and hinges require replacement as they appear to be past life expectancy and essential to being efficient due to being fire door on an escape route."/>
    <s v="Replace all ironmongery"/>
    <s v="INT 15, INT 14, INT 13"/>
    <n v="3"/>
    <n v="3"/>
    <n v="9"/>
    <x v="1"/>
    <s v="£0.00"/>
    <n v="150"/>
    <s v="£0.00"/>
    <s v="£0.00"/>
    <s v="£0.00"/>
    <n v="150"/>
    <m/>
  </r>
  <r>
    <x v="0"/>
    <s v="Weston Favell"/>
    <s v="106 - Corridor"/>
    <s v="B "/>
    <n v="4"/>
    <s v="Joinery"/>
    <n v="401"/>
    <x v="5"/>
    <n v="40101"/>
    <x v="12"/>
    <m/>
    <m/>
    <m/>
    <x v="0"/>
    <m/>
    <n v="12"/>
    <m/>
    <m/>
    <m/>
    <m/>
    <m/>
    <m/>
    <n v="0"/>
    <x v="0"/>
    <s v="£0.00"/>
    <s v="£0.00"/>
    <s v="£0.00"/>
    <s v="£0.00"/>
    <s v="£0.00"/>
    <n v="0"/>
    <m/>
  </r>
  <r>
    <x v="0"/>
    <s v="Weston Favell"/>
    <s v="106 - Corridor"/>
    <s v="B "/>
    <n v="4"/>
    <s v="Joinery"/>
    <n v="401"/>
    <x v="5"/>
    <n v="40102"/>
    <x v="6"/>
    <m/>
    <m/>
    <m/>
    <x v="0"/>
    <m/>
    <n v="12"/>
    <m/>
    <m/>
    <m/>
    <m/>
    <m/>
    <m/>
    <n v="0"/>
    <x v="0"/>
    <s v="£0.00"/>
    <s v="£0.00"/>
    <s v="£0.00"/>
    <s v="£0.00"/>
    <s v="£0.00"/>
    <n v="0"/>
    <m/>
  </r>
  <r>
    <x v="0"/>
    <s v="Weston Favell"/>
    <s v="108 - Corridor"/>
    <s v="B "/>
    <n v="1"/>
    <s v="Internal Finishes"/>
    <n v="101"/>
    <x v="0"/>
    <n v="10106"/>
    <x v="46"/>
    <m/>
    <m/>
    <m/>
    <x v="4"/>
    <m/>
    <n v="65"/>
    <m/>
    <m/>
    <m/>
    <m/>
    <m/>
    <m/>
    <n v="0"/>
    <x v="0"/>
    <s v="£0.00"/>
    <s v="£0.00"/>
    <s v="£0.00"/>
    <s v="£0.00"/>
    <s v="£0.00"/>
    <n v="0"/>
    <m/>
  </r>
  <r>
    <x v="0"/>
    <s v="Weston Favell"/>
    <s v="108 - Corridor"/>
    <s v="B "/>
    <n v="1"/>
    <s v="Internal Finishes"/>
    <n v="102"/>
    <x v="1"/>
    <n v="10203"/>
    <x v="48"/>
    <m/>
    <m/>
    <m/>
    <x v="4"/>
    <m/>
    <n v="65"/>
    <m/>
    <m/>
    <m/>
    <m/>
    <m/>
    <m/>
    <n v="0"/>
    <x v="0"/>
    <s v="£0.00"/>
    <s v="£0.00"/>
    <s v="£0.00"/>
    <s v="£0.00"/>
    <s v="£0.00"/>
    <n v="0"/>
    <m/>
  </r>
  <r>
    <x v="0"/>
    <s v="Weston Favell"/>
    <s v="108 - Corridor"/>
    <s v="B "/>
    <n v="1"/>
    <s v="Internal Finishes"/>
    <n v="102"/>
    <x v="1"/>
    <n v="10206"/>
    <x v="46"/>
    <m/>
    <m/>
    <m/>
    <x v="4"/>
    <m/>
    <n v="65"/>
    <m/>
    <m/>
    <m/>
    <m/>
    <m/>
    <m/>
    <n v="0"/>
    <x v="0"/>
    <s v="£0.00"/>
    <s v="£0.00"/>
    <s v="£0.00"/>
    <s v="£0.00"/>
    <s v="£0.00"/>
    <n v="0"/>
    <m/>
  </r>
  <r>
    <x v="0"/>
    <s v="Weston Favell"/>
    <s v="108 - Corridor"/>
    <s v="B "/>
    <n v="1"/>
    <s v="Internal Finishes"/>
    <n v="103"/>
    <x v="2"/>
    <n v="10301"/>
    <x v="65"/>
    <s v="m2"/>
    <n v="5.25"/>
    <n v="32.01"/>
    <x v="1"/>
    <n v="10"/>
    <n v="3"/>
    <n v="168.05249999999998"/>
    <s v="Flooring is heavily worn and past life expectancy."/>
    <s v="Replace flooring"/>
    <m/>
    <n v="2"/>
    <n v="2"/>
    <n v="4"/>
    <x v="2"/>
    <s v="£0.00"/>
    <s v="£0.00"/>
    <n v="168.05249999999998"/>
    <s v="£0.00"/>
    <s v="£0.00"/>
    <n v="168.05249999999998"/>
    <m/>
  </r>
  <r>
    <x v="0"/>
    <s v="Weston Favell"/>
    <s v="108 - Corridor"/>
    <s v="B "/>
    <n v="2"/>
    <s v="Door"/>
    <n v="201"/>
    <x v="3"/>
    <n v="20102"/>
    <x v="15"/>
    <m/>
    <m/>
    <m/>
    <x v="0"/>
    <m/>
    <n v="10"/>
    <m/>
    <m/>
    <m/>
    <m/>
    <m/>
    <m/>
    <n v="0"/>
    <x v="0"/>
    <s v="£0.00"/>
    <s v="£0.00"/>
    <s v="£0.00"/>
    <s v="£0.00"/>
    <s v="£0.00"/>
    <n v="0"/>
    <s v="Ease and adjust required by local maintenance team to ensure flush fitting into frame (fire door to escape route)"/>
  </r>
  <r>
    <x v="0"/>
    <s v="Weston Favell"/>
    <s v="108 - Corridor"/>
    <s v="B "/>
    <n v="3"/>
    <s v="Ironmongery"/>
    <n v="301"/>
    <x v="4"/>
    <n v="30101"/>
    <x v="4"/>
    <s v="Item"/>
    <n v="1"/>
    <n v="150"/>
    <x v="1"/>
    <n v="20"/>
    <n v="2"/>
    <n v="150"/>
    <s v="Closer, handles and hinges require replacement as they appear to be past life expectancy and essential to being efficient due to being fire door on an escape route."/>
    <s v="Replace all ironmongery"/>
    <s v="INT 15, INT 14, INT 13"/>
    <n v="3"/>
    <n v="3"/>
    <n v="9"/>
    <x v="1"/>
    <s v="£0.00"/>
    <n v="150"/>
    <s v="£0.00"/>
    <s v="£0.00"/>
    <s v="£0.00"/>
    <n v="150"/>
    <m/>
  </r>
  <r>
    <x v="0"/>
    <s v="Weston Favell"/>
    <s v="108 - Corridor"/>
    <s v="B "/>
    <n v="4"/>
    <s v="Joinery"/>
    <n v="401"/>
    <x v="5"/>
    <n v="40101"/>
    <x v="12"/>
    <m/>
    <m/>
    <m/>
    <x v="0"/>
    <m/>
    <n v="12"/>
    <m/>
    <m/>
    <m/>
    <m/>
    <m/>
    <m/>
    <n v="0"/>
    <x v="0"/>
    <s v="£0.00"/>
    <s v="£0.00"/>
    <s v="£0.00"/>
    <s v="£0.00"/>
    <s v="£0.00"/>
    <n v="0"/>
    <m/>
  </r>
  <r>
    <x v="0"/>
    <s v="Weston Favell"/>
    <s v="108 - Corridor"/>
    <s v="B "/>
    <n v="4"/>
    <s v="Joinery"/>
    <n v="401"/>
    <x v="5"/>
    <n v="40102"/>
    <x v="6"/>
    <m/>
    <m/>
    <m/>
    <x v="0"/>
    <m/>
    <n v="12"/>
    <m/>
    <m/>
    <m/>
    <m/>
    <m/>
    <m/>
    <n v="0"/>
    <x v="0"/>
    <s v="£0.00"/>
    <s v="£0.00"/>
    <s v="£0.00"/>
    <s v="£0.00"/>
    <s v="£0.00"/>
    <n v="0"/>
    <m/>
  </r>
  <r>
    <x v="0"/>
    <s v="Weston Favell"/>
    <s v="108 - Corridor"/>
    <s v="B "/>
    <n v="7"/>
    <s v="FF&amp;E"/>
    <n v="701"/>
    <x v="7"/>
    <n v="70117"/>
    <x v="92"/>
    <m/>
    <m/>
    <m/>
    <x v="0"/>
    <m/>
    <n v="8"/>
    <m/>
    <m/>
    <m/>
    <m/>
    <m/>
    <m/>
    <n v="0"/>
    <x v="0"/>
    <s v="£0.00"/>
    <s v="£0.00"/>
    <s v="£0.00"/>
    <s v="£0.00"/>
    <s v="£0.00"/>
    <n v="0"/>
    <m/>
  </r>
  <r>
    <x v="0"/>
    <s v="Weston Favell"/>
    <s v="900 - Boiler Room"/>
    <s v="B "/>
    <n v="1"/>
    <s v="Internal Finishes"/>
    <n v="101"/>
    <x v="0"/>
    <n v="10106"/>
    <x v="46"/>
    <m/>
    <m/>
    <m/>
    <x v="4"/>
    <m/>
    <n v="55"/>
    <m/>
    <m/>
    <m/>
    <m/>
    <m/>
    <m/>
    <n v="0"/>
    <x v="0"/>
    <s v="£0.00"/>
    <s v="£0.00"/>
    <s v="£0.00"/>
    <s v="£0.00"/>
    <s v="£0.00"/>
    <n v="0"/>
    <m/>
  </r>
  <r>
    <x v="0"/>
    <s v="Weston Favell"/>
    <s v="900 - Boiler Room"/>
    <s v="B "/>
    <n v="1"/>
    <s v="Internal Finishes"/>
    <n v="102"/>
    <x v="1"/>
    <n v="10202"/>
    <x v="93"/>
    <m/>
    <m/>
    <m/>
    <x v="4"/>
    <m/>
    <n v="55"/>
    <m/>
    <m/>
    <m/>
    <m/>
    <m/>
    <m/>
    <n v="0"/>
    <x v="0"/>
    <s v="£0.00"/>
    <s v="£0.00"/>
    <s v="£0.00"/>
    <s v="£0.00"/>
    <s v="£0.00"/>
    <n v="0"/>
    <m/>
  </r>
  <r>
    <x v="0"/>
    <s v="Weston Favell"/>
    <s v="900 - Boiler Room"/>
    <s v="B "/>
    <n v="1"/>
    <s v="Internal Finishes"/>
    <n v="103"/>
    <x v="2"/>
    <n v="10304"/>
    <x v="70"/>
    <m/>
    <m/>
    <m/>
    <x v="4"/>
    <m/>
    <n v="55"/>
    <m/>
    <m/>
    <m/>
    <m/>
    <m/>
    <m/>
    <n v="0"/>
    <x v="0"/>
    <s v="£0.00"/>
    <s v="£0.00"/>
    <s v="£0.00"/>
    <s v="£0.00"/>
    <s v="£0.00"/>
    <n v="0"/>
    <m/>
  </r>
  <r>
    <x v="0"/>
    <s v="Weston Favell"/>
    <s v="900 - Boiler Room"/>
    <s v="B "/>
    <n v="1"/>
    <s v="Internal Finishes"/>
    <n v="104"/>
    <x v="6"/>
    <n v="10405"/>
    <x v="72"/>
    <m/>
    <m/>
    <m/>
    <x v="0"/>
    <m/>
    <n v="8"/>
    <m/>
    <m/>
    <m/>
    <m/>
    <m/>
    <m/>
    <n v="0"/>
    <x v="0"/>
    <s v="£0.00"/>
    <s v="£0.00"/>
    <s v="£0.00"/>
    <s v="£0.00"/>
    <s v="£0.00"/>
    <n v="0"/>
    <m/>
  </r>
  <r>
    <x v="0"/>
    <s v="Weston Favell"/>
    <s v="900 - Boiler Room"/>
    <s v="B "/>
    <n v="2"/>
    <s v="Door"/>
    <n v="201"/>
    <x v="3"/>
    <n v="20102"/>
    <x v="15"/>
    <m/>
    <m/>
    <m/>
    <x v="0"/>
    <m/>
    <n v="12"/>
    <m/>
    <m/>
    <m/>
    <m/>
    <m/>
    <m/>
    <n v="0"/>
    <x v="0"/>
    <s v="£0.00"/>
    <s v="£0.00"/>
    <s v="£0.00"/>
    <s v="£0.00"/>
    <s v="£0.00"/>
    <n v="0"/>
    <s v="Ease and adjust required by local maintenance team to ensure flush fitting into frame (fire door to escape route)"/>
  </r>
  <r>
    <x v="0"/>
    <s v="Weston Favell"/>
    <s v="900 - Boiler Room"/>
    <s v="B "/>
    <n v="3"/>
    <s v="Ironmongery"/>
    <n v="301"/>
    <x v="4"/>
    <n v="30101"/>
    <x v="4"/>
    <s v="Item"/>
    <n v="1"/>
    <n v="150"/>
    <x v="1"/>
    <n v="20"/>
    <n v="2"/>
    <n v="150"/>
    <s v="Closer, handles and hinges require replacement as they appear to be past life expectancy and essential to being efficient due to being fire door on an escape route."/>
    <s v="Replace all ironmongery"/>
    <s v="INT 15, INT 14, INT 13"/>
    <n v="3"/>
    <n v="3"/>
    <n v="9"/>
    <x v="1"/>
    <s v="£0.00"/>
    <n v="150"/>
    <s v="£0.00"/>
    <s v="£0.00"/>
    <s v="£0.00"/>
    <n v="150"/>
    <m/>
  </r>
  <r>
    <x v="0"/>
    <s v="Weston Favell"/>
    <s v="900 - Boiler Room"/>
    <s v="B "/>
    <n v="5"/>
    <s v="Sanitary ware"/>
    <n v="502"/>
    <x v="8"/>
    <n v="50203"/>
    <x v="16"/>
    <m/>
    <m/>
    <m/>
    <x v="0"/>
    <m/>
    <n v="10"/>
    <m/>
    <m/>
    <m/>
    <m/>
    <m/>
    <m/>
    <n v="0"/>
    <x v="0"/>
    <s v="£0.00"/>
    <s v="£0.00"/>
    <s v="£0.00"/>
    <s v="£0.00"/>
    <s v="£0.00"/>
    <n v="0"/>
    <m/>
  </r>
  <r>
    <x v="0"/>
    <s v="Weston Favell"/>
    <s v="107 - Locker Room"/>
    <s v="B "/>
    <n v="1"/>
    <s v="Internal Finishes"/>
    <n v="101"/>
    <x v="0"/>
    <n v="10106"/>
    <x v="46"/>
    <m/>
    <m/>
    <m/>
    <x v="4"/>
    <m/>
    <n v="55"/>
    <m/>
    <m/>
    <m/>
    <m/>
    <m/>
    <m/>
    <n v="0"/>
    <x v="0"/>
    <s v="£0.00"/>
    <s v="£0.00"/>
    <s v="£0.00"/>
    <s v="£0.00"/>
    <s v="£0.00"/>
    <n v="0"/>
    <m/>
  </r>
  <r>
    <x v="0"/>
    <s v="Weston Favell"/>
    <s v="107 - Locker Room"/>
    <s v="B "/>
    <n v="1"/>
    <s v="Internal Finishes"/>
    <n v="102"/>
    <x v="1"/>
    <n v="10203"/>
    <x v="48"/>
    <m/>
    <m/>
    <m/>
    <x v="4"/>
    <m/>
    <n v="55"/>
    <m/>
    <m/>
    <m/>
    <m/>
    <m/>
    <m/>
    <n v="0"/>
    <x v="0"/>
    <s v="£0.00"/>
    <s v="£0.00"/>
    <s v="£0.00"/>
    <s v="£0.00"/>
    <s v="£0.00"/>
    <n v="0"/>
    <m/>
  </r>
  <r>
    <x v="0"/>
    <s v="Weston Favell"/>
    <s v="107 - Locker Room"/>
    <s v="B "/>
    <n v="1"/>
    <s v="Internal Finishes"/>
    <n v="102"/>
    <x v="1"/>
    <n v="10206"/>
    <x v="46"/>
    <m/>
    <m/>
    <m/>
    <x v="4"/>
    <m/>
    <n v="55"/>
    <m/>
    <m/>
    <m/>
    <m/>
    <m/>
    <m/>
    <n v="0"/>
    <x v="0"/>
    <s v="£0.00"/>
    <s v="£0.00"/>
    <s v="£0.00"/>
    <s v="£0.00"/>
    <s v="£0.00"/>
    <n v="0"/>
    <m/>
  </r>
  <r>
    <x v="0"/>
    <s v="Weston Favell"/>
    <s v="107 - Locker Room"/>
    <s v="B "/>
    <n v="1"/>
    <s v="Internal Finishes"/>
    <n v="103"/>
    <x v="2"/>
    <n v="10304"/>
    <x v="70"/>
    <m/>
    <m/>
    <m/>
    <x v="4"/>
    <m/>
    <n v="55"/>
    <m/>
    <m/>
    <m/>
    <m/>
    <m/>
    <m/>
    <n v="0"/>
    <x v="0"/>
    <s v="£0.00"/>
    <s v="£0.00"/>
    <s v="£0.00"/>
    <s v="£0.00"/>
    <s v="£0.00"/>
    <n v="0"/>
    <m/>
  </r>
  <r>
    <x v="0"/>
    <s v="Weston Favell"/>
    <s v="107 - Locker Room"/>
    <s v="B "/>
    <n v="2"/>
    <s v="Door"/>
    <n v="201"/>
    <x v="3"/>
    <n v="20105"/>
    <x v="67"/>
    <m/>
    <m/>
    <m/>
    <x v="0"/>
    <m/>
    <n v="12"/>
    <m/>
    <m/>
    <m/>
    <m/>
    <m/>
    <m/>
    <n v="0"/>
    <x v="0"/>
    <s v="£0.00"/>
    <s v="£0.00"/>
    <s v="£0.00"/>
    <s v="£0.00"/>
    <s v="£0.00"/>
    <n v="0"/>
    <m/>
  </r>
  <r>
    <x v="0"/>
    <s v="Weston Favell"/>
    <s v="107 - Locker Room"/>
    <s v="B "/>
    <n v="3"/>
    <s v="Ironmongery"/>
    <n v="301"/>
    <x v="4"/>
    <n v="30101"/>
    <x v="4"/>
    <m/>
    <m/>
    <m/>
    <x v="0"/>
    <m/>
    <n v="12"/>
    <m/>
    <m/>
    <m/>
    <m/>
    <m/>
    <m/>
    <n v="0"/>
    <x v="0"/>
    <s v="£0.00"/>
    <s v="£0.00"/>
    <s v="£0.00"/>
    <s v="£0.00"/>
    <s v="£0.00"/>
    <n v="0"/>
    <m/>
  </r>
  <r>
    <x v="0"/>
    <s v="Weston Favell"/>
    <s v="107 - Locker Room"/>
    <s v="B "/>
    <n v="4"/>
    <s v="Joinery"/>
    <n v="401"/>
    <x v="5"/>
    <n v="40101"/>
    <x v="12"/>
    <m/>
    <m/>
    <m/>
    <x v="0"/>
    <m/>
    <n v="12"/>
    <m/>
    <m/>
    <m/>
    <m/>
    <m/>
    <m/>
    <n v="0"/>
    <x v="0"/>
    <s v="£0.00"/>
    <s v="£0.00"/>
    <s v="£0.00"/>
    <s v="£0.00"/>
    <s v="£0.00"/>
    <n v="0"/>
    <m/>
  </r>
  <r>
    <x v="0"/>
    <s v="Weston Favell"/>
    <s v="109 -Custody Store"/>
    <s v="B "/>
    <n v="1"/>
    <s v="Internal Finishes"/>
    <n v="101"/>
    <x v="0"/>
    <n v="10106"/>
    <x v="46"/>
    <m/>
    <m/>
    <m/>
    <x v="4"/>
    <m/>
    <n v="55"/>
    <m/>
    <m/>
    <m/>
    <m/>
    <m/>
    <m/>
    <n v="0"/>
    <x v="0"/>
    <s v="£0.00"/>
    <s v="£0.00"/>
    <s v="£0.00"/>
    <s v="£0.00"/>
    <s v="£0.00"/>
    <n v="0"/>
    <m/>
  </r>
  <r>
    <x v="0"/>
    <s v="Weston Favell"/>
    <s v="109 -Custody Store"/>
    <s v="B "/>
    <n v="1"/>
    <s v="Internal Finishes"/>
    <n v="102"/>
    <x v="1"/>
    <n v="10203"/>
    <x v="48"/>
    <m/>
    <m/>
    <m/>
    <x v="4"/>
    <m/>
    <n v="55"/>
    <m/>
    <m/>
    <m/>
    <m/>
    <m/>
    <m/>
    <n v="0"/>
    <x v="0"/>
    <s v="£0.00"/>
    <s v="£0.00"/>
    <s v="£0.00"/>
    <s v="£0.00"/>
    <s v="£0.00"/>
    <n v="0"/>
    <m/>
  </r>
  <r>
    <x v="0"/>
    <s v="Weston Favell"/>
    <s v="109 -Custody Store"/>
    <s v="B "/>
    <n v="1"/>
    <s v="Internal Finishes"/>
    <n v="102"/>
    <x v="1"/>
    <n v="10206"/>
    <x v="46"/>
    <m/>
    <m/>
    <m/>
    <x v="4"/>
    <m/>
    <n v="55"/>
    <m/>
    <m/>
    <m/>
    <m/>
    <m/>
    <m/>
    <n v="0"/>
    <x v="0"/>
    <s v="£0.00"/>
    <s v="£0.00"/>
    <s v="£0.00"/>
    <s v="£0.00"/>
    <s v="£0.00"/>
    <n v="0"/>
    <m/>
  </r>
  <r>
    <x v="0"/>
    <s v="Weston Favell"/>
    <s v="109 -Custody Store"/>
    <s v="B "/>
    <n v="1"/>
    <s v="Internal Finishes"/>
    <n v="103"/>
    <x v="2"/>
    <n v="10304"/>
    <x v="70"/>
    <m/>
    <m/>
    <m/>
    <x v="4"/>
    <m/>
    <n v="55"/>
    <m/>
    <m/>
    <m/>
    <m/>
    <m/>
    <m/>
    <n v="0"/>
    <x v="0"/>
    <s v="£0.00"/>
    <s v="£0.00"/>
    <s v="£0.00"/>
    <s v="£0.00"/>
    <s v="£0.00"/>
    <n v="0"/>
    <m/>
  </r>
  <r>
    <x v="0"/>
    <s v="Weston Favell"/>
    <s v="109 -Custody Store"/>
    <s v="B "/>
    <n v="2"/>
    <s v="Door"/>
    <n v="201"/>
    <x v="3"/>
    <n v="20105"/>
    <x v="67"/>
    <m/>
    <m/>
    <m/>
    <x v="0"/>
    <m/>
    <n v="12"/>
    <m/>
    <m/>
    <m/>
    <m/>
    <m/>
    <m/>
    <n v="0"/>
    <x v="0"/>
    <s v="£0.00"/>
    <s v="£0.00"/>
    <s v="£0.00"/>
    <s v="£0.00"/>
    <s v="£0.00"/>
    <n v="0"/>
    <m/>
  </r>
  <r>
    <x v="0"/>
    <s v="Weston Favell"/>
    <s v="109 -Custody Store"/>
    <s v="B "/>
    <n v="3"/>
    <s v="Ironmongery"/>
    <n v="301"/>
    <x v="4"/>
    <n v="30101"/>
    <x v="4"/>
    <m/>
    <m/>
    <m/>
    <x v="0"/>
    <m/>
    <n v="12"/>
    <m/>
    <m/>
    <m/>
    <m/>
    <m/>
    <m/>
    <n v="0"/>
    <x v="0"/>
    <s v="£0.00"/>
    <s v="£0.00"/>
    <s v="£0.00"/>
    <s v="£0.00"/>
    <s v="£0.00"/>
    <n v="0"/>
    <m/>
  </r>
  <r>
    <x v="0"/>
    <s v="Weston Favell"/>
    <s v="109 -Custody Store"/>
    <s v="B "/>
    <n v="4"/>
    <s v="Joinery"/>
    <n v="401"/>
    <x v="5"/>
    <n v="40101"/>
    <x v="12"/>
    <m/>
    <m/>
    <m/>
    <x v="0"/>
    <m/>
    <n v="12"/>
    <m/>
    <m/>
    <m/>
    <m/>
    <m/>
    <m/>
    <n v="0"/>
    <x v="0"/>
    <s v="£0.00"/>
    <s v="£0.00"/>
    <s v="£0.00"/>
    <s v="£0.00"/>
    <s v="£0.00"/>
    <n v="0"/>
    <m/>
  </r>
  <r>
    <x v="0"/>
    <s v="Weston Favell"/>
    <s v="110 - DP Store"/>
    <s v="B "/>
    <n v="1"/>
    <s v="Internal Finishes"/>
    <n v="101"/>
    <x v="0"/>
    <n v="10106"/>
    <x v="46"/>
    <m/>
    <m/>
    <m/>
    <x v="4"/>
    <m/>
    <n v="55"/>
    <m/>
    <m/>
    <m/>
    <m/>
    <m/>
    <m/>
    <n v="0"/>
    <x v="0"/>
    <s v="£0.00"/>
    <s v="£0.00"/>
    <s v="£0.00"/>
    <s v="£0.00"/>
    <s v="£0.00"/>
    <n v="0"/>
    <m/>
  </r>
  <r>
    <x v="0"/>
    <s v="Weston Favell"/>
    <s v="110 - DP Store"/>
    <s v="B "/>
    <n v="1"/>
    <s v="Internal Finishes"/>
    <n v="102"/>
    <x v="1"/>
    <n v="10203"/>
    <x v="48"/>
    <m/>
    <m/>
    <m/>
    <x v="4"/>
    <m/>
    <n v="55"/>
    <m/>
    <m/>
    <m/>
    <m/>
    <m/>
    <m/>
    <n v="0"/>
    <x v="0"/>
    <s v="£0.00"/>
    <s v="£0.00"/>
    <s v="£0.00"/>
    <s v="£0.00"/>
    <s v="£0.00"/>
    <n v="0"/>
    <m/>
  </r>
  <r>
    <x v="0"/>
    <s v="Weston Favell"/>
    <s v="110 - DP Store"/>
    <s v="B "/>
    <n v="1"/>
    <s v="Internal Finishes"/>
    <n v="102"/>
    <x v="1"/>
    <n v="10206"/>
    <x v="46"/>
    <m/>
    <m/>
    <m/>
    <x v="4"/>
    <m/>
    <n v="55"/>
    <m/>
    <m/>
    <m/>
    <m/>
    <m/>
    <m/>
    <n v="0"/>
    <x v="0"/>
    <s v="£0.00"/>
    <s v="£0.00"/>
    <s v="£0.00"/>
    <s v="£0.00"/>
    <s v="£0.00"/>
    <n v="0"/>
    <m/>
  </r>
  <r>
    <x v="0"/>
    <s v="Weston Favell"/>
    <s v="110 - DP Store"/>
    <s v="B "/>
    <n v="1"/>
    <s v="Internal Finishes"/>
    <n v="103"/>
    <x v="2"/>
    <n v="10304"/>
    <x v="70"/>
    <m/>
    <m/>
    <m/>
    <x v="4"/>
    <m/>
    <n v="55"/>
    <m/>
    <m/>
    <m/>
    <m/>
    <m/>
    <m/>
    <n v="0"/>
    <x v="0"/>
    <s v="£0.00"/>
    <s v="£0.00"/>
    <s v="£0.00"/>
    <s v="£0.00"/>
    <s v="£0.00"/>
    <n v="0"/>
    <s v="Cracking (hairline) to floor and external wall. Evidence of previous repairs being undertaken."/>
  </r>
  <r>
    <x v="0"/>
    <s v="Weston Favell"/>
    <s v="110 - DP Store"/>
    <s v="B "/>
    <n v="2"/>
    <s v="Door"/>
    <n v="201"/>
    <x v="3"/>
    <n v="20105"/>
    <x v="67"/>
    <m/>
    <m/>
    <m/>
    <x v="0"/>
    <m/>
    <n v="12"/>
    <m/>
    <m/>
    <m/>
    <m/>
    <m/>
    <m/>
    <n v="0"/>
    <x v="0"/>
    <s v="£0.00"/>
    <s v="£0.00"/>
    <s v="£0.00"/>
    <s v="£0.00"/>
    <s v="£0.00"/>
    <n v="0"/>
    <m/>
  </r>
  <r>
    <x v="0"/>
    <s v="Weston Favell"/>
    <s v="110 - DP Store"/>
    <s v="B "/>
    <n v="3"/>
    <s v="Ironmongery"/>
    <n v="301"/>
    <x v="4"/>
    <n v="30101"/>
    <x v="4"/>
    <m/>
    <m/>
    <m/>
    <x v="0"/>
    <m/>
    <n v="12"/>
    <m/>
    <m/>
    <m/>
    <m/>
    <m/>
    <m/>
    <n v="0"/>
    <x v="0"/>
    <s v="£0.00"/>
    <s v="£0.00"/>
    <s v="£0.00"/>
    <s v="£0.00"/>
    <s v="£0.00"/>
    <n v="0"/>
    <m/>
  </r>
  <r>
    <x v="0"/>
    <s v="Weston Favell"/>
    <s v="110 - DP Store"/>
    <s v="B "/>
    <n v="4"/>
    <s v="Joinery"/>
    <n v="401"/>
    <x v="5"/>
    <n v="40101"/>
    <x v="12"/>
    <m/>
    <m/>
    <m/>
    <x v="0"/>
    <m/>
    <n v="12"/>
    <m/>
    <m/>
    <m/>
    <m/>
    <m/>
    <m/>
    <n v="0"/>
    <x v="0"/>
    <s v="£0.00"/>
    <s v="£0.00"/>
    <s v="£0.00"/>
    <s v="£0.00"/>
    <s v="£0.00"/>
    <n v="0"/>
    <m/>
  </r>
  <r>
    <x v="0"/>
    <s v="Weston Favell"/>
    <s v="111 - Stationery Store"/>
    <s v="B "/>
    <n v="1"/>
    <s v="Internal Finishes"/>
    <n v="101"/>
    <x v="0"/>
    <n v="10106"/>
    <x v="46"/>
    <m/>
    <m/>
    <m/>
    <x v="4"/>
    <m/>
    <n v="55"/>
    <m/>
    <m/>
    <m/>
    <m/>
    <m/>
    <m/>
    <n v="0"/>
    <x v="0"/>
    <s v="£0.00"/>
    <s v="£0.00"/>
    <s v="£0.00"/>
    <s v="£0.00"/>
    <s v="£0.00"/>
    <n v="0"/>
    <m/>
  </r>
  <r>
    <x v="0"/>
    <s v="Weston Favell"/>
    <s v="111 - Stationery Store"/>
    <s v="B "/>
    <n v="1"/>
    <s v="Internal Finishes"/>
    <n v="102"/>
    <x v="1"/>
    <n v="10203"/>
    <x v="48"/>
    <m/>
    <m/>
    <m/>
    <x v="4"/>
    <m/>
    <n v="55"/>
    <m/>
    <m/>
    <m/>
    <m/>
    <m/>
    <m/>
    <n v="0"/>
    <x v="0"/>
    <s v="£0.00"/>
    <s v="£0.00"/>
    <s v="£0.00"/>
    <s v="£0.00"/>
    <s v="£0.00"/>
    <n v="0"/>
    <m/>
  </r>
  <r>
    <x v="0"/>
    <s v="Weston Favell"/>
    <s v="111 - Stationery Store"/>
    <s v="B "/>
    <n v="1"/>
    <s v="Internal Finishes"/>
    <n v="102"/>
    <x v="1"/>
    <n v="10206"/>
    <x v="46"/>
    <m/>
    <m/>
    <m/>
    <x v="4"/>
    <m/>
    <n v="55"/>
    <m/>
    <m/>
    <m/>
    <m/>
    <m/>
    <m/>
    <n v="0"/>
    <x v="0"/>
    <s v="£0.00"/>
    <s v="£0.00"/>
    <s v="£0.00"/>
    <s v="£0.00"/>
    <s v="£0.00"/>
    <n v="0"/>
    <m/>
  </r>
  <r>
    <x v="0"/>
    <s v="Weston Favell"/>
    <s v="111 - Stationery Store"/>
    <s v="B "/>
    <n v="1"/>
    <s v="Internal Finishes"/>
    <n v="103"/>
    <x v="2"/>
    <n v="10304"/>
    <x v="70"/>
    <m/>
    <m/>
    <m/>
    <x v="4"/>
    <m/>
    <n v="55"/>
    <m/>
    <m/>
    <m/>
    <m/>
    <m/>
    <m/>
    <n v="0"/>
    <x v="0"/>
    <s v="£0.00"/>
    <s v="£0.00"/>
    <s v="£0.00"/>
    <s v="£0.00"/>
    <s v="£0.00"/>
    <n v="0"/>
    <m/>
  </r>
  <r>
    <x v="0"/>
    <s v="Weston Favell"/>
    <s v="111 - Stationery Store"/>
    <s v="B "/>
    <n v="2"/>
    <s v="Door"/>
    <n v="201"/>
    <x v="3"/>
    <n v="20105"/>
    <x v="67"/>
    <m/>
    <m/>
    <m/>
    <x v="0"/>
    <m/>
    <n v="12"/>
    <m/>
    <m/>
    <m/>
    <m/>
    <m/>
    <m/>
    <n v="0"/>
    <x v="0"/>
    <s v="£0.00"/>
    <s v="£0.00"/>
    <s v="£0.00"/>
    <s v="£0.00"/>
    <s v="£0.00"/>
    <n v="0"/>
    <m/>
  </r>
  <r>
    <x v="0"/>
    <s v="Weston Favell"/>
    <s v="111 - Stationery Store"/>
    <s v="B "/>
    <n v="3"/>
    <s v="Ironmongery"/>
    <n v="301"/>
    <x v="4"/>
    <n v="30101"/>
    <x v="4"/>
    <m/>
    <m/>
    <m/>
    <x v="0"/>
    <m/>
    <n v="12"/>
    <m/>
    <m/>
    <m/>
    <m/>
    <m/>
    <m/>
    <n v="0"/>
    <x v="0"/>
    <s v="£0.00"/>
    <s v="£0.00"/>
    <s v="£0.00"/>
    <s v="£0.00"/>
    <s v="£0.00"/>
    <n v="0"/>
    <m/>
  </r>
  <r>
    <x v="0"/>
    <s v="Weston Favell"/>
    <s v="111 - Stationery Store"/>
    <s v="B "/>
    <n v="4"/>
    <s v="Joinery"/>
    <n v="401"/>
    <x v="5"/>
    <n v="40101"/>
    <x v="12"/>
    <m/>
    <m/>
    <m/>
    <x v="0"/>
    <m/>
    <n v="12"/>
    <m/>
    <m/>
    <m/>
    <m/>
    <m/>
    <m/>
    <n v="0"/>
    <x v="0"/>
    <s v="£0.00"/>
    <s v="£0.00"/>
    <s v="£0.00"/>
    <s v="£0.00"/>
    <s v="£0.00"/>
    <n v="0"/>
    <m/>
  </r>
  <r>
    <x v="0"/>
    <s v="Weston Favell"/>
    <s v="074 - Fire Prep Room"/>
    <s v="B "/>
    <n v="1"/>
    <s v="Internal Finishes"/>
    <n v="101"/>
    <x v="0"/>
    <n v="10102"/>
    <x v="0"/>
    <m/>
    <m/>
    <m/>
    <x v="0"/>
    <m/>
    <n v="12"/>
    <m/>
    <m/>
    <m/>
    <m/>
    <m/>
    <m/>
    <n v="0"/>
    <x v="0"/>
    <s v="£0.00"/>
    <s v="£0.00"/>
    <s v="£0.00"/>
    <s v="£0.00"/>
    <s v="£0.00"/>
    <n v="0"/>
    <m/>
  </r>
  <r>
    <x v="0"/>
    <s v="Weston Favell"/>
    <s v="074 - Fire Prep Room"/>
    <s v="B "/>
    <n v="1"/>
    <s v="Internal Finishes"/>
    <n v="102"/>
    <x v="1"/>
    <n v="10201"/>
    <x v="37"/>
    <m/>
    <m/>
    <m/>
    <x v="0"/>
    <m/>
    <n v="15"/>
    <m/>
    <m/>
    <m/>
    <m/>
    <m/>
    <m/>
    <n v="0"/>
    <x v="0"/>
    <s v="£0.00"/>
    <s v="£0.00"/>
    <s v="£0.00"/>
    <s v="£0.00"/>
    <s v="£0.00"/>
    <n v="0"/>
    <m/>
  </r>
  <r>
    <x v="0"/>
    <s v="Weston Favell"/>
    <s v="074 - Fire Prep Room"/>
    <s v="B "/>
    <n v="1"/>
    <s v="Internal Finishes"/>
    <n v="102"/>
    <x v="1"/>
    <n v="10203"/>
    <x v="48"/>
    <m/>
    <m/>
    <m/>
    <x v="4"/>
    <m/>
    <n v="55"/>
    <m/>
    <m/>
    <m/>
    <m/>
    <m/>
    <m/>
    <n v="0"/>
    <x v="0"/>
    <s v="£0.00"/>
    <s v="£0.00"/>
    <s v="£0.00"/>
    <s v="£0.00"/>
    <s v="£0.00"/>
    <n v="0"/>
    <m/>
  </r>
  <r>
    <x v="0"/>
    <s v="Weston Favell"/>
    <s v="074 - Fire Prep Room"/>
    <s v="B "/>
    <n v="1"/>
    <s v="Internal Finishes"/>
    <n v="102"/>
    <x v="1"/>
    <s v="10207RV"/>
    <x v="1"/>
    <m/>
    <m/>
    <m/>
    <x v="0"/>
    <m/>
    <n v="12"/>
    <m/>
    <m/>
    <m/>
    <m/>
    <m/>
    <m/>
    <n v="0"/>
    <x v="0"/>
    <s v="£0.00"/>
    <s v="£0.00"/>
    <s v="£0.00"/>
    <s v="£0.00"/>
    <s v="£0.00"/>
    <n v="0"/>
    <m/>
  </r>
  <r>
    <x v="0"/>
    <s v="Weston Favell"/>
    <s v="074 - Fire Prep Room"/>
    <s v="B "/>
    <n v="1"/>
    <s v="Internal Finishes"/>
    <n v="103"/>
    <x v="2"/>
    <n v="10303"/>
    <x v="50"/>
    <s v="m2"/>
    <n v="16.079999999999998"/>
    <n v="35.020000000000003"/>
    <x v="1"/>
    <n v="15"/>
    <n v="3"/>
    <n v="563.12159999999994"/>
    <s v="Heavily worn and past life expectancy"/>
    <s v="Replace carpet."/>
    <s v="INT 21"/>
    <n v="2"/>
    <n v="3"/>
    <n v="6"/>
    <x v="1"/>
    <s v="£0.00"/>
    <s v="£0.00"/>
    <n v="563.12159999999994"/>
    <s v="£0.00"/>
    <s v="£0.00"/>
    <n v="563.12159999999994"/>
    <m/>
  </r>
  <r>
    <x v="0"/>
    <s v="Weston Favell"/>
    <s v="074 - Fire Prep Room"/>
    <s v="B "/>
    <n v="1"/>
    <s v="Internal Finishes"/>
    <n v="104"/>
    <x v="6"/>
    <n v="10401"/>
    <x v="8"/>
    <m/>
    <m/>
    <m/>
    <x v="0"/>
    <m/>
    <n v="8"/>
    <m/>
    <m/>
    <m/>
    <m/>
    <m/>
    <m/>
    <n v="0"/>
    <x v="0"/>
    <s v="£0.00"/>
    <s v="£0.00"/>
    <s v="£0.00"/>
    <s v="£0.00"/>
    <s v="£0.00"/>
    <n v="0"/>
    <m/>
  </r>
  <r>
    <x v="0"/>
    <s v="Weston Favell"/>
    <s v="074 - Fire Prep Room"/>
    <s v="B "/>
    <n v="2"/>
    <s v="Door"/>
    <n v="201"/>
    <x v="3"/>
    <n v="20101"/>
    <x v="39"/>
    <m/>
    <m/>
    <m/>
    <x v="0"/>
    <m/>
    <n v="12"/>
    <m/>
    <m/>
    <m/>
    <m/>
    <m/>
    <m/>
    <n v="0"/>
    <x v="0"/>
    <s v="£0.00"/>
    <s v="£0.00"/>
    <s v="£0.00"/>
    <s v="£0.00"/>
    <s v="£0.00"/>
    <n v="0"/>
    <m/>
  </r>
  <r>
    <x v="0"/>
    <s v="Weston Favell"/>
    <s v="074 - Fire Prep Room"/>
    <s v="B "/>
    <n v="2"/>
    <s v="Door"/>
    <n v="201"/>
    <x v="3"/>
    <n v="20102"/>
    <x v="15"/>
    <m/>
    <m/>
    <m/>
    <x v="0"/>
    <m/>
    <n v="12"/>
    <m/>
    <m/>
    <m/>
    <m/>
    <m/>
    <m/>
    <n v="0"/>
    <x v="0"/>
    <s v="£0.00"/>
    <s v="£0.00"/>
    <s v="£0.00"/>
    <s v="£0.00"/>
    <s v="£0.00"/>
    <n v="0"/>
    <m/>
  </r>
  <r>
    <x v="0"/>
    <s v="Weston Favell"/>
    <s v="074 - Fire Prep Room"/>
    <s v="B "/>
    <n v="3"/>
    <s v="Ironmongery"/>
    <n v="301"/>
    <x v="4"/>
    <n v="30101"/>
    <x v="4"/>
    <s v="Item"/>
    <n v="1"/>
    <n v="150"/>
    <x v="1"/>
    <s v="20"/>
    <n v="3"/>
    <n v="150"/>
    <s v="Ironmongery is past life expectancy."/>
    <s v="Replace all associated ironmongery to doors."/>
    <s v="INT 16"/>
    <n v="2"/>
    <n v="3"/>
    <n v="6"/>
    <x v="1"/>
    <s v="£0.00"/>
    <s v="£0.00"/>
    <n v="150"/>
    <s v="£0.00"/>
    <s v="£0.00"/>
    <n v="150"/>
    <m/>
  </r>
  <r>
    <x v="0"/>
    <s v="Weston Favell"/>
    <s v="074 - Fire Prep Room"/>
    <s v="B "/>
    <n v="4"/>
    <s v="Joinery"/>
    <n v="401"/>
    <x v="5"/>
    <n v="40101"/>
    <x v="12"/>
    <m/>
    <m/>
    <m/>
    <x v="0"/>
    <m/>
    <n v="12"/>
    <m/>
    <m/>
    <m/>
    <m/>
    <m/>
    <m/>
    <n v="0"/>
    <x v="0"/>
    <s v="£0.00"/>
    <s v="£0.00"/>
    <s v="£0.00"/>
    <s v="£0.00"/>
    <s v="£0.00"/>
    <n v="0"/>
    <m/>
  </r>
  <r>
    <x v="0"/>
    <s v="Weston Favell"/>
    <s v="074 - Fire Prep Room"/>
    <s v="B "/>
    <n v="4"/>
    <s v="Joinery"/>
    <n v="401"/>
    <x v="5"/>
    <n v="40102"/>
    <x v="6"/>
    <m/>
    <m/>
    <m/>
    <x v="0"/>
    <m/>
    <n v="12"/>
    <m/>
    <m/>
    <m/>
    <m/>
    <m/>
    <m/>
    <n v="0"/>
    <x v="0"/>
    <s v="£0.00"/>
    <s v="£0.00"/>
    <s v="£0.00"/>
    <s v="£0.00"/>
    <s v="£0.00"/>
    <n v="0"/>
    <m/>
  </r>
  <r>
    <x v="0"/>
    <s v="Weston Favell"/>
    <s v="074 - Fire Prep Room"/>
    <s v="B "/>
    <n v="7"/>
    <s v="FF&amp;E"/>
    <n v="701"/>
    <x v="7"/>
    <s v="70109RV"/>
    <x v="75"/>
    <m/>
    <m/>
    <m/>
    <x v="0"/>
    <m/>
    <n v="8"/>
    <m/>
    <m/>
    <m/>
    <m/>
    <m/>
    <m/>
    <n v="0"/>
    <x v="0"/>
    <s v="£0.00"/>
    <s v="£0.00"/>
    <s v="£0.00"/>
    <s v="£0.00"/>
    <s v="£0.00"/>
    <n v="0"/>
    <m/>
  </r>
  <r>
    <x v="0"/>
    <s v="Weston Favell"/>
    <s v="073a - Inspector"/>
    <s v="B "/>
    <n v="1"/>
    <s v="Internal Finishes"/>
    <n v="101"/>
    <x v="0"/>
    <n v="10106"/>
    <x v="46"/>
    <m/>
    <m/>
    <m/>
    <x v="4"/>
    <m/>
    <n v="55"/>
    <m/>
    <m/>
    <m/>
    <m/>
    <m/>
    <m/>
    <n v="0"/>
    <x v="0"/>
    <s v="£0.00"/>
    <s v="£0.00"/>
    <s v="£0.00"/>
    <s v="£0.00"/>
    <s v="£0.00"/>
    <n v="0"/>
    <m/>
  </r>
  <r>
    <x v="0"/>
    <s v="Weston Favell"/>
    <s v="073a - Inspector"/>
    <s v="B "/>
    <n v="1"/>
    <s v="Internal Finishes"/>
    <n v="102"/>
    <x v="1"/>
    <n v="10203"/>
    <x v="48"/>
    <m/>
    <m/>
    <m/>
    <x v="4"/>
    <m/>
    <n v="55"/>
    <m/>
    <m/>
    <m/>
    <m/>
    <m/>
    <m/>
    <n v="0"/>
    <x v="0"/>
    <s v="£0.00"/>
    <s v="£0.00"/>
    <s v="£0.00"/>
    <s v="£0.00"/>
    <s v="£0.00"/>
    <n v="0"/>
    <m/>
  </r>
  <r>
    <x v="0"/>
    <s v="Weston Favell"/>
    <s v="073a - Inspector"/>
    <s v="B "/>
    <n v="1"/>
    <s v="Internal Finishes"/>
    <n v="102"/>
    <x v="1"/>
    <n v="10206"/>
    <x v="46"/>
    <m/>
    <m/>
    <m/>
    <x v="4"/>
    <m/>
    <n v="55"/>
    <m/>
    <m/>
    <m/>
    <m/>
    <m/>
    <m/>
    <n v="0"/>
    <x v="0"/>
    <s v="£0.00"/>
    <s v="£0.00"/>
    <s v="£0.00"/>
    <s v="£0.00"/>
    <s v="£0.00"/>
    <n v="0"/>
    <m/>
  </r>
  <r>
    <x v="0"/>
    <s v="Weston Favell"/>
    <s v="073a - Inspector"/>
    <s v="B "/>
    <n v="1"/>
    <s v="Internal Finishes"/>
    <n v="103"/>
    <x v="2"/>
    <n v="10304"/>
    <x v="70"/>
    <m/>
    <m/>
    <m/>
    <x v="4"/>
    <m/>
    <n v="55"/>
    <m/>
    <m/>
    <m/>
    <m/>
    <m/>
    <m/>
    <n v="0"/>
    <x v="0"/>
    <s v="£0.00"/>
    <s v="£0.00"/>
    <s v="£0.00"/>
    <s v="£0.00"/>
    <s v="£0.00"/>
    <n v="0"/>
    <m/>
  </r>
  <r>
    <x v="0"/>
    <s v="Weston Favell"/>
    <s v="073a - Inspector"/>
    <s v="B "/>
    <n v="2"/>
    <s v="Door"/>
    <n v="201"/>
    <x v="3"/>
    <n v="20101"/>
    <x v="39"/>
    <m/>
    <m/>
    <m/>
    <x v="0"/>
    <m/>
    <n v="12"/>
    <m/>
    <m/>
    <m/>
    <m/>
    <m/>
    <m/>
    <n v="0"/>
    <x v="0"/>
    <s v="£0.00"/>
    <s v="£0.00"/>
    <s v="£0.00"/>
    <s v="£0.00"/>
    <s v="£0.00"/>
    <n v="0"/>
    <m/>
  </r>
  <r>
    <x v="0"/>
    <s v="Weston Favell"/>
    <s v="073a - Inspector"/>
    <s v="B "/>
    <n v="3"/>
    <s v="Ironmongery"/>
    <n v="301"/>
    <x v="4"/>
    <n v="30101"/>
    <x v="4"/>
    <m/>
    <m/>
    <m/>
    <x v="0"/>
    <m/>
    <n v="10"/>
    <m/>
    <m/>
    <m/>
    <m/>
    <m/>
    <m/>
    <n v="0"/>
    <x v="0"/>
    <s v="£0.00"/>
    <s v="£0.00"/>
    <s v="£0.00"/>
    <s v="£0.00"/>
    <s v="£0.00"/>
    <n v="0"/>
    <m/>
  </r>
  <r>
    <x v="0"/>
    <s v="Weston Favell"/>
    <s v="073a - Inspector"/>
    <s v="B "/>
    <n v="4"/>
    <s v="Joinery"/>
    <n v="401"/>
    <x v="5"/>
    <n v="40101"/>
    <x v="12"/>
    <m/>
    <m/>
    <m/>
    <x v="0"/>
    <m/>
    <n v="12"/>
    <m/>
    <m/>
    <m/>
    <m/>
    <m/>
    <m/>
    <n v="0"/>
    <x v="0"/>
    <s v="£0.00"/>
    <s v="£0.00"/>
    <s v="£0.00"/>
    <s v="£0.00"/>
    <s v="£0.00"/>
    <n v="0"/>
    <m/>
  </r>
  <r>
    <x v="0"/>
    <s v="Weston Favell"/>
    <s v="073a - Inspector"/>
    <s v="B "/>
    <n v="4"/>
    <s v="Joinery"/>
    <n v="401"/>
    <x v="5"/>
    <n v="40102"/>
    <x v="6"/>
    <m/>
    <m/>
    <m/>
    <x v="0"/>
    <m/>
    <n v="12"/>
    <m/>
    <m/>
    <m/>
    <m/>
    <m/>
    <m/>
    <n v="0"/>
    <x v="0"/>
    <s v="£0.00"/>
    <s v="£0.00"/>
    <s v="£0.00"/>
    <s v="£0.00"/>
    <s v="£0.00"/>
    <n v="0"/>
    <m/>
  </r>
  <r>
    <x v="0"/>
    <s v="Weston Favell"/>
    <s v="073 - Inspector"/>
    <s v="B "/>
    <n v="1"/>
    <s v="Internal Finishes"/>
    <n v="101"/>
    <x v="0"/>
    <n v="10102"/>
    <x v="0"/>
    <m/>
    <m/>
    <m/>
    <x v="0"/>
    <m/>
    <n v="12"/>
    <m/>
    <m/>
    <m/>
    <m/>
    <m/>
    <m/>
    <n v="0"/>
    <x v="0"/>
    <s v="£0.00"/>
    <s v="£0.00"/>
    <s v="£0.00"/>
    <s v="£0.00"/>
    <s v="£0.00"/>
    <n v="0"/>
    <m/>
  </r>
  <r>
    <x v="0"/>
    <s v="Weston Favell"/>
    <s v="073 - Inspector"/>
    <s v="B "/>
    <n v="1"/>
    <s v="Internal Finishes"/>
    <n v="102"/>
    <x v="1"/>
    <n v="10201"/>
    <x v="37"/>
    <m/>
    <m/>
    <m/>
    <x v="0"/>
    <m/>
    <n v="12"/>
    <m/>
    <m/>
    <m/>
    <m/>
    <m/>
    <m/>
    <n v="0"/>
    <x v="0"/>
    <s v="£0.00"/>
    <s v="£0.00"/>
    <s v="£0.00"/>
    <s v="£0.00"/>
    <s v="£0.00"/>
    <n v="0"/>
    <m/>
  </r>
  <r>
    <x v="0"/>
    <s v="Weston Favell"/>
    <s v="073 - Inspector"/>
    <s v="B "/>
    <n v="1"/>
    <s v="Internal Finishes"/>
    <n v="102"/>
    <x v="1"/>
    <s v="10207RV"/>
    <x v="1"/>
    <m/>
    <m/>
    <m/>
    <x v="0"/>
    <m/>
    <n v="12"/>
    <m/>
    <m/>
    <m/>
    <m/>
    <m/>
    <m/>
    <n v="0"/>
    <x v="0"/>
    <s v="£0.00"/>
    <s v="£0.00"/>
    <s v="£0.00"/>
    <s v="£0.00"/>
    <s v="£0.00"/>
    <n v="0"/>
    <m/>
  </r>
  <r>
    <x v="0"/>
    <s v="Weston Favell"/>
    <s v="073 - Inspector"/>
    <s v="B "/>
    <n v="1"/>
    <s v="Internal Finishes"/>
    <n v="103"/>
    <x v="2"/>
    <n v="10302"/>
    <x v="2"/>
    <m/>
    <m/>
    <m/>
    <x v="0"/>
    <m/>
    <n v="12"/>
    <m/>
    <m/>
    <m/>
    <m/>
    <m/>
    <m/>
    <n v="0"/>
    <x v="0"/>
    <s v="£0.00"/>
    <s v="£0.00"/>
    <s v="£0.00"/>
    <s v="£0.00"/>
    <s v="£0.00"/>
    <n v="0"/>
    <m/>
  </r>
  <r>
    <x v="0"/>
    <s v="Weston Favell"/>
    <s v="073 - Inspector"/>
    <s v="B "/>
    <n v="1"/>
    <s v="Internal Finishes"/>
    <n v="104"/>
    <x v="6"/>
    <n v="10401"/>
    <x v="8"/>
    <m/>
    <m/>
    <m/>
    <x v="0"/>
    <m/>
    <n v="8"/>
    <m/>
    <m/>
    <m/>
    <m/>
    <m/>
    <m/>
    <n v="0"/>
    <x v="0"/>
    <s v="£0.00"/>
    <s v="£0.00"/>
    <s v="£0.00"/>
    <s v="£0.00"/>
    <s v="£0.00"/>
    <n v="0"/>
    <m/>
  </r>
  <r>
    <x v="0"/>
    <s v="Weston Favell"/>
    <s v="073 - Inspector"/>
    <s v="B "/>
    <n v="1"/>
    <s v="Internal Finishes"/>
    <n v="104"/>
    <x v="6"/>
    <n v="10409"/>
    <x v="38"/>
    <m/>
    <m/>
    <m/>
    <x v="0"/>
    <m/>
    <n v="8"/>
    <m/>
    <m/>
    <m/>
    <m/>
    <m/>
    <m/>
    <n v="0"/>
    <x v="0"/>
    <s v="£0.00"/>
    <s v="£0.00"/>
    <s v="£0.00"/>
    <s v="£0.00"/>
    <s v="£0.00"/>
    <n v="0"/>
    <m/>
  </r>
  <r>
    <x v="0"/>
    <s v="Weston Favell"/>
    <s v="073 - Inspector"/>
    <s v="B "/>
    <n v="2"/>
    <s v="Door"/>
    <n v="201"/>
    <x v="3"/>
    <n v="20102"/>
    <x v="15"/>
    <m/>
    <m/>
    <m/>
    <x v="0"/>
    <m/>
    <n v="12"/>
    <m/>
    <m/>
    <m/>
    <m/>
    <m/>
    <m/>
    <n v="0"/>
    <x v="0"/>
    <s v="£0.00"/>
    <s v="£0.00"/>
    <s v="£0.00"/>
    <s v="£0.00"/>
    <s v="£0.00"/>
    <n v="0"/>
    <m/>
  </r>
  <r>
    <x v="0"/>
    <s v="Weston Favell"/>
    <s v="073 - Inspector"/>
    <s v="B "/>
    <n v="3"/>
    <s v="Ironmongery"/>
    <n v="301"/>
    <x v="4"/>
    <n v="30101"/>
    <x v="4"/>
    <m/>
    <m/>
    <m/>
    <x v="0"/>
    <m/>
    <n v="10"/>
    <m/>
    <m/>
    <m/>
    <m/>
    <m/>
    <m/>
    <n v="0"/>
    <x v="0"/>
    <s v="£0.00"/>
    <s v="£0.00"/>
    <s v="£0.00"/>
    <s v="£0.00"/>
    <s v="£0.00"/>
    <n v="0"/>
    <m/>
  </r>
  <r>
    <x v="0"/>
    <s v="Weston Favell"/>
    <s v="073 - Inspector"/>
    <s v="B "/>
    <n v="4"/>
    <s v="Joinery"/>
    <n v="401"/>
    <x v="5"/>
    <n v="40101"/>
    <x v="12"/>
    <m/>
    <m/>
    <m/>
    <x v="0"/>
    <m/>
    <n v="12"/>
    <m/>
    <m/>
    <m/>
    <m/>
    <m/>
    <m/>
    <n v="0"/>
    <x v="0"/>
    <s v="£0.00"/>
    <s v="£0.00"/>
    <s v="£0.00"/>
    <s v="£0.00"/>
    <s v="£0.00"/>
    <n v="0"/>
    <m/>
  </r>
  <r>
    <x v="0"/>
    <s v="Weston Favell"/>
    <s v="073 - Inspector"/>
    <s v="B "/>
    <n v="4"/>
    <s v="Joinery"/>
    <n v="401"/>
    <x v="5"/>
    <n v="40102"/>
    <x v="6"/>
    <m/>
    <m/>
    <m/>
    <x v="0"/>
    <m/>
    <n v="12"/>
    <m/>
    <m/>
    <m/>
    <m/>
    <m/>
    <m/>
    <n v="0"/>
    <x v="0"/>
    <s v="£0.00"/>
    <s v="£0.00"/>
    <s v="£0.00"/>
    <s v="£0.00"/>
    <s v="£0.00"/>
    <n v="0"/>
    <m/>
  </r>
  <r>
    <x v="0"/>
    <s v="Weston Favell"/>
    <s v="072 - Corridor"/>
    <s v="B "/>
    <n v="1"/>
    <s v="Internal Finishes"/>
    <n v="101"/>
    <x v="0"/>
    <n v="10102"/>
    <x v="0"/>
    <m/>
    <m/>
    <m/>
    <x v="0"/>
    <m/>
    <n v="12"/>
    <m/>
    <m/>
    <m/>
    <m/>
    <m/>
    <m/>
    <n v="0"/>
    <x v="0"/>
    <s v="£0.00"/>
    <s v="£0.00"/>
    <s v="£0.00"/>
    <s v="£0.00"/>
    <s v="£0.00"/>
    <n v="0"/>
    <s v="1nr damaged tile"/>
  </r>
  <r>
    <x v="0"/>
    <s v="Weston Favell"/>
    <s v="072 - Corridor"/>
    <s v="B "/>
    <n v="1"/>
    <s v="Internal Finishes"/>
    <n v="102"/>
    <x v="1"/>
    <n v="10203"/>
    <x v="48"/>
    <m/>
    <m/>
    <m/>
    <x v="4"/>
    <m/>
    <n v="55"/>
    <m/>
    <m/>
    <m/>
    <m/>
    <m/>
    <m/>
    <n v="0"/>
    <x v="0"/>
    <s v="£0.00"/>
    <s v="£0.00"/>
    <s v="£0.00"/>
    <s v="£0.00"/>
    <s v="£0.00"/>
    <n v="0"/>
    <m/>
  </r>
  <r>
    <x v="0"/>
    <s v="Weston Favell"/>
    <s v="072 - Corridor"/>
    <s v="B "/>
    <n v="1"/>
    <s v="Internal Finishes"/>
    <n v="103"/>
    <x v="2"/>
    <n v="10302"/>
    <x v="2"/>
    <s v="m2"/>
    <n v="7.51"/>
    <n v="43.58"/>
    <x v="1"/>
    <n v="15"/>
    <n v="3"/>
    <n v="327.28579999999999"/>
    <s v="Heavily worn and past life expectancy"/>
    <s v="Replace carpet."/>
    <s v="INT 21"/>
    <n v="2"/>
    <n v="2"/>
    <n v="4"/>
    <x v="2"/>
    <s v="£0.00"/>
    <s v="£0.00"/>
    <n v="327.28579999999999"/>
    <s v="£0.00"/>
    <s v="£0.00"/>
    <n v="327.28579999999999"/>
    <m/>
  </r>
  <r>
    <x v="0"/>
    <s v="Weston Favell"/>
    <s v="072 - Corridor"/>
    <s v="B "/>
    <n v="2"/>
    <s v="Door"/>
    <n v="201"/>
    <x v="3"/>
    <n v="20102"/>
    <x v="15"/>
    <m/>
    <m/>
    <m/>
    <x v="0"/>
    <m/>
    <n v="12"/>
    <m/>
    <m/>
    <m/>
    <m/>
    <m/>
    <m/>
    <n v="0"/>
    <x v="0"/>
    <s v="£0.00"/>
    <s v="£0.00"/>
    <s v="£0.00"/>
    <s v="£0.00"/>
    <s v="£0.00"/>
    <n v="0"/>
    <m/>
  </r>
  <r>
    <x v="0"/>
    <s v="Weston Favell"/>
    <s v="072 - Corridor"/>
    <s v="B "/>
    <n v="3"/>
    <s v="Ironmongery"/>
    <n v="301"/>
    <x v="4"/>
    <n v="30101"/>
    <x v="4"/>
    <m/>
    <m/>
    <m/>
    <x v="0"/>
    <m/>
    <n v="10"/>
    <m/>
    <m/>
    <m/>
    <m/>
    <m/>
    <m/>
    <n v="0"/>
    <x v="0"/>
    <s v="£0.00"/>
    <s v="£0.00"/>
    <s v="£0.00"/>
    <s v="£0.00"/>
    <s v="£0.00"/>
    <n v="0"/>
    <m/>
  </r>
  <r>
    <x v="0"/>
    <s v="Weston Favell"/>
    <s v="072 - Corridor"/>
    <s v="B "/>
    <n v="3"/>
    <s v="Ironmongery"/>
    <n v="301"/>
    <x v="4"/>
    <n v="30101"/>
    <x v="4"/>
    <s v="Nr"/>
    <n v="1"/>
    <n v="30"/>
    <x v="1"/>
    <n v="20"/>
    <n v="3"/>
    <n v="30"/>
    <s v="Lever handle is damaged "/>
    <s v="Remove and replace lever handle."/>
    <s v="INT 16"/>
    <n v="2"/>
    <n v="2"/>
    <n v="4"/>
    <x v="2"/>
    <s v="£0.00"/>
    <s v="£0.00"/>
    <n v="30"/>
    <s v="£0.00"/>
    <s v="£0.00"/>
    <n v="30"/>
    <m/>
  </r>
  <r>
    <x v="0"/>
    <s v="Weston Favell"/>
    <s v="072 - Corridor"/>
    <s v="B "/>
    <n v="4"/>
    <s v="Joinery"/>
    <n v="401"/>
    <x v="5"/>
    <n v="40101"/>
    <x v="12"/>
    <m/>
    <m/>
    <m/>
    <x v="0"/>
    <m/>
    <n v="12"/>
    <m/>
    <m/>
    <m/>
    <m/>
    <m/>
    <m/>
    <n v="0"/>
    <x v="0"/>
    <s v="£0.00"/>
    <s v="£0.00"/>
    <s v="£0.00"/>
    <s v="£0.00"/>
    <s v="£0.00"/>
    <n v="0"/>
    <m/>
  </r>
  <r>
    <x v="0"/>
    <s v="Weston Favell"/>
    <s v="072 - Corridor"/>
    <s v="B "/>
    <n v="4"/>
    <s v="Joinery"/>
    <n v="401"/>
    <x v="5"/>
    <n v="40102"/>
    <x v="6"/>
    <m/>
    <m/>
    <m/>
    <x v="0"/>
    <m/>
    <n v="12"/>
    <m/>
    <m/>
    <m/>
    <m/>
    <m/>
    <m/>
    <n v="0"/>
    <x v="0"/>
    <s v="£0.00"/>
    <s v="£0.00"/>
    <s v="£0.00"/>
    <s v="£0.00"/>
    <s v="£0.00"/>
    <n v="0"/>
    <m/>
  </r>
  <r>
    <x v="0"/>
    <s v="Weston Favell"/>
    <s v="149a - New enclosed space"/>
    <s v="B "/>
    <n v="1"/>
    <s v="Internal Finishes"/>
    <n v="101"/>
    <x v="0"/>
    <s v="10108RV"/>
    <x v="94"/>
    <m/>
    <m/>
    <m/>
    <x v="4"/>
    <m/>
    <n v="30"/>
    <m/>
    <m/>
    <m/>
    <m/>
    <m/>
    <m/>
    <n v="0"/>
    <x v="0"/>
    <s v="£0.00"/>
    <s v="£0.00"/>
    <s v="£0.00"/>
    <s v="£0.00"/>
    <s v="£0.00"/>
    <n v="0"/>
    <m/>
  </r>
  <r>
    <x v="0"/>
    <s v="Weston Favell"/>
    <s v="149a - New enclosed space"/>
    <s v="B "/>
    <n v="1"/>
    <s v="Internal Finishes"/>
    <n v="102"/>
    <x v="1"/>
    <n v="10202"/>
    <x v="93"/>
    <m/>
    <m/>
    <m/>
    <x v="4"/>
    <m/>
    <n v="55"/>
    <m/>
    <m/>
    <m/>
    <m/>
    <m/>
    <m/>
    <n v="0"/>
    <x v="0"/>
    <s v="£0.00"/>
    <s v="£0.00"/>
    <s v="£0.00"/>
    <s v="£0.00"/>
    <s v="£0.00"/>
    <n v="0"/>
    <m/>
  </r>
  <r>
    <x v="0"/>
    <s v="Weston Favell"/>
    <s v="149a - New enclosed space"/>
    <s v="B "/>
    <n v="1"/>
    <s v="Internal Finishes"/>
    <n v="102"/>
    <x v="1"/>
    <n v="10203"/>
    <x v="48"/>
    <m/>
    <m/>
    <m/>
    <x v="4"/>
    <m/>
    <n v="55"/>
    <m/>
    <m/>
    <m/>
    <m/>
    <m/>
    <m/>
    <n v="0"/>
    <x v="0"/>
    <s v="£0.00"/>
    <s v="£0.00"/>
    <s v="£0.00"/>
    <s v="£0.00"/>
    <s v="£0.00"/>
    <n v="0"/>
    <m/>
  </r>
  <r>
    <x v="0"/>
    <s v="Weston Favell"/>
    <s v="149a - New enclosed space"/>
    <s v="B "/>
    <n v="1"/>
    <s v="Internal Finishes"/>
    <n v="103"/>
    <x v="2"/>
    <n v="10302"/>
    <x v="2"/>
    <m/>
    <m/>
    <m/>
    <x v="0"/>
    <m/>
    <n v="12"/>
    <m/>
    <m/>
    <m/>
    <m/>
    <m/>
    <m/>
    <n v="0"/>
    <x v="0"/>
    <s v="£0.00"/>
    <s v="£0.00"/>
    <s v="£0.00"/>
    <s v="£0.00"/>
    <s v="£0.00"/>
    <n v="0"/>
    <m/>
  </r>
  <r>
    <x v="0"/>
    <s v="Weston Favell"/>
    <s v="149a - New enclosed space"/>
    <s v="B "/>
    <n v="2"/>
    <s v="Door"/>
    <n v="201"/>
    <x v="3"/>
    <n v="20102"/>
    <x v="15"/>
    <m/>
    <m/>
    <m/>
    <x v="0"/>
    <m/>
    <n v="12"/>
    <m/>
    <m/>
    <m/>
    <m/>
    <m/>
    <m/>
    <n v="0"/>
    <x v="0"/>
    <s v="£0.00"/>
    <s v="£0.00"/>
    <s v="£0.00"/>
    <s v="£0.00"/>
    <s v="£0.00"/>
    <n v="0"/>
    <m/>
  </r>
  <r>
    <x v="0"/>
    <s v="Weston Favell"/>
    <s v="149a - New enclosed space"/>
    <s v="B "/>
    <n v="3"/>
    <s v="Ironmongery"/>
    <n v="301"/>
    <x v="4"/>
    <n v="30101"/>
    <x v="4"/>
    <m/>
    <m/>
    <m/>
    <x v="0"/>
    <m/>
    <n v="10"/>
    <m/>
    <m/>
    <m/>
    <m/>
    <m/>
    <m/>
    <n v="0"/>
    <x v="0"/>
    <s v="£0.00"/>
    <s v="£0.00"/>
    <s v="£0.00"/>
    <s v="£0.00"/>
    <s v="£0.00"/>
    <n v="0"/>
    <m/>
  </r>
  <r>
    <x v="0"/>
    <s v="Weston Favell"/>
    <s v="149a - New enclosed space"/>
    <s v="B "/>
    <n v="4"/>
    <s v="Joinery"/>
    <n v="401"/>
    <x v="5"/>
    <n v="40101"/>
    <x v="12"/>
    <m/>
    <m/>
    <m/>
    <x v="0"/>
    <m/>
    <n v="12"/>
    <m/>
    <m/>
    <m/>
    <m/>
    <m/>
    <m/>
    <n v="0"/>
    <x v="0"/>
    <s v="£0.00"/>
    <s v="£0.00"/>
    <s v="£0.00"/>
    <s v="£0.00"/>
    <s v="£0.00"/>
    <n v="0"/>
    <m/>
  </r>
  <r>
    <x v="0"/>
    <s v="Weston Favell"/>
    <s v="149 - Office Space"/>
    <s v="B "/>
    <n v="1"/>
    <s v="Internal Finishes"/>
    <n v="101"/>
    <x v="0"/>
    <n v="10102"/>
    <x v="0"/>
    <s v="m2"/>
    <n v="73.59"/>
    <n v="76.47"/>
    <x v="1"/>
    <n v="25"/>
    <n v="2"/>
    <n v="5627.4273000000003"/>
    <s v="Ceiling tiles are heavily stained "/>
    <s v="Replace ceiling tiles  "/>
    <s v="INT 22, INT 17"/>
    <n v="2"/>
    <n v="3"/>
    <n v="6"/>
    <x v="1"/>
    <s v="£0.00"/>
    <n v="5627.4273000000003"/>
    <s v="£0.00"/>
    <s v="£0.00"/>
    <s v="£0.00"/>
    <n v="5627.4273000000003"/>
    <m/>
  </r>
  <r>
    <x v="0"/>
    <s v="Weston Favell"/>
    <s v="149 - Office Space"/>
    <s v="B "/>
    <n v="1"/>
    <s v="Internal Finishes"/>
    <n v="102"/>
    <x v="1"/>
    <n v="10201"/>
    <x v="37"/>
    <m/>
    <m/>
    <m/>
    <x v="0"/>
    <m/>
    <n v="12"/>
    <m/>
    <m/>
    <m/>
    <m/>
    <m/>
    <m/>
    <n v="0"/>
    <x v="0"/>
    <s v="£0.00"/>
    <s v="£0.00"/>
    <s v="£0.00"/>
    <s v="£0.00"/>
    <s v="£0.00"/>
    <n v="0"/>
    <m/>
  </r>
  <r>
    <x v="0"/>
    <s v="Weston Favell"/>
    <s v="149 - Office Space"/>
    <s v="B "/>
    <n v="1"/>
    <s v="Internal Finishes"/>
    <n v="102"/>
    <x v="1"/>
    <n v="10205"/>
    <x v="29"/>
    <m/>
    <m/>
    <m/>
    <x v="0"/>
    <m/>
    <n v="15"/>
    <m/>
    <m/>
    <m/>
    <m/>
    <m/>
    <m/>
    <n v="0"/>
    <x v="0"/>
    <s v="£0.00"/>
    <s v="£0.00"/>
    <s v="£0.00"/>
    <s v="£0.00"/>
    <s v="£0.00"/>
    <n v="0"/>
    <m/>
  </r>
  <r>
    <x v="0"/>
    <s v="Weston Favell"/>
    <s v="149 - Office Space"/>
    <s v="B "/>
    <n v="1"/>
    <s v="Internal Finishes"/>
    <n v="102"/>
    <x v="1"/>
    <s v="10207RV"/>
    <x v="1"/>
    <m/>
    <m/>
    <m/>
    <x v="0"/>
    <m/>
    <n v="10"/>
    <m/>
    <m/>
    <m/>
    <m/>
    <m/>
    <m/>
    <n v="0"/>
    <x v="0"/>
    <s v="£0.00"/>
    <s v="£0.00"/>
    <s v="£0.00"/>
    <s v="£0.00"/>
    <s v="£0.00"/>
    <n v="0"/>
    <m/>
  </r>
  <r>
    <x v="0"/>
    <s v="Weston Favell"/>
    <s v="149 - Office Space"/>
    <s v="B "/>
    <n v="1"/>
    <s v="Internal Finishes"/>
    <n v="103"/>
    <x v="2"/>
    <n v="10302"/>
    <x v="2"/>
    <m/>
    <m/>
    <m/>
    <x v="0"/>
    <m/>
    <n v="8"/>
    <m/>
    <m/>
    <m/>
    <m/>
    <m/>
    <m/>
    <n v="0"/>
    <x v="0"/>
    <s v="£0.00"/>
    <s v="£0.00"/>
    <s v="£0.00"/>
    <s v="£0.00"/>
    <s v="£0.00"/>
    <n v="0"/>
    <m/>
  </r>
  <r>
    <x v="0"/>
    <s v="Weston Favell"/>
    <s v="149 - Office Space"/>
    <s v="B "/>
    <n v="1"/>
    <s v="Internal Finishes"/>
    <n v="103"/>
    <x v="2"/>
    <n v="10306"/>
    <x v="40"/>
    <m/>
    <m/>
    <m/>
    <x v="0"/>
    <m/>
    <n v="10"/>
    <m/>
    <m/>
    <m/>
    <m/>
    <m/>
    <m/>
    <n v="0"/>
    <x v="0"/>
    <s v="£0.00"/>
    <s v="£0.00"/>
    <s v="£0.00"/>
    <s v="£0.00"/>
    <s v="£0.00"/>
    <n v="0"/>
    <m/>
  </r>
  <r>
    <x v="0"/>
    <s v="Weston Favell"/>
    <s v="149 - Office Space"/>
    <s v="B "/>
    <n v="1"/>
    <s v="Internal Finishes"/>
    <n v="104"/>
    <x v="6"/>
    <n v="10401"/>
    <x v="8"/>
    <s v="m2"/>
    <n v="70"/>
    <n v="5.31"/>
    <x v="1"/>
    <n v="5"/>
    <n v="4"/>
    <n v="371.7"/>
    <s v="Scuff marks noted."/>
    <s v="Redecorate"/>
    <s v="INT 9"/>
    <n v="2"/>
    <n v="2"/>
    <n v="4"/>
    <x v="2"/>
    <s v="£0.00"/>
    <s v="£0.00"/>
    <s v="£0.00"/>
    <n v="371.7"/>
    <s v="£0.00"/>
    <n v="371.7"/>
    <m/>
  </r>
  <r>
    <x v="0"/>
    <s v="Weston Favell"/>
    <s v="149 - Office Space"/>
    <s v="B "/>
    <n v="1"/>
    <s v="Internal Finishes"/>
    <n v="104"/>
    <x v="6"/>
    <n v="10407"/>
    <x v="68"/>
    <s v="m2"/>
    <n v="6"/>
    <n v="6.54"/>
    <x v="1"/>
    <n v="5"/>
    <n v="4"/>
    <n v="39.24"/>
    <s v="Door decorations exhibit signs of chipped paint and appear to be used heavily."/>
    <s v="Redecorate"/>
    <s v="INT 14"/>
    <n v="2"/>
    <n v="2"/>
    <n v="4"/>
    <x v="2"/>
    <s v="£0.00"/>
    <s v="£0.00"/>
    <s v="£0.00"/>
    <n v="39.24"/>
    <s v="£0.00"/>
    <n v="39.24"/>
    <m/>
  </r>
  <r>
    <x v="0"/>
    <s v="Weston Favell"/>
    <s v="149 - Office Space"/>
    <s v="B "/>
    <n v="1"/>
    <s v="Internal Finishes"/>
    <n v="104"/>
    <x v="6"/>
    <n v="10409"/>
    <x v="38"/>
    <s v="m2"/>
    <n v="5"/>
    <n v="7"/>
    <x v="1"/>
    <n v="5"/>
    <n v="4"/>
    <n v="35"/>
    <s v="Joinery decorations exhibit signs of chipped paint and appear to be used heavily."/>
    <s v="Redecorate"/>
    <m/>
    <n v="2"/>
    <n v="2"/>
    <n v="4"/>
    <x v="2"/>
    <s v="£0.00"/>
    <s v="£0.00"/>
    <s v="£0.00"/>
    <n v="35"/>
    <s v="£0.00"/>
    <n v="35"/>
    <m/>
  </r>
  <r>
    <x v="0"/>
    <s v="Weston Favell"/>
    <s v="149 - Office Space"/>
    <s v="B "/>
    <n v="2"/>
    <s v="Door"/>
    <n v="201"/>
    <x v="3"/>
    <n v="20102"/>
    <x v="15"/>
    <m/>
    <m/>
    <m/>
    <x v="0"/>
    <m/>
    <n v="12"/>
    <m/>
    <m/>
    <m/>
    <m/>
    <m/>
    <m/>
    <n v="0"/>
    <x v="0"/>
    <s v="£0.00"/>
    <s v="£0.00"/>
    <s v="£0.00"/>
    <s v="£0.00"/>
    <s v="£0.00"/>
    <n v="0"/>
    <m/>
  </r>
  <r>
    <x v="0"/>
    <s v="Weston Favell"/>
    <s v="149 - Office Space"/>
    <s v="B "/>
    <n v="3"/>
    <s v="Ironmongery"/>
    <n v="301"/>
    <x v="4"/>
    <n v="30101"/>
    <x v="4"/>
    <m/>
    <m/>
    <m/>
    <x v="0"/>
    <m/>
    <n v="12"/>
    <m/>
    <m/>
    <m/>
    <m/>
    <m/>
    <m/>
    <n v="0"/>
    <x v="0"/>
    <s v="£0.00"/>
    <s v="£0.00"/>
    <s v="£0.00"/>
    <s v="£0.00"/>
    <s v="£0.00"/>
    <n v="0"/>
    <m/>
  </r>
  <r>
    <x v="0"/>
    <s v="Weston Favell"/>
    <s v="149 - Office Space"/>
    <s v="B "/>
    <n v="4"/>
    <s v="Joinery"/>
    <n v="401"/>
    <x v="5"/>
    <n v="40101"/>
    <x v="12"/>
    <m/>
    <m/>
    <m/>
    <x v="0"/>
    <m/>
    <n v="12"/>
    <m/>
    <m/>
    <m/>
    <m/>
    <m/>
    <m/>
    <n v="0"/>
    <x v="0"/>
    <s v="£0.00"/>
    <s v="£0.00"/>
    <s v="£0.00"/>
    <s v="£0.00"/>
    <s v="£0.00"/>
    <n v="0"/>
    <m/>
  </r>
  <r>
    <x v="0"/>
    <s v="Weston Favell"/>
    <s v="149 - Office Space"/>
    <s v="B "/>
    <n v="4"/>
    <s v="Joinery"/>
    <n v="401"/>
    <x v="5"/>
    <n v="40102"/>
    <x v="6"/>
    <m/>
    <m/>
    <m/>
    <x v="0"/>
    <m/>
    <n v="12"/>
    <m/>
    <m/>
    <m/>
    <m/>
    <m/>
    <m/>
    <n v="0"/>
    <x v="0"/>
    <s v="£0.00"/>
    <s v="£0.00"/>
    <s v="£0.00"/>
    <s v="£0.00"/>
    <s v="£0.00"/>
    <n v="0"/>
    <m/>
  </r>
  <r>
    <x v="0"/>
    <s v="Weston Favell"/>
    <s v="149 - Office Space"/>
    <s v="B "/>
    <n v="5"/>
    <s v="Sanitary ware"/>
    <n v="502"/>
    <x v="8"/>
    <n v="50202"/>
    <x v="76"/>
    <m/>
    <m/>
    <m/>
    <x v="0"/>
    <m/>
    <n v="10"/>
    <m/>
    <m/>
    <m/>
    <m/>
    <m/>
    <m/>
    <n v="0"/>
    <x v="0"/>
    <s v="£0.00"/>
    <s v="£0.00"/>
    <s v="£0.00"/>
    <s v="£0.00"/>
    <s v="£0.00"/>
    <n v="0"/>
    <m/>
  </r>
  <r>
    <x v="0"/>
    <s v="Weston Favell"/>
    <s v="149 - Office Space"/>
    <s v="B "/>
    <n v="6"/>
    <s v="Windows"/>
    <n v="601"/>
    <x v="9"/>
    <n v="60102"/>
    <x v="95"/>
    <m/>
    <m/>
    <m/>
    <x v="0"/>
    <m/>
    <n v="12"/>
    <m/>
    <m/>
    <m/>
    <m/>
    <m/>
    <m/>
    <n v="0"/>
    <x v="0"/>
    <s v="£0.00"/>
    <s v="£0.00"/>
    <s v="£0.00"/>
    <s v="£0.00"/>
    <s v="£0.00"/>
    <n v="0"/>
    <m/>
  </r>
  <r>
    <x v="0"/>
    <s v="Weston Favell"/>
    <s v="149 - Office Space"/>
    <s v="B "/>
    <n v="7"/>
    <s v="FF&amp;E"/>
    <n v="701"/>
    <x v="7"/>
    <n v="70105"/>
    <x v="66"/>
    <m/>
    <m/>
    <m/>
    <x v="0"/>
    <m/>
    <n v="12"/>
    <m/>
    <m/>
    <m/>
    <m/>
    <m/>
    <m/>
    <n v="0"/>
    <x v="0"/>
    <s v="£0.00"/>
    <s v="£0.00"/>
    <s v="£0.00"/>
    <s v="£0.00"/>
    <s v="£0.00"/>
    <n v="0"/>
    <m/>
  </r>
  <r>
    <x v="0"/>
    <s v="Weston Favell"/>
    <s v="126 - Store"/>
    <s v="B "/>
    <n v="1"/>
    <s v="Internal Finishes"/>
    <n v="101"/>
    <x v="0"/>
    <s v="10108RV"/>
    <x v="96"/>
    <m/>
    <m/>
    <m/>
    <x v="0"/>
    <m/>
    <n v="12"/>
    <m/>
    <m/>
    <m/>
    <m/>
    <m/>
    <m/>
    <n v="0"/>
    <x v="0"/>
    <s v="£0.00"/>
    <s v="£0.00"/>
    <s v="£0.00"/>
    <s v="£0.00"/>
    <s v="£0.00"/>
    <n v="0"/>
    <m/>
  </r>
  <r>
    <x v="0"/>
    <s v="Weston Favell"/>
    <s v="126 - Store"/>
    <s v="B "/>
    <n v="1"/>
    <s v="Internal Finishes"/>
    <n v="102"/>
    <x v="1"/>
    <n v="10202"/>
    <x v="93"/>
    <m/>
    <m/>
    <m/>
    <x v="4"/>
    <m/>
    <n v="55"/>
    <m/>
    <m/>
    <m/>
    <m/>
    <m/>
    <m/>
    <n v="0"/>
    <x v="0"/>
    <s v="£0.00"/>
    <s v="£0.00"/>
    <s v="£0.00"/>
    <s v="£0.00"/>
    <s v="£0.00"/>
    <n v="0"/>
    <m/>
  </r>
  <r>
    <x v="0"/>
    <s v="Weston Favell"/>
    <s v="126 - Store"/>
    <s v="B "/>
    <n v="1"/>
    <s v="Internal Finishes"/>
    <n v="102"/>
    <x v="1"/>
    <n v="10203"/>
    <x v="48"/>
    <m/>
    <m/>
    <m/>
    <x v="4"/>
    <m/>
    <n v="55"/>
    <m/>
    <m/>
    <m/>
    <m/>
    <m/>
    <m/>
    <n v="0"/>
    <x v="0"/>
    <s v="£0.00"/>
    <s v="£0.00"/>
    <s v="£0.00"/>
    <s v="£0.00"/>
    <s v="£0.00"/>
    <n v="0"/>
    <m/>
  </r>
  <r>
    <x v="0"/>
    <s v="Weston Favell"/>
    <s v="126 - Store"/>
    <s v="B "/>
    <n v="1"/>
    <s v="Internal Finishes"/>
    <n v="103"/>
    <x v="2"/>
    <s v="10311RV"/>
    <x v="97"/>
    <m/>
    <m/>
    <m/>
    <x v="0"/>
    <m/>
    <n v="12"/>
    <m/>
    <m/>
    <m/>
    <m/>
    <m/>
    <m/>
    <n v="0"/>
    <x v="0"/>
    <s v="£0.00"/>
    <s v="£0.00"/>
    <s v="£0.00"/>
    <s v="£0.00"/>
    <s v="£0.00"/>
    <n v="0"/>
    <m/>
  </r>
  <r>
    <x v="0"/>
    <s v="Weston Favell"/>
    <s v="126 - Store"/>
    <s v="B "/>
    <n v="1"/>
    <s v="Internal Finishes"/>
    <n v="103"/>
    <x v="2"/>
    <s v="10311RV"/>
    <x v="97"/>
    <s v="m2"/>
    <n v="1"/>
    <n v="100"/>
    <x v="1"/>
    <n v="15"/>
    <n v="2"/>
    <n v="100"/>
    <s v="Floor appears to be sinking in isolated areas, Maintenance team confirmed there were roller shutters previously installed (possible collapse of raised floor structure)"/>
    <s v="Further investigation required to determine the cause of sinking."/>
    <s v="INT 18"/>
    <n v="3"/>
    <n v="3"/>
    <n v="9"/>
    <x v="1"/>
    <s v="£0.00"/>
    <n v="100"/>
    <s v="£0.00"/>
    <s v="£0.00"/>
    <s v="£0.00"/>
    <n v="100"/>
    <m/>
  </r>
  <r>
    <x v="0"/>
    <s v="Weston Favell"/>
    <s v="126 - Store"/>
    <s v="B "/>
    <n v="1"/>
    <s v="Internal Finishes"/>
    <n v="104"/>
    <x v="6"/>
    <n v="10401"/>
    <x v="8"/>
    <m/>
    <m/>
    <m/>
    <x v="0"/>
    <m/>
    <n v="20"/>
    <m/>
    <m/>
    <m/>
    <m/>
    <m/>
    <m/>
    <n v="0"/>
    <x v="0"/>
    <s v="£0.00"/>
    <s v="£0.00"/>
    <s v="£0.00"/>
    <s v="£0.00"/>
    <s v="£0.00"/>
    <n v="0"/>
    <m/>
  </r>
  <r>
    <x v="0"/>
    <s v="Weston Favell"/>
    <s v="145 - Stray Dogs"/>
    <s v="B "/>
    <n v="1"/>
    <s v="Internal Finishes"/>
    <n v="101"/>
    <x v="0"/>
    <s v="10108RV"/>
    <x v="98"/>
    <m/>
    <m/>
    <m/>
    <x v="0"/>
    <m/>
    <n v="12"/>
    <m/>
    <m/>
    <m/>
    <m/>
    <m/>
    <m/>
    <n v="0"/>
    <x v="0"/>
    <s v="£0.00"/>
    <s v="£0.00"/>
    <s v="£0.00"/>
    <s v="£0.00"/>
    <s v="£0.00"/>
    <n v="0"/>
    <m/>
  </r>
  <r>
    <x v="0"/>
    <s v="Weston Favell"/>
    <s v="145 - Stray Dogs"/>
    <s v="B "/>
    <n v="1"/>
    <s v="Internal Finishes"/>
    <n v="102"/>
    <x v="1"/>
    <n v="10203"/>
    <x v="48"/>
    <m/>
    <m/>
    <m/>
    <x v="4"/>
    <m/>
    <n v="55"/>
    <m/>
    <m/>
    <m/>
    <m/>
    <m/>
    <m/>
    <n v="0"/>
    <x v="0"/>
    <s v="£0.00"/>
    <s v="£0.00"/>
    <s v="£0.00"/>
    <s v="£0.00"/>
    <s v="£0.00"/>
    <n v="0"/>
    <m/>
  </r>
  <r>
    <x v="0"/>
    <s v="Weston Favell"/>
    <s v="145 - Stray Dogs"/>
    <s v="B "/>
    <n v="1"/>
    <s v="Internal Finishes"/>
    <n v="103"/>
    <x v="2"/>
    <n v="10304"/>
    <x v="70"/>
    <m/>
    <m/>
    <m/>
    <x v="4"/>
    <m/>
    <n v="55"/>
    <m/>
    <m/>
    <m/>
    <m/>
    <m/>
    <m/>
    <n v="0"/>
    <x v="0"/>
    <s v="£0.00"/>
    <s v="£0.00"/>
    <s v="£0.00"/>
    <s v="£0.00"/>
    <s v="£0.00"/>
    <n v="0"/>
    <m/>
  </r>
  <r>
    <x v="0"/>
    <s v="Weston Favell"/>
    <s v="145 - Stray Dogs"/>
    <s v="B "/>
    <n v="1"/>
    <s v="Internal Finishes"/>
    <n v="104"/>
    <x v="6"/>
    <n v="10407"/>
    <x v="68"/>
    <m/>
    <m/>
    <m/>
    <x v="0"/>
    <m/>
    <n v="8"/>
    <m/>
    <m/>
    <m/>
    <m/>
    <m/>
    <m/>
    <n v="0"/>
    <x v="0"/>
    <s v="£0.00"/>
    <s v="£0.00"/>
    <s v="£0.00"/>
    <s v="£0.00"/>
    <s v="£0.00"/>
    <n v="0"/>
    <m/>
  </r>
  <r>
    <x v="0"/>
    <s v="Weston Favell"/>
    <s v="145 - Stray Dogs"/>
    <s v="B "/>
    <n v="2"/>
    <s v="Door"/>
    <n v="201"/>
    <x v="3"/>
    <n v="20102"/>
    <x v="15"/>
    <m/>
    <m/>
    <m/>
    <x v="0"/>
    <m/>
    <n v="12"/>
    <m/>
    <m/>
    <m/>
    <m/>
    <m/>
    <m/>
    <n v="0"/>
    <x v="0"/>
    <s v="£0.00"/>
    <s v="£0.00"/>
    <s v="£0.00"/>
    <s v="£0.00"/>
    <s v="£0.00"/>
    <n v="0"/>
    <m/>
  </r>
  <r>
    <x v="0"/>
    <s v="Weston Favell"/>
    <s v="145 - Stray Dogs"/>
    <s v="B "/>
    <n v="2"/>
    <s v="Door"/>
    <n v="201"/>
    <x v="3"/>
    <n v="20103"/>
    <x v="3"/>
    <m/>
    <m/>
    <m/>
    <x v="0"/>
    <m/>
    <n v="12"/>
    <m/>
    <m/>
    <m/>
    <m/>
    <m/>
    <m/>
    <n v="0"/>
    <x v="0"/>
    <s v="£0.00"/>
    <s v="£0.00"/>
    <s v="£0.00"/>
    <s v="£0.00"/>
    <s v="£0.00"/>
    <n v="0"/>
    <m/>
  </r>
  <r>
    <x v="0"/>
    <s v="Weston Favell"/>
    <s v="145 - Stray Dogs"/>
    <s v="B "/>
    <n v="3"/>
    <s v="Ironmongery"/>
    <n v="301"/>
    <x v="4"/>
    <n v="30101"/>
    <x v="4"/>
    <m/>
    <m/>
    <m/>
    <x v="0"/>
    <m/>
    <n v="10"/>
    <m/>
    <m/>
    <m/>
    <m/>
    <m/>
    <m/>
    <n v="0"/>
    <x v="0"/>
    <s v="£0.00"/>
    <s v="£0.00"/>
    <s v="£0.00"/>
    <s v="£0.00"/>
    <s v="£0.00"/>
    <n v="0"/>
    <m/>
  </r>
  <r>
    <x v="0"/>
    <s v="Weston Favell"/>
    <s v="145 - Stray Dogs"/>
    <s v="B "/>
    <n v="4"/>
    <s v="Joinery"/>
    <n v="401"/>
    <x v="5"/>
    <n v="40101"/>
    <x v="12"/>
    <m/>
    <m/>
    <m/>
    <x v="0"/>
    <m/>
    <n v="12"/>
    <m/>
    <m/>
    <m/>
    <m/>
    <m/>
    <m/>
    <n v="0"/>
    <x v="0"/>
    <s v="£0.00"/>
    <s v="£0.00"/>
    <s v="£0.00"/>
    <s v="£0.00"/>
    <s v="£0.00"/>
    <n v="0"/>
    <m/>
  </r>
  <r>
    <x v="0"/>
    <s v="Weston Favell"/>
    <s v="143 - Found Bicycles"/>
    <s v="B "/>
    <n v="1"/>
    <s v="Internal Finishes"/>
    <n v="101"/>
    <x v="0"/>
    <s v="10108RV"/>
    <x v="94"/>
    <m/>
    <m/>
    <m/>
    <x v="0"/>
    <m/>
    <n v="30"/>
    <m/>
    <m/>
    <m/>
    <m/>
    <m/>
    <m/>
    <n v="0"/>
    <x v="0"/>
    <s v="£0.00"/>
    <s v="£0.00"/>
    <s v="£0.00"/>
    <s v="£0.00"/>
    <s v="£0.00"/>
    <n v="0"/>
    <m/>
  </r>
  <r>
    <x v="0"/>
    <s v="Weston Favell"/>
    <s v="143 - Found Bicycles"/>
    <s v="B "/>
    <n v="1"/>
    <s v="Internal Finishes"/>
    <n v="102"/>
    <x v="1"/>
    <n v="10203"/>
    <x v="48"/>
    <m/>
    <m/>
    <m/>
    <x v="4"/>
    <m/>
    <n v="55"/>
    <m/>
    <m/>
    <m/>
    <m/>
    <m/>
    <m/>
    <n v="0"/>
    <x v="0"/>
    <s v="£0.00"/>
    <s v="£0.00"/>
    <s v="£0.00"/>
    <s v="£0.00"/>
    <s v="£0.00"/>
    <n v="0"/>
    <m/>
  </r>
  <r>
    <x v="0"/>
    <s v="Weston Favell"/>
    <s v="143 - Found Bicycles"/>
    <s v="B "/>
    <n v="1"/>
    <s v="Internal Finishes"/>
    <n v="103"/>
    <x v="2"/>
    <n v="10304"/>
    <x v="70"/>
    <m/>
    <m/>
    <m/>
    <x v="4"/>
    <m/>
    <n v="55"/>
    <m/>
    <m/>
    <m/>
    <m/>
    <m/>
    <m/>
    <n v="0"/>
    <x v="0"/>
    <s v="£0.00"/>
    <s v="£0.00"/>
    <s v="£0.00"/>
    <s v="£0.00"/>
    <s v="£0.00"/>
    <n v="0"/>
    <m/>
  </r>
  <r>
    <x v="0"/>
    <s v="Weston Favell"/>
    <s v="144 - Generator"/>
    <s v="B "/>
    <n v="1"/>
    <s v="Internal Finishes"/>
    <n v="101"/>
    <x v="0"/>
    <s v="10108RV"/>
    <x v="94"/>
    <m/>
    <m/>
    <m/>
    <x v="0"/>
    <m/>
    <n v="30"/>
    <m/>
    <m/>
    <m/>
    <m/>
    <m/>
    <m/>
    <n v="0"/>
    <x v="0"/>
    <s v="£0.00"/>
    <s v="£0.00"/>
    <s v="£0.00"/>
    <s v="£0.00"/>
    <s v="£0.00"/>
    <n v="0"/>
    <m/>
  </r>
  <r>
    <x v="0"/>
    <s v="Weston Favell"/>
    <s v="144 - Generator"/>
    <s v="B "/>
    <n v="1"/>
    <s v="Internal Finishes"/>
    <n v="102"/>
    <x v="1"/>
    <n v="10203"/>
    <x v="48"/>
    <m/>
    <m/>
    <m/>
    <x v="4"/>
    <m/>
    <n v="55"/>
    <m/>
    <m/>
    <m/>
    <m/>
    <m/>
    <m/>
    <n v="0"/>
    <x v="0"/>
    <s v="£0.00"/>
    <s v="£0.00"/>
    <s v="£0.00"/>
    <s v="£0.00"/>
    <s v="£0.00"/>
    <n v="0"/>
    <m/>
  </r>
  <r>
    <x v="0"/>
    <s v="Weston Favell"/>
    <s v="144 - Generator"/>
    <s v="B "/>
    <n v="1"/>
    <s v="Internal Finishes"/>
    <n v="103"/>
    <x v="2"/>
    <n v="10304"/>
    <x v="70"/>
    <m/>
    <m/>
    <m/>
    <x v="4"/>
    <m/>
    <n v="55"/>
    <m/>
    <m/>
    <m/>
    <m/>
    <m/>
    <m/>
    <n v="0"/>
    <x v="0"/>
    <s v="£0.00"/>
    <s v="£0.00"/>
    <s v="£0.00"/>
    <s v="£0.00"/>
    <s v="£0.00"/>
    <n v="0"/>
    <m/>
  </r>
  <r>
    <x v="0"/>
    <s v="Weston Favell"/>
    <s v="071 - Stairs"/>
    <s v="B "/>
    <n v="1"/>
    <s v="Internal Finishes"/>
    <n v="101"/>
    <x v="0"/>
    <s v="10108RV"/>
    <x v="99"/>
    <s v="m2"/>
    <n v="6"/>
    <n v="76.47"/>
    <x v="1"/>
    <n v="0"/>
    <n v="2"/>
    <n v="458.82"/>
    <s v="Tiles are heavily damaged "/>
    <s v="Replace tiles to bulkhead."/>
    <s v="INT 19"/>
    <n v="2"/>
    <n v="3"/>
    <n v="6"/>
    <x v="1"/>
    <s v="£0.00"/>
    <n v="458.82"/>
    <s v="£0.00"/>
    <s v="£0.00"/>
    <s v="£0.00"/>
    <n v="458.82"/>
    <m/>
  </r>
  <r>
    <x v="0"/>
    <s v="Weston Favell"/>
    <s v="071 - Stairs"/>
    <s v="B "/>
    <n v="1"/>
    <s v="Internal Finishes"/>
    <n v="102"/>
    <x v="1"/>
    <s v="10207RV"/>
    <x v="1"/>
    <m/>
    <m/>
    <m/>
    <x v="0"/>
    <m/>
    <n v="10"/>
    <m/>
    <m/>
    <m/>
    <m/>
    <m/>
    <m/>
    <n v="0"/>
    <x v="0"/>
    <s v="£0.00"/>
    <s v="£0.00"/>
    <s v="£0.00"/>
    <s v="£0.00"/>
    <s v="£0.00"/>
    <n v="0"/>
    <m/>
  </r>
  <r>
    <x v="0"/>
    <s v="Weston Favell"/>
    <s v="071 - Stairs"/>
    <s v="B "/>
    <n v="1"/>
    <s v="Internal Finishes"/>
    <n v="103"/>
    <x v="2"/>
    <n v="10306"/>
    <x v="40"/>
    <s v="m2"/>
    <n v="24"/>
    <n v="42.05"/>
    <x v="1"/>
    <n v="15"/>
    <n v="2"/>
    <n v="1009.1999999999999"/>
    <s v="Vinyl sheet is heavily worn and also exhibits splits. Stair nosing's appear in fair condition."/>
    <s v="Replace"/>
    <s v="INT 20"/>
    <n v="3"/>
    <n v="3"/>
    <n v="9"/>
    <x v="1"/>
    <s v="£0.00"/>
    <n v="1009.1999999999999"/>
    <s v="£0.00"/>
    <s v="£0.00"/>
    <s v="£0.00"/>
    <n v="1009.1999999999999"/>
    <m/>
  </r>
  <r>
    <x v="0"/>
    <s v="Weston Favell"/>
    <s v="071 - Stairs"/>
    <s v="B "/>
    <n v="1"/>
    <s v="Internal Finishes"/>
    <n v="104"/>
    <x v="6"/>
    <n v="10401"/>
    <x v="8"/>
    <s v="m2"/>
    <n v="50"/>
    <n v="5.31"/>
    <x v="1"/>
    <n v="5"/>
    <n v="2"/>
    <n v="265.5"/>
    <s v="Decorations are scuffed due to high foot traffic area."/>
    <s v="Redecorate"/>
    <s v="INT 9"/>
    <n v="2"/>
    <n v="2"/>
    <n v="4"/>
    <x v="2"/>
    <s v="£0.00"/>
    <n v="265.5"/>
    <s v="£0.00"/>
    <s v="£0.00"/>
    <s v="£0.00"/>
    <n v="265.5"/>
    <m/>
  </r>
  <r>
    <x v="0"/>
    <s v="Weston Favell"/>
    <s v="071 - Stairs"/>
    <s v="B "/>
    <n v="2"/>
    <s v="Door"/>
    <n v="201"/>
    <x v="3"/>
    <n v="20102"/>
    <x v="15"/>
    <m/>
    <m/>
    <m/>
    <x v="0"/>
    <m/>
    <n v="12"/>
    <m/>
    <m/>
    <m/>
    <m/>
    <m/>
    <m/>
    <n v="0"/>
    <x v="0"/>
    <s v="£0.00"/>
    <s v="£0.00"/>
    <s v="£0.00"/>
    <s v="£0.00"/>
    <s v="£0.00"/>
    <n v="0"/>
    <m/>
  </r>
  <r>
    <x v="0"/>
    <s v="Weston Favell"/>
    <s v="071 - Stairs"/>
    <s v="B "/>
    <n v="3"/>
    <s v="Ironmongery"/>
    <n v="301"/>
    <x v="4"/>
    <n v="30101"/>
    <x v="4"/>
    <m/>
    <m/>
    <m/>
    <x v="0"/>
    <m/>
    <n v="10"/>
    <m/>
    <m/>
    <m/>
    <m/>
    <m/>
    <m/>
    <n v="0"/>
    <x v="0"/>
    <s v="£0.00"/>
    <s v="£0.00"/>
    <s v="£0.00"/>
    <s v="£0.00"/>
    <s v="£0.00"/>
    <n v="0"/>
    <m/>
  </r>
  <r>
    <x v="0"/>
    <s v="Weston Favell"/>
    <s v="071 - Stairs"/>
    <s v="B "/>
    <n v="4"/>
    <s v="Joinery"/>
    <n v="401"/>
    <x v="5"/>
    <n v="40101"/>
    <x v="12"/>
    <m/>
    <m/>
    <m/>
    <x v="0"/>
    <m/>
    <n v="12"/>
    <m/>
    <m/>
    <m/>
    <m/>
    <m/>
    <m/>
    <n v="0"/>
    <x v="0"/>
    <s v="£0.00"/>
    <s v="£0.00"/>
    <s v="£0.00"/>
    <s v="£0.00"/>
    <s v="£0.00"/>
    <n v="0"/>
    <m/>
  </r>
  <r>
    <x v="0"/>
    <s v="Weston Favell"/>
    <s v="071 - Stairs"/>
    <s v="B "/>
    <n v="4"/>
    <s v="Joinery"/>
    <n v="401"/>
    <x v="5"/>
    <n v="40102"/>
    <x v="6"/>
    <m/>
    <m/>
    <m/>
    <x v="0"/>
    <m/>
    <n v="12"/>
    <m/>
    <m/>
    <m/>
    <m/>
    <m/>
    <m/>
    <n v="0"/>
    <x v="0"/>
    <s v="£0.00"/>
    <s v="£0.00"/>
    <s v="£0.00"/>
    <s v="£0.00"/>
    <s v="£0.00"/>
    <n v="0"/>
    <m/>
  </r>
  <r>
    <x v="0"/>
    <s v="Weston Favell"/>
    <s v="122 - Corridor"/>
    <s v="B "/>
    <n v="1"/>
    <s v="Internal Finishes"/>
    <n v="101"/>
    <x v="0"/>
    <n v="10101"/>
    <x v="11"/>
    <m/>
    <m/>
    <m/>
    <x v="4"/>
    <m/>
    <n v="25"/>
    <m/>
    <m/>
    <m/>
    <m/>
    <m/>
    <m/>
    <n v="0"/>
    <x v="0"/>
    <s v="£0.00"/>
    <s v="£0.00"/>
    <s v="£0.00"/>
    <s v="£0.00"/>
    <s v="£0.00"/>
    <n v="0"/>
    <m/>
  </r>
  <r>
    <x v="0"/>
    <s v="Weston Favell"/>
    <s v="122 - Corridor"/>
    <s v="B "/>
    <n v="1"/>
    <s v="Internal Finishes"/>
    <n v="102"/>
    <x v="1"/>
    <s v="10207RV"/>
    <x v="1"/>
    <m/>
    <m/>
    <m/>
    <x v="0"/>
    <m/>
    <n v="12"/>
    <m/>
    <m/>
    <m/>
    <m/>
    <m/>
    <m/>
    <n v="0"/>
    <x v="0"/>
    <s v="£0.00"/>
    <s v="£0.00"/>
    <s v="£0.00"/>
    <s v="£0.00"/>
    <s v="£0.00"/>
    <n v="0"/>
    <m/>
  </r>
  <r>
    <x v="0"/>
    <s v="Weston Favell"/>
    <s v="122 - Corridor"/>
    <s v="B "/>
    <n v="1"/>
    <s v="Internal Finishes"/>
    <n v="102"/>
    <x v="1"/>
    <s v="10207RV"/>
    <x v="1"/>
    <s v="m2"/>
    <n v="1"/>
    <n v="35.380000000000003"/>
    <x v="1"/>
    <n v="35"/>
    <n v="2"/>
    <n v="35.380000000000003"/>
    <s v="Water damaged / damp "/>
    <s v="Redecorate"/>
    <s v="INT 7, INT 8"/>
    <n v="2"/>
    <n v="3"/>
    <n v="6"/>
    <x v="1"/>
    <s v="£0.00"/>
    <n v="35.380000000000003"/>
    <s v="£0.00"/>
    <s v="£0.00"/>
    <s v="£0.00"/>
    <n v="35.380000000000003"/>
    <m/>
  </r>
  <r>
    <x v="0"/>
    <s v="Weston Favell"/>
    <s v="122 - Corridor"/>
    <s v="B "/>
    <n v="1"/>
    <s v="Internal Finishes"/>
    <n v="103"/>
    <x v="2"/>
    <n v="10304"/>
    <x v="70"/>
    <m/>
    <m/>
    <m/>
    <x v="0"/>
    <m/>
    <n v="65"/>
    <m/>
    <m/>
    <m/>
    <m/>
    <m/>
    <m/>
    <n v="0"/>
    <x v="0"/>
    <s v="£0.00"/>
    <s v="£0.00"/>
    <s v="£0.00"/>
    <s v="£0.00"/>
    <s v="£0.00"/>
    <n v="0"/>
    <m/>
  </r>
  <r>
    <x v="0"/>
    <s v="Weston Favell"/>
    <s v="122 - Corridor"/>
    <s v="B "/>
    <n v="1"/>
    <s v="Internal Finishes"/>
    <n v="104"/>
    <x v="6"/>
    <n v="10401"/>
    <x v="8"/>
    <m/>
    <m/>
    <m/>
    <x v="0"/>
    <m/>
    <n v="8"/>
    <m/>
    <m/>
    <m/>
    <m/>
    <m/>
    <m/>
    <n v="0"/>
    <x v="0"/>
    <s v="£0.00"/>
    <s v="£0.00"/>
    <s v="£0.00"/>
    <s v="£0.00"/>
    <s v="£0.00"/>
    <n v="0"/>
    <m/>
  </r>
  <r>
    <x v="0"/>
    <s v="Weston Favell"/>
    <s v="122 - Corridor"/>
    <s v="B "/>
    <n v="1"/>
    <s v="Internal Finishes"/>
    <n v="104"/>
    <x v="6"/>
    <n v="10401"/>
    <x v="8"/>
    <s v="m2"/>
    <n v="2"/>
    <n v="5.31"/>
    <x v="1"/>
    <n v="5"/>
    <n v="2"/>
    <n v="10.62"/>
    <s v="Decoration affected by damp / water ingress"/>
    <s v="Redecorate following repair"/>
    <s v="INT 7"/>
    <n v="2"/>
    <n v="2"/>
    <n v="4"/>
    <x v="2"/>
    <s v="£0.00"/>
    <n v="10.62"/>
    <s v="£0.00"/>
    <s v="£0.00"/>
    <s v="£0.00"/>
    <n v="10.62"/>
    <m/>
  </r>
  <r>
    <x v="0"/>
    <s v="Weston Favell"/>
    <s v="122 - Corridor"/>
    <s v="B "/>
    <n v="1"/>
    <s v="Internal Finishes"/>
    <n v="104"/>
    <x v="6"/>
    <n v="10405"/>
    <x v="72"/>
    <m/>
    <m/>
    <m/>
    <x v="0"/>
    <m/>
    <n v="8"/>
    <m/>
    <m/>
    <m/>
    <m/>
    <m/>
    <m/>
    <n v="0"/>
    <x v="0"/>
    <s v="£0.00"/>
    <s v="£0.00"/>
    <s v="£0.00"/>
    <s v="£0.00"/>
    <s v="£0.00"/>
    <n v="0"/>
    <m/>
  </r>
  <r>
    <x v="0"/>
    <s v="Weston Favell"/>
    <s v="122 - Corridor"/>
    <s v="B "/>
    <n v="2"/>
    <s v="Door"/>
    <n v="201"/>
    <x v="3"/>
    <n v="20102"/>
    <x v="15"/>
    <m/>
    <m/>
    <m/>
    <x v="0"/>
    <m/>
    <n v="12"/>
    <m/>
    <m/>
    <m/>
    <m/>
    <m/>
    <m/>
    <n v="0"/>
    <x v="0"/>
    <s v="£0.00"/>
    <s v="£0.00"/>
    <s v="£0.00"/>
    <s v="£0.00"/>
    <s v="£0.00"/>
    <n v="0"/>
    <m/>
  </r>
  <r>
    <x v="0"/>
    <s v="Weston Favell"/>
    <s v="122 - Corridor"/>
    <s v="B "/>
    <n v="3"/>
    <s v="Ironmongery"/>
    <n v="301"/>
    <x v="4"/>
    <n v="30101"/>
    <x v="4"/>
    <m/>
    <m/>
    <m/>
    <x v="0"/>
    <m/>
    <n v="10"/>
    <m/>
    <m/>
    <m/>
    <m/>
    <m/>
    <m/>
    <n v="0"/>
    <x v="0"/>
    <s v="£0.00"/>
    <s v="£0.00"/>
    <s v="£0.00"/>
    <s v="£0.00"/>
    <s v="£0.00"/>
    <n v="0"/>
    <m/>
  </r>
  <r>
    <x v="1"/>
    <s v="Weston Favell"/>
    <s v="N/A"/>
    <s v="N/A"/>
    <n v="1"/>
    <s v="External Landscaping"/>
    <n v="101"/>
    <x v="17"/>
    <n v="10101"/>
    <x v="100"/>
    <m/>
    <m/>
    <m/>
    <x v="0"/>
    <n v="20"/>
    <n v="10"/>
    <m/>
    <m/>
    <m/>
    <m/>
    <m/>
    <m/>
    <n v="0"/>
    <x v="0"/>
    <s v="£0.00"/>
    <s v="£0.00"/>
    <s v="£0.00"/>
    <s v="£0.00"/>
    <s v="£0.00"/>
    <n v="0"/>
    <m/>
  </r>
  <r>
    <x v="1"/>
    <s v="Weston Favell"/>
    <s v="N/A"/>
    <s v="N/A"/>
    <n v="1"/>
    <s v="External Landscaping"/>
    <n v="101"/>
    <x v="17"/>
    <n v="10103"/>
    <x v="101"/>
    <s v="m2"/>
    <n v="7"/>
    <n v="89.98"/>
    <x v="1"/>
    <n v="30"/>
    <n v="2"/>
    <n v="629.86"/>
    <s v="Large area of engineering brick paving uneven within courtyard and affected by tree roots"/>
    <s v="Replace brick paving to courtyard steps and edgings"/>
    <s v="EXT (8)"/>
    <n v="3"/>
    <n v="3"/>
    <n v="9"/>
    <x v="1"/>
    <s v="£0.00"/>
    <n v="629.86"/>
    <s v="£0.00"/>
    <s v="£0.00"/>
    <s v="£0.00"/>
    <n v="629.86"/>
    <s v="Recommend the tree stump is chemically injected to ensure root does not disrupt new paving. "/>
  </r>
  <r>
    <x v="1"/>
    <s v="Weston Favell"/>
    <s v="N/A"/>
    <s v="N/A"/>
    <n v="1"/>
    <s v="External Landscaping"/>
    <n v="101"/>
    <x v="17"/>
    <n v="10104"/>
    <x v="102"/>
    <s v="m2"/>
    <n v="35"/>
    <n v="45.72"/>
    <x v="1"/>
    <n v="30"/>
    <n v="3"/>
    <n v="1600.2"/>
    <s v="Many paving slabs cracked and uneven to courtyard area and also adjacent to main entrance."/>
    <s v="Replace cracked and relay uneven slabs"/>
    <s v="EXT (16)"/>
    <n v="3"/>
    <n v="3"/>
    <n v="9"/>
    <x v="1"/>
    <s v="£0.00"/>
    <s v="£0.00"/>
    <n v="1600.2"/>
    <s v="£0.00"/>
    <s v="£0.00"/>
    <n v="1600.2"/>
    <m/>
  </r>
  <r>
    <x v="1"/>
    <s v="Weston Favell"/>
    <s v="N/A"/>
    <s v="N/A"/>
    <n v="1"/>
    <s v="External Landscaping"/>
    <n v="102"/>
    <x v="18"/>
    <n v="10201"/>
    <x v="103"/>
    <m/>
    <m/>
    <m/>
    <x v="0"/>
    <n v="20"/>
    <n v="20"/>
    <m/>
    <m/>
    <m/>
    <m/>
    <m/>
    <m/>
    <n v="0"/>
    <x v="0"/>
    <s v="£0.00"/>
    <s v="£0.00"/>
    <s v="£0.00"/>
    <s v="£0.00"/>
    <s v="£0.00"/>
    <n v="0"/>
    <m/>
  </r>
  <r>
    <x v="1"/>
    <s v="Weston Favell"/>
    <s v="N/A"/>
    <s v="N/A"/>
    <n v="1"/>
    <s v="External Landscaping"/>
    <n v="102"/>
    <x v="18"/>
    <n v="10202"/>
    <x v="104"/>
    <m/>
    <m/>
    <m/>
    <x v="0"/>
    <n v="20"/>
    <n v="20"/>
    <m/>
    <m/>
    <m/>
    <m/>
    <m/>
    <m/>
    <n v="0"/>
    <x v="0"/>
    <s v="£0.00"/>
    <s v="£0.00"/>
    <s v="£0.00"/>
    <s v="£0.00"/>
    <s v="£0.00"/>
    <n v="0"/>
    <m/>
  </r>
  <r>
    <x v="1"/>
    <s v="Weston Favell"/>
    <s v="N/A"/>
    <s v="N/A"/>
    <n v="1"/>
    <s v="Roads and Car Parks"/>
    <n v="101"/>
    <x v="19"/>
    <n v="20201"/>
    <x v="100"/>
    <s v="Nr"/>
    <n v="100"/>
    <n v="47.5"/>
    <x v="1"/>
    <n v="20"/>
    <n v="2"/>
    <n v="4750"/>
    <s v="Numerous pot holes noted to rear car park"/>
    <s v="Fill pot hole with Macadam or asphalt"/>
    <s v="EXT (15)"/>
    <n v="4"/>
    <n v="3"/>
    <n v="12"/>
    <x v="4"/>
    <s v="£0.00"/>
    <n v="4750"/>
    <s v="£0.00"/>
    <s v="£0.00"/>
    <s v="£0.00"/>
    <n v="4750"/>
    <m/>
  </r>
  <r>
    <x v="1"/>
    <s v="Weston Favell"/>
    <s v="N/A"/>
    <s v="N/A"/>
    <n v="3"/>
    <s v="Street Furniture"/>
    <n v="301"/>
    <x v="20"/>
    <n v="30101"/>
    <x v="70"/>
    <m/>
    <m/>
    <m/>
    <x v="0"/>
    <n v="30"/>
    <n v="15"/>
    <m/>
    <m/>
    <m/>
    <m/>
    <m/>
    <m/>
    <n v="0"/>
    <x v="0"/>
    <s v="£0.00"/>
    <s v="£0.00"/>
    <s v="£0.00"/>
    <s v="£0.00"/>
    <s v="£0.00"/>
    <n v="0"/>
    <m/>
  </r>
  <r>
    <x v="1"/>
    <s v="Weston Favell"/>
    <s v="N/A"/>
    <s v="N/A"/>
    <n v="4"/>
    <s v="Building Structure"/>
    <n v="401"/>
    <x v="21"/>
    <s v="40104DS"/>
    <x v="105"/>
    <m/>
    <m/>
    <m/>
    <x v="0"/>
    <n v="40"/>
    <n v="10"/>
    <m/>
    <m/>
    <m/>
    <m/>
    <m/>
    <m/>
    <n v="0"/>
    <x v="0"/>
    <s v="£0.00"/>
    <s v="£0.00"/>
    <s v="£0.00"/>
    <s v="£0.00"/>
    <s v="£0.00"/>
    <n v="0"/>
    <m/>
  </r>
  <r>
    <x v="1"/>
    <s v="Weston Favell"/>
    <s v="N/A"/>
    <s v="N/A"/>
    <n v="4"/>
    <s v="Building Superstructure"/>
    <e v="#VALUE!"/>
    <x v="22"/>
    <m/>
    <x v="106"/>
    <m/>
    <m/>
    <m/>
    <x v="0"/>
    <n v="20"/>
    <n v="8"/>
    <m/>
    <m/>
    <m/>
    <m/>
    <m/>
    <m/>
    <n v="0"/>
    <x v="0"/>
    <s v="£0.00"/>
    <s v="£0.00"/>
    <s v="£0.00"/>
    <s v="£0.00"/>
    <s v="£0.00"/>
    <n v="0"/>
    <m/>
  </r>
  <r>
    <x v="1"/>
    <s v="Weston Favell"/>
    <s v="N/A"/>
    <s v="N/A"/>
    <e v="#VALUE!"/>
    <s v="Building Superstructure"/>
    <e v="#VALUE!"/>
    <x v="22"/>
    <m/>
    <x v="106"/>
    <s v="m2"/>
    <n v="250"/>
    <n v="4.88"/>
    <x v="1"/>
    <n v="20"/>
    <n v="3"/>
    <n v="1220"/>
    <s v="Large areas of moss growth and lichen noted to many of the flat roof areas (50% of flat rood space)."/>
    <s v="Recommend this is removed"/>
    <s v="EXT (1)"/>
    <n v="2"/>
    <n v="2"/>
    <n v="4"/>
    <x v="2"/>
    <s v="£0.00"/>
    <s v="£0.00"/>
    <n v="1220"/>
    <s v="£0.00"/>
    <s v="£0.00"/>
    <n v="1220"/>
    <m/>
  </r>
  <r>
    <x v="1"/>
    <s v="Weston Favell"/>
    <s v="N/A"/>
    <s v="N/A"/>
    <n v="4"/>
    <s v="Building Superstructure"/>
    <n v="403"/>
    <x v="23"/>
    <n v="40301"/>
    <x v="107"/>
    <m/>
    <m/>
    <m/>
    <x v="0"/>
    <n v="20"/>
    <n v="15"/>
    <m/>
    <m/>
    <m/>
    <m/>
    <m/>
    <m/>
    <n v="0"/>
    <x v="0"/>
    <s v="£0.00"/>
    <s v="£0.00"/>
    <s v="£0.00"/>
    <s v="£0.00"/>
    <s v="£0.00"/>
    <n v="0"/>
    <m/>
  </r>
  <r>
    <x v="1"/>
    <s v="Weston Favell"/>
    <s v="N/A"/>
    <s v="N/A"/>
    <n v="4"/>
    <s v="Building Superstructure"/>
    <m/>
    <x v="23"/>
    <n v="40305"/>
    <x v="108"/>
    <s v="m"/>
    <n v="135"/>
    <n v="8.3699999999999992"/>
    <x v="1"/>
    <n v="5"/>
    <n v="4"/>
    <n v="1129.9499999999998"/>
    <s v="Gutters prone to blocking."/>
    <s v="Ensure all gutters are cleared of moss / silt built up"/>
    <m/>
    <n v="2"/>
    <n v="3"/>
    <n v="6"/>
    <x v="1"/>
    <s v="£0.00"/>
    <s v="£0.00"/>
    <s v="£0.00"/>
    <n v="1129.9499999999998"/>
    <s v="£0.00"/>
    <n v="1129.9499999999998"/>
    <m/>
  </r>
  <r>
    <x v="1"/>
    <s v="Weston Favell"/>
    <s v="N/A"/>
    <s v="N/A"/>
    <m/>
    <s v="Building Superstructure"/>
    <m/>
    <x v="24"/>
    <m/>
    <x v="109"/>
    <m/>
    <m/>
    <m/>
    <x v="0"/>
    <n v="25"/>
    <n v="10"/>
    <m/>
    <m/>
    <m/>
    <m/>
    <m/>
    <m/>
    <n v="0"/>
    <x v="0"/>
    <s v="£0.00"/>
    <s v="£0.00"/>
    <s v="£0.00"/>
    <s v="£0.00"/>
    <s v="£0.00"/>
    <n v="0"/>
    <m/>
  </r>
  <r>
    <x v="1"/>
    <s v="Weston Favell"/>
    <s v="N/A"/>
    <s v="N/A"/>
    <m/>
    <s v="Building Superstructure"/>
    <m/>
    <x v="25"/>
    <n v="40502"/>
    <x v="48"/>
    <m/>
    <m/>
    <m/>
    <x v="0"/>
    <n v="85"/>
    <n v="50"/>
    <m/>
    <m/>
    <m/>
    <m/>
    <m/>
    <m/>
    <n v="0"/>
    <x v="0"/>
    <s v="£0.00"/>
    <s v="£0.00"/>
    <s v="£0.00"/>
    <s v="£0.00"/>
    <s v="£0.00"/>
    <n v="0"/>
    <m/>
  </r>
  <r>
    <x v="1"/>
    <s v="Weston Favell"/>
    <s v="N/A"/>
    <s v="N/A"/>
    <m/>
    <s v="Building Superstructure"/>
    <m/>
    <x v="25"/>
    <n v="40502"/>
    <x v="48"/>
    <s v="m2"/>
    <n v="5"/>
    <s v="35.60"/>
    <x v="1"/>
    <n v="30"/>
    <n v="3"/>
    <n v="178"/>
    <s v="Areas of pointing diminished along external stair string wall"/>
    <s v="Repoint"/>
    <s v="EXT (17)"/>
    <n v="2"/>
    <n v="3"/>
    <n v="6"/>
    <x v="1"/>
    <s v="£0.00"/>
    <s v="£0.00"/>
    <n v="178"/>
    <s v="£0.00"/>
    <s v="£0.00"/>
    <n v="178"/>
    <m/>
  </r>
  <r>
    <x v="1"/>
    <s v="Weston Favell"/>
    <s v="N/A"/>
    <s v="N/A"/>
    <m/>
    <s v="Building Superstructure"/>
    <m/>
    <x v="26"/>
    <n v="40605"/>
    <x v="110"/>
    <m/>
    <m/>
    <m/>
    <x v="0"/>
    <n v="40"/>
    <n v="10"/>
    <m/>
    <m/>
    <m/>
    <m/>
    <m/>
    <m/>
    <n v="0"/>
    <x v="0"/>
    <s v="£0.00"/>
    <s v="£0.00"/>
    <s v="£0.00"/>
    <s v="£0.00"/>
    <s v="£0.00"/>
    <n v="0"/>
    <m/>
  </r>
  <r>
    <x v="1"/>
    <s v="Weston Favell"/>
    <s v="N/A"/>
    <s v="N/A"/>
    <m/>
    <s v="Building Superstructure"/>
    <m/>
    <x v="26"/>
    <n v="40605"/>
    <x v="110"/>
    <s v="m2"/>
    <n v="50"/>
    <n v="20"/>
    <x v="1"/>
    <n v="40"/>
    <n v="3"/>
    <n v="1000"/>
    <s v="Large areas of cladding noted as stained."/>
    <s v="Clean"/>
    <s v="EXT (5)"/>
    <n v="2"/>
    <n v="3"/>
    <n v="6"/>
    <x v="1"/>
    <s v="£0.00"/>
    <s v="£0.00"/>
    <n v="1000"/>
    <s v="£0.00"/>
    <s v="£0.00"/>
    <n v="1000"/>
    <m/>
  </r>
  <r>
    <x v="1"/>
    <s v="Weston Favell"/>
    <s v="N/A"/>
    <s v="N/A"/>
    <m/>
    <s v="Building Superstructure"/>
    <m/>
    <x v="6"/>
    <m/>
    <x v="111"/>
    <m/>
    <m/>
    <m/>
    <x v="0"/>
    <n v="25"/>
    <n v="8"/>
    <m/>
    <m/>
    <m/>
    <m/>
    <m/>
    <m/>
    <n v="0"/>
    <x v="0"/>
    <s v="£0.00"/>
    <s v="£0.00"/>
    <s v="£0.00"/>
    <s v="£0.00"/>
    <s v="£0.00"/>
    <n v="0"/>
    <m/>
  </r>
  <r>
    <x v="1"/>
    <s v="Weston Favell"/>
    <s v="N/A"/>
    <s v="N/A"/>
    <m/>
    <s v="Building Superstructure"/>
    <m/>
    <x v="6"/>
    <m/>
    <x v="111"/>
    <s v="m2"/>
    <n v="50"/>
    <n v="35"/>
    <x v="1"/>
    <n v="25"/>
    <n v="3"/>
    <n v="1750"/>
    <s v="Allow to redecorate the areas which require cleaning"/>
    <s v="Apply new polyester protective coating"/>
    <s v="EXT (5)"/>
    <n v="2"/>
    <n v="3"/>
    <n v="6"/>
    <x v="1"/>
    <s v="£0.00"/>
    <s v="£0.00"/>
    <n v="1750"/>
    <s v="£0.00"/>
    <s v="£0.00"/>
    <n v="1750"/>
    <m/>
  </r>
  <r>
    <x v="1"/>
    <s v="Weston Favell"/>
    <s v="N/A"/>
    <s v="N/A"/>
    <m/>
    <s v="Building Superstructure"/>
    <m/>
    <x v="6"/>
    <m/>
    <x v="112"/>
    <s v="m2"/>
    <n v="4"/>
    <n v="80"/>
    <x v="1"/>
    <n v="15"/>
    <n v="3"/>
    <n v="320"/>
    <s v="Metal columns to rear courtyard canopy heavily flaking"/>
    <s v="Rub down and redecorate"/>
    <s v="EXT (9)"/>
    <n v="2"/>
    <n v="3"/>
    <n v="6"/>
    <x v="1"/>
    <s v="£0.00"/>
    <s v="£0.00"/>
    <n v="320"/>
    <s v="£0.00"/>
    <s v="£0.00"/>
    <n v="320"/>
    <m/>
  </r>
  <r>
    <x v="1"/>
    <s v="Weston Favell"/>
    <s v="N/A"/>
    <s v="N/A"/>
    <m/>
    <s v="Building Superstructure"/>
    <m/>
    <x v="6"/>
    <m/>
    <x v="113"/>
    <s v="m2"/>
    <n v="50"/>
    <n v="4.7"/>
    <x v="1"/>
    <n v="15"/>
    <n v="3"/>
    <n v="235"/>
    <s v="Steelwork to bike canopy in poor condition"/>
    <s v="Prepare and decorate "/>
    <s v="EXT (14)"/>
    <n v="2"/>
    <n v="3"/>
    <n v="6"/>
    <x v="1"/>
    <s v="£0.00"/>
    <s v="£0.00"/>
    <n v="235"/>
    <s v="£0.00"/>
    <s v="£0.00"/>
    <n v="235"/>
    <m/>
  </r>
  <r>
    <x v="1"/>
    <s v="Weston Favell"/>
    <s v="N/A"/>
    <s v="N/A"/>
    <m/>
    <s v="Building Superstructure"/>
    <m/>
    <x v="6"/>
    <m/>
    <x v="26"/>
    <s v="m "/>
    <n v="20"/>
    <n v="4.66"/>
    <x v="1"/>
    <n v="15"/>
    <n v="3"/>
    <n v="93.2"/>
    <s v="Metal handrail to main entrance rusting and paint finish degraded."/>
    <s v="Rub down, prepare and redecorate"/>
    <s v="EXT (3)"/>
    <n v="2"/>
    <n v="3"/>
    <n v="6"/>
    <x v="1"/>
    <s v="£0.00"/>
    <s v="£0.00"/>
    <n v="93.2"/>
    <s v="£0.00"/>
    <s v="£0.00"/>
    <n v="93.2"/>
    <m/>
  </r>
  <r>
    <x v="1"/>
    <s v="Weston Favell"/>
    <s v="N/A"/>
    <s v="N/A"/>
    <m/>
    <s v="Building Superstructure"/>
    <m/>
    <x v="6"/>
    <m/>
    <x v="114"/>
    <s v="m2"/>
    <n v="30"/>
    <n v="17.62"/>
    <x v="1"/>
    <n v="15"/>
    <n v="3"/>
    <n v="528.6"/>
    <s v="Paint finish to concrete columns worn"/>
    <s v="Redecorate"/>
    <s v="EXT (11)"/>
    <n v="2"/>
    <n v="3"/>
    <n v="6"/>
    <x v="1"/>
    <s v="£0.00"/>
    <s v="£0.00"/>
    <n v="528.6"/>
    <s v="£0.00"/>
    <s v="£0.00"/>
    <n v="528.6"/>
    <m/>
  </r>
  <r>
    <x v="1"/>
    <s v="Weston Favell"/>
    <s v="N/A"/>
    <s v="N/A"/>
    <m/>
    <s v="Building Superstructure"/>
    <m/>
    <x v="27"/>
    <m/>
    <x v="115"/>
    <m/>
    <m/>
    <m/>
    <x v="0"/>
    <n v="20"/>
    <n v="6"/>
    <m/>
    <m/>
    <m/>
    <m/>
    <m/>
    <m/>
    <n v="0"/>
    <x v="0"/>
    <s v="£0.00"/>
    <s v="£0.00"/>
    <s v="£0.00"/>
    <s v="£0.00"/>
    <s v="£0.00"/>
    <n v="0"/>
    <m/>
  </r>
  <r>
    <x v="1"/>
    <s v="Weston Favell"/>
    <s v="N/A"/>
    <s v="N/A"/>
    <m/>
    <s v="Building Superstructure"/>
    <m/>
    <x v="27"/>
    <m/>
    <x v="115"/>
    <s v="m"/>
    <n v="40"/>
    <n v="27.8"/>
    <x v="3"/>
    <m/>
    <n v="1"/>
    <n v="1112"/>
    <s v="Localised areas of soffit which are damaged and heavily water stained."/>
    <s v="Replace local areas of damaged soffit"/>
    <s v="EXT (4)"/>
    <n v="4"/>
    <n v="3"/>
    <n v="12"/>
    <x v="4"/>
    <n v="1112"/>
    <s v="£0.00"/>
    <s v="£0.00"/>
    <s v="£0.00"/>
    <s v="£0.00"/>
    <n v="1112"/>
    <s v="Recommend wholesale replacement of soffits in the next 5-10 years."/>
  </r>
  <r>
    <x v="1"/>
    <s v="Weston Favell"/>
    <s v="N/A"/>
    <s v="N/A"/>
    <m/>
    <s v="Building Superstructure"/>
    <m/>
    <x v="28"/>
    <m/>
    <x v="116"/>
    <m/>
    <m/>
    <m/>
    <x v="0"/>
    <s v="80"/>
    <n v="45"/>
    <m/>
    <m/>
    <m/>
    <m/>
    <m/>
    <m/>
    <m/>
    <x v="3"/>
    <m/>
    <m/>
    <m/>
    <m/>
    <m/>
    <m/>
    <m/>
  </r>
  <r>
    <x v="1"/>
    <s v="Weston Favell"/>
    <s v="N/A"/>
    <s v="N/A"/>
    <n v="4"/>
    <s v="Building Superstructure"/>
    <n v="409"/>
    <x v="29"/>
    <n v="40901"/>
    <x v="117"/>
    <m/>
    <m/>
    <m/>
    <x v="0"/>
    <n v="80"/>
    <n v="45"/>
    <m/>
    <m/>
    <m/>
    <m/>
    <m/>
    <m/>
    <n v="0"/>
    <x v="0"/>
    <s v="£0.00"/>
    <s v="£0.00"/>
    <s v="£0.00"/>
    <s v="£0.00"/>
    <s v="£0.00"/>
    <n v="0"/>
    <m/>
  </r>
  <r>
    <x v="1"/>
    <s v="Weston Favell"/>
    <s v="N/A"/>
    <s v="N/A"/>
    <n v="4"/>
    <s v="Building Superstructure"/>
    <n v="410"/>
    <x v="30"/>
    <n v="41002"/>
    <x v="118"/>
    <s v="Item"/>
    <n v="1"/>
    <n v="135500"/>
    <x v="1"/>
    <n v="45"/>
    <n v="5"/>
    <n v="135500"/>
    <s v="Windows are now reaching life expiry and thermally inefficient"/>
    <s v="Recommend wholesale replacement of all metal framed (single glazed)"/>
    <s v="EXT (7)"/>
    <n v="3"/>
    <n v="3"/>
    <n v="9"/>
    <x v="1"/>
    <s v="£0.00"/>
    <s v="£0.00"/>
    <s v="£0.00"/>
    <s v="£0.00"/>
    <n v="135500"/>
    <n v="135500"/>
    <s v="This will also assist with thermal efficiencies."/>
  </r>
  <r>
    <x v="1"/>
    <s v="Weston Favell"/>
    <s v="N/A"/>
    <s v="N/A"/>
    <n v="4"/>
    <s v="Building Superstructure"/>
    <n v="410"/>
    <x v="30"/>
    <n v="41004"/>
    <x v="119"/>
    <m/>
    <m/>
    <m/>
    <x v="0"/>
    <n v="35"/>
    <n v="10"/>
    <m/>
    <m/>
    <m/>
    <m/>
    <m/>
    <m/>
    <n v="0"/>
    <x v="0"/>
    <s v="£0.00"/>
    <s v="£0.00"/>
    <s v="£0.00"/>
    <s v="£0.00"/>
    <s v="£0.00"/>
    <n v="0"/>
    <m/>
  </r>
  <r>
    <x v="1"/>
    <s v="Weston Favell"/>
    <s v="N/A"/>
    <s v="N/A"/>
    <n v="4"/>
    <s v="Building Superstructure"/>
    <n v="411"/>
    <x v="31"/>
    <n v="41101"/>
    <x v="120"/>
    <m/>
    <m/>
    <m/>
    <x v="0"/>
    <n v="30"/>
    <n v="10"/>
    <m/>
    <m/>
    <m/>
    <m/>
    <m/>
    <m/>
    <n v="0"/>
    <x v="0"/>
    <s v="£0.00"/>
    <s v="£0.00"/>
    <s v="£0.00"/>
    <s v="£0.00"/>
    <s v="£0.00"/>
    <n v="0"/>
    <m/>
  </r>
  <r>
    <x v="1"/>
    <s v="Weston Favell"/>
    <s v="N/A"/>
    <s v="N/A"/>
    <n v="4"/>
    <s v="Building Superstructure"/>
    <n v="411"/>
    <x v="31"/>
    <s v="41106DS"/>
    <x v="121"/>
    <m/>
    <m/>
    <m/>
    <x v="0"/>
    <n v="35"/>
    <n v="8"/>
    <m/>
    <m/>
    <m/>
    <m/>
    <m/>
    <m/>
    <n v="0"/>
    <x v="0"/>
    <s v="£0.00"/>
    <s v="£0.00"/>
    <s v="£0.00"/>
    <s v="£0.00"/>
    <s v="£0.00"/>
    <n v="0"/>
    <m/>
  </r>
  <r>
    <x v="1"/>
    <s v="Weston Favell"/>
    <s v="N/A"/>
    <s v="N/A"/>
    <n v="4"/>
    <s v="Building Superstructure"/>
    <n v="411"/>
    <x v="31"/>
    <s v="41106DS"/>
    <x v="121"/>
    <s v="Nr"/>
    <n v="1"/>
    <n v="88.01"/>
    <x v="1"/>
    <n v="35"/>
    <n v="2"/>
    <n v="88.01"/>
    <s v="Door veneer to external door adjacent to stores has failed."/>
    <s v="Overhaul door lining"/>
    <s v="EXT (12)"/>
    <n v="3"/>
    <n v="3"/>
    <n v="9"/>
    <x v="1"/>
    <s v="£0.00"/>
    <n v="88.01"/>
    <s v="£0.00"/>
    <s v="£0.00"/>
    <s v="£0.00"/>
    <n v="88.01"/>
    <m/>
  </r>
  <r>
    <x v="1"/>
    <s v="Weston Favell"/>
    <s v="N/A"/>
    <s v="N/A"/>
    <n v="4"/>
    <s v="Building Superstructure"/>
    <n v="412"/>
    <x v="32"/>
    <n v="41201"/>
    <x v="122"/>
    <m/>
    <m/>
    <m/>
    <x v="0"/>
    <n v="80"/>
    <n v="40"/>
    <m/>
    <m/>
    <m/>
    <m/>
    <m/>
    <m/>
    <n v="0"/>
    <x v="0"/>
    <s v="£0.00"/>
    <s v="£0.00"/>
    <s v="£0.00"/>
    <s v="£0.00"/>
    <s v="£0.00"/>
    <n v="0"/>
    <m/>
  </r>
  <r>
    <x v="1"/>
    <s v="Weston Favell"/>
    <s v="N/A"/>
    <s v="N/A"/>
    <n v="4"/>
    <s v="Building Superstructure"/>
    <n v="413"/>
    <x v="33"/>
    <n v="41302"/>
    <x v="123"/>
    <m/>
    <m/>
    <m/>
    <x v="0"/>
    <n v="85"/>
    <n v="45"/>
    <m/>
    <m/>
    <m/>
    <m/>
    <m/>
    <m/>
    <n v="0"/>
    <x v="0"/>
    <s v="£0.00"/>
    <s v="£0.00"/>
    <s v="£0.00"/>
    <s v="£0.00"/>
    <s v="£0.00"/>
    <n v="0"/>
    <m/>
  </r>
  <r>
    <x v="1"/>
    <s v="Weston Favell"/>
    <s v="N/A"/>
    <s v="N/A"/>
    <n v="4"/>
    <s v="Building Superstructure"/>
    <n v="415"/>
    <x v="34"/>
    <n v="41501"/>
    <x v="124"/>
    <s v="Item"/>
    <n v="4"/>
    <n v="25"/>
    <x v="1"/>
    <n v="20"/>
    <n v="1"/>
    <n v="100"/>
    <s v="Significant corrosion noted to base of canopy columns within rear courtyard."/>
    <s v="Rub down and treat surfaces with inhibitor"/>
    <s v="EXT (10)"/>
    <n v="3"/>
    <n v="3"/>
    <n v="9"/>
    <x v="1"/>
    <n v="100"/>
    <s v="£0.00"/>
    <s v="£0.00"/>
    <s v="£0.00"/>
    <s v="£0.00"/>
    <n v="100"/>
    <m/>
  </r>
  <r>
    <x v="2"/>
    <s v="Weston Favell"/>
    <s v="N/A"/>
    <s v="N/A"/>
    <n v="4"/>
    <s v="Building Superstructure"/>
    <n v="415"/>
    <x v="34"/>
    <n v="41501"/>
    <x v="124"/>
    <s v="m2"/>
    <n v="45"/>
    <n v="20"/>
    <x v="1"/>
    <n v="0"/>
    <n v="2"/>
    <n v="900"/>
    <s v="50% of steelwork to exposed canopy was showing signs of spot corrosion."/>
    <s v="Rub down and treat surfaces with inhibitor"/>
    <m/>
    <n v="3"/>
    <n v="3"/>
    <n v="9"/>
    <x v="1"/>
    <s v="£0.00"/>
    <n v="900"/>
    <s v="£0.00"/>
    <s v="£0.00"/>
    <s v="£0.00"/>
    <n v="900"/>
    <m/>
  </r>
  <r>
    <x v="1"/>
    <s v="Weston Favell"/>
    <s v="N/A"/>
    <s v="N/A"/>
    <n v="4"/>
    <s v="Building Superstructure"/>
    <n v="415"/>
    <x v="34"/>
    <n v="41501"/>
    <x v="124"/>
    <s v="Item"/>
    <n v="1"/>
    <n v="250"/>
    <x v="1"/>
    <s v="25"/>
    <n v="1"/>
    <n v="250"/>
    <s v="Impact damage noted to bike shelter canopy within rear yard"/>
    <s v="Replace section "/>
    <s v="EXT (13)"/>
    <n v="3"/>
    <n v="3"/>
    <n v="9"/>
    <x v="1"/>
    <n v="250"/>
    <s v="£0.00"/>
    <s v="£0.00"/>
    <s v="£0.00"/>
    <s v="£0.00"/>
    <n v="250"/>
    <m/>
  </r>
  <r>
    <x v="1"/>
    <s v="Weston Favell"/>
    <s v="N/A"/>
    <s v="N/A"/>
    <n v="4"/>
    <s v="Building Superstructure"/>
    <n v="416"/>
    <x v="35"/>
    <n v="41602"/>
    <x v="118"/>
    <m/>
    <m/>
    <m/>
    <x v="0"/>
    <s v="35"/>
    <n v="15"/>
    <m/>
    <m/>
    <m/>
    <m/>
    <m/>
    <m/>
    <m/>
    <x v="3"/>
    <m/>
    <m/>
    <m/>
    <m/>
    <m/>
    <m/>
    <m/>
  </r>
  <r>
    <x v="1"/>
    <s v="Weston Favell"/>
    <s v="N/A"/>
    <s v="N/A"/>
    <n v="5"/>
    <s v="Fencing"/>
    <n v="501"/>
    <x v="36"/>
    <s v="50110DS"/>
    <x v="125"/>
    <m/>
    <m/>
    <m/>
    <x v="0"/>
    <n v="20"/>
    <n v="15"/>
    <m/>
    <m/>
    <m/>
    <m/>
    <m/>
    <m/>
    <n v="0"/>
    <x v="0"/>
    <s v="£0.00"/>
    <s v="£0.00"/>
    <s v="£0.00"/>
    <s v="£0.00"/>
    <s v="£0.00"/>
    <n v="0"/>
    <m/>
  </r>
  <r>
    <x v="1"/>
    <s v="Weston Favell"/>
    <s v="N/A"/>
    <s v="N/A"/>
    <n v="5"/>
    <s v="Fencing"/>
    <n v="501"/>
    <x v="36"/>
    <s v="50111DS"/>
    <x v="126"/>
    <m/>
    <m/>
    <m/>
    <x v="0"/>
    <n v="45"/>
    <n v="25"/>
    <m/>
    <m/>
    <m/>
    <m/>
    <m/>
    <m/>
    <n v="0"/>
    <x v="0"/>
    <s v="£0.00"/>
    <s v="£0.00"/>
    <s v="£0.00"/>
    <s v="£0.00"/>
    <s v="£0.00"/>
    <n v="0"/>
    <m/>
  </r>
  <r>
    <x v="1"/>
    <s v="Weston Favell"/>
    <s v="N/A"/>
    <s v="N/A"/>
    <n v="5"/>
    <s v="Fencing"/>
    <n v="501"/>
    <x v="36"/>
    <s v="50111DS"/>
    <x v="126"/>
    <s v="Item"/>
    <n v="1"/>
    <n v="500"/>
    <x v="3"/>
    <n v="45"/>
    <n v="2"/>
    <n v="500"/>
    <s v="Extensive stepped and displaced crack noted to rear boundary wall adjacent to bike store.  "/>
    <s v="Recommend wall is surveyed by a structural engineer in the first instance to ascertain integrity and stability of the all "/>
    <s v="EXT (6)"/>
    <n v="4"/>
    <n v="3"/>
    <n v="12"/>
    <x v="4"/>
    <s v="£0.00"/>
    <n v="500"/>
    <s v="£0.00"/>
    <s v="£0.00"/>
    <s v="£0.00"/>
    <n v="500"/>
    <m/>
  </r>
  <r>
    <x v="1"/>
    <s v="Weston Favell"/>
    <s v="N/A"/>
    <s v="N/A"/>
    <n v="5"/>
    <s v="Fencing"/>
    <n v="501"/>
    <x v="36"/>
    <n v="50109"/>
    <x v="127"/>
    <m/>
    <m/>
    <m/>
    <x v="0"/>
    <n v="20"/>
    <n v="20"/>
    <m/>
    <m/>
    <m/>
    <m/>
    <m/>
    <m/>
    <n v="0"/>
    <x v="0"/>
    <s v="£0.00"/>
    <s v="£0.00"/>
    <s v="£0.00"/>
    <s v="£0.00"/>
    <s v="£0.00"/>
    <n v="0"/>
    <m/>
  </r>
  <r>
    <x v="1"/>
    <s v="Weston Favell"/>
    <s v="N/A"/>
    <s v="N/A"/>
    <n v="1"/>
    <s v="External Landscaping"/>
    <n v="101"/>
    <x v="17"/>
    <n v="10101"/>
    <x v="100"/>
    <s v="Nr"/>
    <n v="100"/>
    <n v="47.5"/>
    <x v="1"/>
    <n v="20"/>
    <n v="2"/>
    <n v="4750"/>
    <s v="Numerous pot holes noted to rear yard / compound."/>
    <s v="Fill pot hole with Macadam or asphalt"/>
    <s v="EXT (15)"/>
    <n v="4"/>
    <n v="3"/>
    <n v="12"/>
    <x v="4"/>
    <s v="£0.00"/>
    <n v="4750"/>
    <s v="£0.00"/>
    <s v="£0.00"/>
    <s v="£0.00"/>
    <n v="4750"/>
    <m/>
  </r>
  <r>
    <x v="0"/>
    <s v="Weston Favell"/>
    <s v="900 - Boiler Room"/>
    <s v="B "/>
    <m/>
    <s v="Mechanical Services"/>
    <m/>
    <x v="37"/>
    <m/>
    <x v="128"/>
    <m/>
    <m/>
    <m/>
    <x v="0"/>
    <m/>
    <s v="10+"/>
    <m/>
    <s v="Replaced atmospheric boilers"/>
    <s v="None"/>
    <m/>
    <m/>
    <m/>
    <m/>
    <x v="3"/>
    <s v="£0.00"/>
    <s v="£0.00"/>
    <s v="£0.00"/>
    <s v="£0.00"/>
    <s v="£0.00"/>
    <n v="0"/>
    <m/>
  </r>
  <r>
    <x v="0"/>
    <s v="Weston Favell"/>
    <s v="900 - Boiler Room"/>
    <s v="B "/>
    <m/>
    <s v="Mechanical Services"/>
    <m/>
    <x v="37"/>
    <m/>
    <x v="129"/>
    <m/>
    <m/>
    <m/>
    <x v="0"/>
    <m/>
    <s v="10+"/>
    <m/>
    <s v="Replaced atmospheric boiler flues"/>
    <s v="None"/>
    <m/>
    <m/>
    <m/>
    <m/>
    <x v="3"/>
    <s v="£0.00"/>
    <s v="£0.00"/>
    <s v="£0.00"/>
    <s v="£0.00"/>
    <s v="£0.00"/>
    <n v="0"/>
    <m/>
  </r>
  <r>
    <x v="0"/>
    <s v="Weston Favell"/>
    <s v="900 - Boiler Room"/>
    <s v="B "/>
    <m/>
    <s v="Mechanical Services"/>
    <m/>
    <x v="37"/>
    <m/>
    <x v="130"/>
    <m/>
    <m/>
    <m/>
    <x v="0"/>
    <m/>
    <s v="5 to 10 "/>
    <m/>
    <s v="Original  equipment. Some pumps/motors replaced."/>
    <s v="None"/>
    <m/>
    <m/>
    <m/>
    <m/>
    <x v="3"/>
    <s v="£0.00"/>
    <s v="£0.00"/>
    <s v="£0.00"/>
    <s v="£0.00"/>
    <s v="£0.00"/>
    <n v="0"/>
    <m/>
  </r>
  <r>
    <x v="0"/>
    <s v="Weston Favell"/>
    <s v="900 - Boiler Room"/>
    <s v="B "/>
    <m/>
    <s v="Mechanical Services"/>
    <m/>
    <x v="38"/>
    <m/>
    <x v="131"/>
    <m/>
    <m/>
    <m/>
    <x v="0"/>
    <m/>
    <s v="10+"/>
    <m/>
    <s v="Original  equipment"/>
    <s v="None"/>
    <m/>
    <m/>
    <m/>
    <m/>
    <x v="3"/>
    <s v="£0.00"/>
    <s v="£0.00"/>
    <s v="£0.00"/>
    <s v="£0.00"/>
    <s v="£0.00"/>
    <n v="0"/>
    <m/>
  </r>
  <r>
    <x v="0"/>
    <s v="Weston Favell"/>
    <s v="900 - Boiler Room"/>
    <s v="B "/>
    <m/>
    <s v="Mechanical Services"/>
    <m/>
    <x v="38"/>
    <m/>
    <x v="132"/>
    <m/>
    <m/>
    <m/>
    <x v="0"/>
    <m/>
    <s v="10+"/>
    <m/>
    <s v="Original  equipment"/>
    <s v="None"/>
    <m/>
    <m/>
    <m/>
    <m/>
    <x v="3"/>
    <s v="£0.00"/>
    <s v="£0.00"/>
    <s v="£0.00"/>
    <s v="£0.00"/>
    <s v="£0.00"/>
    <n v="0"/>
    <m/>
  </r>
  <r>
    <x v="0"/>
    <s v="Weston Favell"/>
    <s v="900 - Boiler Room"/>
    <s v="B "/>
    <m/>
    <s v="Mechanical Services"/>
    <m/>
    <x v="38"/>
    <m/>
    <x v="133"/>
    <m/>
    <m/>
    <m/>
    <x v="0"/>
    <m/>
    <s v="5 to 10 "/>
    <m/>
    <s v="Original  equipment. Some valves show signs of leakage."/>
    <s v="Service "/>
    <m/>
    <m/>
    <m/>
    <m/>
    <x v="3"/>
    <s v="£0.00"/>
    <s v="£0.00"/>
    <s v="£0.00"/>
    <s v="£0.00"/>
    <s v="£0.00"/>
    <n v="0"/>
    <m/>
  </r>
  <r>
    <x v="0"/>
    <s v="Weston Favell"/>
    <s v="900 - Boiler Room"/>
    <s v="B "/>
    <m/>
    <s v="Mechanical Services"/>
    <m/>
    <x v="38"/>
    <m/>
    <x v="134"/>
    <m/>
    <m/>
    <m/>
    <x v="0"/>
    <m/>
    <s v="5 to 10 "/>
    <m/>
    <s v="Original  equipment. "/>
    <s v="None"/>
    <m/>
    <m/>
    <m/>
    <m/>
    <x v="3"/>
    <s v="£0.00"/>
    <s v="£0.00"/>
    <s v="£0.00"/>
    <s v="£0.00"/>
    <s v="£0.00"/>
    <n v="0"/>
    <m/>
  </r>
  <r>
    <x v="0"/>
    <s v="Weston Favell"/>
    <s v="900 - Boiler Room"/>
    <s v="B "/>
    <m/>
    <s v="Mechanical Services"/>
    <m/>
    <x v="39"/>
    <m/>
    <x v="135"/>
    <m/>
    <m/>
    <m/>
    <x v="0"/>
    <m/>
    <s v="5 to 10 "/>
    <m/>
    <s v="Original  equipment. Some modifications."/>
    <s v="None"/>
    <m/>
    <m/>
    <m/>
    <m/>
    <x v="3"/>
    <s v="£0.00"/>
    <s v="£0.00"/>
    <s v="£0.00"/>
    <s v="£0.00"/>
    <s v="£0.00"/>
    <n v="0"/>
    <m/>
  </r>
  <r>
    <x v="0"/>
    <s v="Weston Favell"/>
    <s v="900 - Boiler Room"/>
    <s v="B "/>
    <m/>
    <s v="Mechanical Services"/>
    <m/>
    <x v="39"/>
    <m/>
    <x v="136"/>
    <m/>
    <m/>
    <m/>
    <x v="0"/>
    <m/>
    <s v="5 to 10 "/>
    <m/>
    <s v="Original  equipment"/>
    <s v="None"/>
    <m/>
    <m/>
    <m/>
    <m/>
    <x v="3"/>
    <s v="£0.00"/>
    <s v="£0.00"/>
    <s v="£0.00"/>
    <s v="£0.00"/>
    <s v="£0.00"/>
    <n v="0"/>
    <m/>
  </r>
  <r>
    <x v="0"/>
    <s v="Weston Favell"/>
    <s v="900 - Boiler Room"/>
    <s v="B "/>
    <m/>
    <s v="Mechanical Services"/>
    <m/>
    <x v="40"/>
    <m/>
    <x v="137"/>
    <m/>
    <m/>
    <m/>
    <x v="0"/>
    <m/>
    <s v="5 to 10 "/>
    <m/>
    <s v="Original  equipment"/>
    <s v="None"/>
    <m/>
    <m/>
    <m/>
    <m/>
    <x v="3"/>
    <s v="£0.00"/>
    <s v="£0.00"/>
    <s v="£0.00"/>
    <s v="£0.00"/>
    <s v="£0.00"/>
    <n v="0"/>
    <m/>
  </r>
  <r>
    <x v="0"/>
    <s v="Weston Favell"/>
    <s v="900 - Boiler Room"/>
    <s v="B "/>
    <m/>
    <s v="Mechanical Services"/>
    <m/>
    <x v="40"/>
    <m/>
    <x v="138"/>
    <m/>
    <m/>
    <m/>
    <x v="0"/>
    <m/>
    <s v="5 to 10 "/>
    <m/>
    <s v="Original  equipment"/>
    <s v="None"/>
    <m/>
    <m/>
    <m/>
    <m/>
    <x v="3"/>
    <s v="£0.00"/>
    <s v="£0.00"/>
    <s v="£0.00"/>
    <s v="£0.00"/>
    <s v="£0.00"/>
    <n v="0"/>
    <m/>
  </r>
  <r>
    <x v="0"/>
    <s v="Weston Favell"/>
    <s v="900 - Boiler Room"/>
    <s v="B "/>
    <m/>
    <s v="Mechanical Services"/>
    <m/>
    <x v="41"/>
    <m/>
    <x v="139"/>
    <m/>
    <m/>
    <m/>
    <x v="0"/>
    <m/>
    <s v="5 to 10 "/>
    <m/>
    <s v="Original  equipment"/>
    <s v="None"/>
    <m/>
    <m/>
    <m/>
    <m/>
    <x v="3"/>
    <s v="£0.00"/>
    <s v="£0.00"/>
    <s v="£0.00"/>
    <s v="£0.00"/>
    <s v="£0.00"/>
    <n v="0"/>
    <m/>
  </r>
  <r>
    <x v="0"/>
    <s v="Weston Favell"/>
    <s v="900 - Boiler Room"/>
    <s v="B "/>
    <m/>
    <s v="Mechanical Services"/>
    <m/>
    <x v="41"/>
    <m/>
    <x v="140"/>
    <m/>
    <m/>
    <m/>
    <x v="0"/>
    <m/>
    <s v="5 to 10 "/>
    <m/>
    <s v="Original  equipment"/>
    <s v="None"/>
    <m/>
    <m/>
    <m/>
    <m/>
    <x v="3"/>
    <s v="£0.00"/>
    <s v="£0.00"/>
    <s v="£0.00"/>
    <s v="£0.00"/>
    <s v="£0.00"/>
    <n v="0"/>
    <m/>
  </r>
  <r>
    <x v="0"/>
    <s v="Weston Favell"/>
    <s v="900 - Boiler Room"/>
    <s v="B "/>
    <m/>
    <s v="Mechanical Services"/>
    <m/>
    <x v="42"/>
    <m/>
    <x v="141"/>
    <m/>
    <m/>
    <m/>
    <x v="0"/>
    <m/>
    <s v="5 to 10 "/>
    <m/>
    <s v="Original  equipment. Some pumps/motors replaced."/>
    <s v="None"/>
    <m/>
    <m/>
    <m/>
    <m/>
    <x v="3"/>
    <s v="£0.00"/>
    <s v="£0.00"/>
    <s v="£0.00"/>
    <s v="£0.00"/>
    <s v="£0.00"/>
    <n v="0"/>
    <m/>
  </r>
  <r>
    <x v="0"/>
    <s v="Weston Favell"/>
    <s v="900 - Boiler Room"/>
    <s v="B "/>
    <m/>
    <s v="Mechanical Services"/>
    <m/>
    <x v="42"/>
    <m/>
    <x v="142"/>
    <m/>
    <m/>
    <m/>
    <x v="0"/>
    <m/>
    <s v="5 to 10 "/>
    <m/>
    <s v="Replaced Gas fired water heaters"/>
    <s v="None"/>
    <m/>
    <m/>
    <m/>
    <m/>
    <x v="3"/>
    <s v="£0.00"/>
    <s v="£0.00"/>
    <s v="£0.00"/>
    <s v="£0.00"/>
    <s v="£0.00"/>
    <n v="0"/>
    <m/>
  </r>
  <r>
    <x v="0"/>
    <s v="Weston Favell"/>
    <s v="900 - Boiler Room"/>
    <s v="B "/>
    <m/>
    <s v="Mechanical Services"/>
    <m/>
    <x v="43"/>
    <m/>
    <x v="143"/>
    <m/>
    <m/>
    <m/>
    <x v="0"/>
    <m/>
    <s v="5+"/>
    <m/>
    <s v="Original  equipment"/>
    <s v="None"/>
    <m/>
    <m/>
    <m/>
    <m/>
    <x v="3"/>
    <s v="£0.00"/>
    <s v="£0.00"/>
    <s v="£0.00"/>
    <s v="£0.00"/>
    <s v="£0.00"/>
    <n v="0"/>
    <m/>
  </r>
  <r>
    <x v="0"/>
    <s v="Weston Favell"/>
    <s v="900 - Boiler Room"/>
    <s v="B "/>
    <m/>
    <s v="Mechanical Services"/>
    <m/>
    <x v="43"/>
    <m/>
    <x v="144"/>
    <m/>
    <m/>
    <m/>
    <x v="0"/>
    <m/>
    <s v="10+"/>
    <m/>
    <s v="Original  equipment"/>
    <s v="None"/>
    <m/>
    <m/>
    <m/>
    <m/>
    <x v="3"/>
    <s v="£0.00"/>
    <s v="£0.00"/>
    <s v="£0.00"/>
    <s v="£0.00"/>
    <s v="£0.00"/>
    <n v="0"/>
    <m/>
  </r>
  <r>
    <x v="0"/>
    <s v="Weston Favell"/>
    <s v="900 - Boiler Room"/>
    <s v="B "/>
    <m/>
    <s v="Mechanical Services"/>
    <m/>
    <x v="43"/>
    <m/>
    <x v="145"/>
    <s v="Item"/>
    <n v="1"/>
    <n v="1000"/>
    <x v="1"/>
    <s v="20 to 25"/>
    <n v="5"/>
    <n v="1000"/>
    <s v="Original  equipment. Some deterioration."/>
    <s v="Service/repair"/>
    <m/>
    <n v="2"/>
    <n v="2"/>
    <n v="4"/>
    <x v="2"/>
    <s v="£0.00"/>
    <s v="£0.00"/>
    <s v="£0.00"/>
    <s v="£0.00"/>
    <n v="1000"/>
    <n v="1000"/>
    <m/>
  </r>
  <r>
    <x v="0"/>
    <s v="Weston Favell"/>
    <s v="900 - Boiler Room"/>
    <s v="B "/>
    <m/>
    <s v="Mechanical Services"/>
    <m/>
    <x v="43"/>
    <m/>
    <x v="146"/>
    <m/>
    <m/>
    <m/>
    <x v="0"/>
    <m/>
    <s v="10+"/>
    <m/>
    <s v="Original  equipment"/>
    <s v="None"/>
    <m/>
    <m/>
    <m/>
    <n v="0"/>
    <x v="0"/>
    <s v="£0.00"/>
    <s v="£0.00"/>
    <s v="£0.00"/>
    <s v="£0.00"/>
    <s v="£0.00"/>
    <n v="0"/>
    <m/>
  </r>
  <r>
    <x v="0"/>
    <s v="Weston Favell"/>
    <s v="900 - Boiler Room"/>
    <s v="B "/>
    <m/>
    <s v="Mechanical Services"/>
    <m/>
    <x v="43"/>
    <m/>
    <x v="147"/>
    <m/>
    <m/>
    <m/>
    <x v="0"/>
    <m/>
    <s v="10+"/>
    <m/>
    <s v="Original  equipment"/>
    <s v="None"/>
    <m/>
    <m/>
    <m/>
    <n v="0"/>
    <x v="0"/>
    <s v="£0.00"/>
    <s v="£0.00"/>
    <s v="£0.00"/>
    <s v="£0.00"/>
    <s v="£0.00"/>
    <n v="0"/>
    <m/>
  </r>
  <r>
    <x v="0"/>
    <s v="Weston Favell"/>
    <s v="900 - Boiler Room"/>
    <s v="B "/>
    <m/>
    <s v="Mechanical Services"/>
    <m/>
    <x v="43"/>
    <m/>
    <x v="148"/>
    <s v="Item"/>
    <n v="1"/>
    <n v="10000"/>
    <x v="1"/>
    <s v="20 to 25"/>
    <n v="1"/>
    <n v="10000"/>
    <s v="Original  equipment. Not operational"/>
    <s v="Repair/replace humidifiers"/>
    <m/>
    <n v="2"/>
    <n v="2"/>
    <n v="4"/>
    <x v="2"/>
    <n v="10000"/>
    <s v="£0.00"/>
    <s v="£0.00"/>
    <s v="£0.00"/>
    <s v="£0.00"/>
    <n v="10000"/>
    <m/>
  </r>
  <r>
    <x v="0"/>
    <s v="Weston Favell"/>
    <s v="900 - Boiler Room"/>
    <s v="B "/>
    <m/>
    <s v="Mechanical Services"/>
    <m/>
    <x v="44"/>
    <m/>
    <x v="149"/>
    <m/>
    <m/>
    <m/>
    <x v="0"/>
    <m/>
    <s v="5 to 10 "/>
    <m/>
    <s v="Original  equipment"/>
    <s v="None"/>
    <m/>
    <m/>
    <m/>
    <n v="0"/>
    <x v="0"/>
    <s v="£0.00"/>
    <s v="£0.00"/>
    <s v="£0.00"/>
    <s v="£0.00"/>
    <s v="£0.00"/>
    <n v="0"/>
    <m/>
  </r>
  <r>
    <x v="0"/>
    <s v="Weston Favell"/>
    <s v="900 - Boiler Room"/>
    <s v="B "/>
    <m/>
    <s v="Mechanical Services"/>
    <m/>
    <x v="44"/>
    <m/>
    <x v="150"/>
    <m/>
    <m/>
    <m/>
    <x v="0"/>
    <m/>
    <s v="5 to 10 "/>
    <m/>
    <s v="Original  equipment"/>
    <s v="None"/>
    <m/>
    <m/>
    <m/>
    <n v="0"/>
    <x v="0"/>
    <s v="£0.00"/>
    <s v="£0.00"/>
    <s v="£0.00"/>
    <s v="£0.00"/>
    <s v="£0.00"/>
    <n v="0"/>
    <m/>
  </r>
  <r>
    <x v="0"/>
    <s v="Weston Favell"/>
    <s v="900 - Boiler Room"/>
    <s v="B "/>
    <m/>
    <s v="Electrical Services"/>
    <m/>
    <x v="45"/>
    <m/>
    <x v="151"/>
    <m/>
    <m/>
    <m/>
    <x v="0"/>
    <m/>
    <s v="10+"/>
    <m/>
    <s v="Original  equipment"/>
    <s v="None"/>
    <m/>
    <m/>
    <m/>
    <n v="0"/>
    <x v="0"/>
    <s v="£0.00"/>
    <s v="£0.00"/>
    <s v="£0.00"/>
    <s v="£0.00"/>
    <s v="£0.00"/>
    <n v="0"/>
    <m/>
  </r>
  <r>
    <x v="0"/>
    <s v="Weston Favell"/>
    <s v="900 - Boiler Room"/>
    <s v="B "/>
    <m/>
    <s v="Electrical Services"/>
    <m/>
    <x v="45"/>
    <m/>
    <x v="152"/>
    <m/>
    <m/>
    <m/>
    <x v="0"/>
    <m/>
    <s v="10+"/>
    <m/>
    <s v="Original  equipment"/>
    <s v="None"/>
    <m/>
    <m/>
    <m/>
    <n v="0"/>
    <x v="0"/>
    <s v="£0.00"/>
    <s v="£0.00"/>
    <s v="£0.00"/>
    <s v="£0.00"/>
    <s v="£0.00"/>
    <n v="0"/>
    <m/>
  </r>
  <r>
    <x v="0"/>
    <s v="Weston Favell"/>
    <s v="900 - Boiler Room"/>
    <s v="B "/>
    <m/>
    <s v="Electrical Services"/>
    <m/>
    <x v="46"/>
    <m/>
    <x v="153"/>
    <m/>
    <m/>
    <m/>
    <x v="0"/>
    <m/>
    <s v="5 to 10 "/>
    <m/>
    <s v="Original  equipment"/>
    <s v="None"/>
    <m/>
    <m/>
    <m/>
    <n v="0"/>
    <x v="0"/>
    <s v="£0.00"/>
    <s v="£0.00"/>
    <s v="£0.00"/>
    <s v="£0.00"/>
    <s v="£0.00"/>
    <n v="0"/>
    <m/>
  </r>
  <r>
    <x v="0"/>
    <s v="Weston Favell"/>
    <s v="900 - Boiler Room"/>
    <s v="B "/>
    <m/>
    <s v="Electrical Services"/>
    <m/>
    <x v="46"/>
    <m/>
    <x v="154"/>
    <m/>
    <m/>
    <m/>
    <x v="0"/>
    <m/>
    <s v="5 to 10 "/>
    <m/>
    <s v="Original  equipment"/>
    <s v="None"/>
    <m/>
    <m/>
    <m/>
    <n v="0"/>
    <x v="0"/>
    <s v="£0.00"/>
    <s v="£0.00"/>
    <s v="£0.00"/>
    <s v="£0.00"/>
    <s v="£0.00"/>
    <n v="0"/>
    <m/>
  </r>
  <r>
    <x v="0"/>
    <s v="Weston Favell"/>
    <s v="144 - Generator"/>
    <s v="B "/>
    <m/>
    <s v="Mechanical Services"/>
    <m/>
    <x v="40"/>
    <m/>
    <x v="155"/>
    <m/>
    <m/>
    <m/>
    <x v="0"/>
    <m/>
    <s v="5 to 10 "/>
    <m/>
    <s v="Original  equipment"/>
    <s v="None"/>
    <m/>
    <m/>
    <m/>
    <n v="0"/>
    <x v="0"/>
    <s v="£0.00"/>
    <s v="£0.00"/>
    <s v="£0.00"/>
    <s v="£0.00"/>
    <s v="£0.00"/>
    <n v="0"/>
    <m/>
  </r>
  <r>
    <x v="0"/>
    <s v="Weston Favell"/>
    <s v="144 - Generator"/>
    <s v="B "/>
    <m/>
    <s v="Electrical Services"/>
    <m/>
    <x v="47"/>
    <m/>
    <x v="156"/>
    <m/>
    <m/>
    <m/>
    <x v="0"/>
    <m/>
    <s v="10+"/>
    <m/>
    <s v="Original  equipment"/>
    <s v="None"/>
    <m/>
    <m/>
    <m/>
    <n v="0"/>
    <x v="0"/>
    <s v="£0.00"/>
    <s v="£0.00"/>
    <s v="£0.00"/>
    <s v="£0.00"/>
    <s v="£0.00"/>
    <n v="0"/>
    <m/>
  </r>
  <r>
    <x v="0"/>
    <s v="Weston Favell"/>
    <s v="144 - Generator"/>
    <s v="B "/>
    <m/>
    <s v="Electrical Services"/>
    <m/>
    <x v="47"/>
    <m/>
    <x v="157"/>
    <m/>
    <m/>
    <m/>
    <x v="0"/>
    <m/>
    <s v="10+"/>
    <m/>
    <s v="Original  equipment"/>
    <s v="None"/>
    <m/>
    <m/>
    <m/>
    <n v="0"/>
    <x v="0"/>
    <s v="£0.00"/>
    <s v="£0.00"/>
    <s v="£0.00"/>
    <s v="£0.00"/>
    <s v="£0.00"/>
    <n v="0"/>
    <m/>
  </r>
  <r>
    <x v="0"/>
    <s v="Weston Favell"/>
    <s v="144 - Generator"/>
    <s v="B "/>
    <m/>
    <s v="Electrical Services"/>
    <m/>
    <x v="47"/>
    <m/>
    <x v="158"/>
    <m/>
    <m/>
    <m/>
    <x v="0"/>
    <m/>
    <s v="10+"/>
    <m/>
    <s v="Original  equipment"/>
    <s v="None"/>
    <m/>
    <m/>
    <m/>
    <n v="0"/>
    <x v="0"/>
    <s v="£0.00"/>
    <s v="£0.00"/>
    <s v="£0.00"/>
    <s v="£0.00"/>
    <s v="£0.00"/>
    <n v="0"/>
    <m/>
  </r>
  <r>
    <x v="0"/>
    <s v="Weston Favell"/>
    <s v="144 - Generator"/>
    <s v="B "/>
    <m/>
    <s v="Electrical Services"/>
    <m/>
    <x v="47"/>
    <m/>
    <x v="159"/>
    <m/>
    <m/>
    <m/>
    <x v="0"/>
    <m/>
    <s v="10+"/>
    <m/>
    <s v="Original  equipment"/>
    <s v="None"/>
    <m/>
    <m/>
    <m/>
    <n v="0"/>
    <x v="0"/>
    <s v="£0.00"/>
    <s v="£0.00"/>
    <s v="£0.00"/>
    <s v="£0.00"/>
    <s v="£0.00"/>
    <n v="0"/>
    <m/>
  </r>
  <r>
    <x v="0"/>
    <s v="Weston Favell"/>
    <s v="144 - Generator"/>
    <s v="B "/>
    <m/>
    <s v="Electrical Services"/>
    <m/>
    <x v="47"/>
    <m/>
    <x v="160"/>
    <m/>
    <m/>
    <m/>
    <x v="0"/>
    <m/>
    <s v="10+"/>
    <m/>
    <s v="Original  equipment"/>
    <s v="None"/>
    <m/>
    <m/>
    <m/>
    <n v="0"/>
    <x v="0"/>
    <s v="£0.00"/>
    <s v="£0.00"/>
    <s v="£0.00"/>
    <s v="£0.00"/>
    <s v="£0.00"/>
    <n v="0"/>
    <m/>
  </r>
  <r>
    <x v="0"/>
    <s v="Weston Favell"/>
    <s v="144 - Generator"/>
    <s v="B "/>
    <m/>
    <s v="Electrical Services"/>
    <m/>
    <x v="45"/>
    <m/>
    <x v="151"/>
    <m/>
    <m/>
    <m/>
    <x v="0"/>
    <m/>
    <s v="5 to 10 "/>
    <m/>
    <s v="Original  equipment"/>
    <s v="None"/>
    <m/>
    <m/>
    <m/>
    <n v="0"/>
    <x v="0"/>
    <s v="£0.00"/>
    <s v="£0.00"/>
    <s v="£0.00"/>
    <s v="£0.00"/>
    <s v="£0.00"/>
    <n v="0"/>
    <m/>
  </r>
  <r>
    <x v="0"/>
    <s v="Weston Favell"/>
    <s v="144 - Generator"/>
    <s v="B "/>
    <m/>
    <s v="Electrical Services"/>
    <m/>
    <x v="48"/>
    <m/>
    <x v="161"/>
    <m/>
    <m/>
    <m/>
    <x v="0"/>
    <m/>
    <s v="5 to 10 "/>
    <m/>
    <s v="Original  equipment"/>
    <s v="None"/>
    <m/>
    <m/>
    <m/>
    <n v="0"/>
    <x v="0"/>
    <s v="£0.00"/>
    <s v="£0.00"/>
    <s v="£0.00"/>
    <s v="£0.00"/>
    <s v="£0.00"/>
    <n v="0"/>
    <m/>
  </r>
  <r>
    <x v="0"/>
    <s v="Weston Favell"/>
    <s v="144 - Generator"/>
    <s v="B "/>
    <m/>
    <s v="Electrical Services"/>
    <m/>
    <x v="46"/>
    <m/>
    <x v="154"/>
    <m/>
    <m/>
    <m/>
    <x v="0"/>
    <m/>
    <s v="5 to 10 "/>
    <m/>
    <s v="Original  equipment"/>
    <s v="None"/>
    <m/>
    <m/>
    <m/>
    <n v="0"/>
    <x v="0"/>
    <s v="£0.00"/>
    <s v="£0.00"/>
    <s v="£0.00"/>
    <s v="£0.00"/>
    <s v="£0.00"/>
    <n v="0"/>
    <m/>
  </r>
  <r>
    <x v="0"/>
    <s v="Weston Favell"/>
    <s v="144 - Generator"/>
    <s v="B "/>
    <m/>
    <s v="Electrical Services"/>
    <m/>
    <x v="49"/>
    <m/>
    <x v="162"/>
    <m/>
    <m/>
    <m/>
    <x v="0"/>
    <m/>
    <s v="5 to 10 "/>
    <m/>
    <s v="Original  equipment"/>
    <s v="None"/>
    <m/>
    <m/>
    <m/>
    <n v="0"/>
    <x v="0"/>
    <s v="£0.00"/>
    <s v="£0.00"/>
    <s v="£0.00"/>
    <s v="£0.00"/>
    <s v="£0.00"/>
    <n v="0"/>
    <m/>
  </r>
  <r>
    <x v="0"/>
    <s v="Weston Favell"/>
    <s v="EXT"/>
    <s v="B "/>
    <m/>
    <s v="Mechanical Services"/>
    <m/>
    <x v="50"/>
    <m/>
    <x v="163"/>
    <m/>
    <m/>
    <m/>
    <x v="0"/>
    <m/>
    <s v="5 to 10 "/>
    <m/>
    <s v="Original  equipment"/>
    <s v="None"/>
    <m/>
    <m/>
    <m/>
    <n v="0"/>
    <x v="0"/>
    <s v="£0.00"/>
    <s v="£0.00"/>
    <s v="£0.00"/>
    <s v="£0.00"/>
    <s v="£0.00"/>
    <n v="0"/>
    <m/>
  </r>
  <r>
    <x v="0"/>
    <s v="Weston Favell"/>
    <s v="EXT"/>
    <s v="B "/>
    <m/>
    <s v="Electrical Services"/>
    <m/>
    <x v="49"/>
    <m/>
    <x v="162"/>
    <m/>
    <m/>
    <m/>
    <x v="0"/>
    <m/>
    <s v="5 to 10 "/>
    <m/>
    <s v="Original  equipment"/>
    <s v="None"/>
    <m/>
    <m/>
    <m/>
    <n v="0"/>
    <x v="0"/>
    <s v="£0.00"/>
    <s v="£0.00"/>
    <s v="£0.00"/>
    <s v="£0.00"/>
    <s v="£0.00"/>
    <n v="0"/>
    <m/>
  </r>
  <r>
    <x v="0"/>
    <s v="Weston Favell"/>
    <s v="EXT"/>
    <s v="B "/>
    <m/>
    <s v="Electrical Services"/>
    <m/>
    <x v="45"/>
    <m/>
    <x v="152"/>
    <m/>
    <m/>
    <m/>
    <x v="0"/>
    <m/>
    <s v="5 to 10 "/>
    <m/>
    <s v="Original  equipment"/>
    <s v="None"/>
    <m/>
    <m/>
    <m/>
    <n v="0"/>
    <x v="0"/>
    <s v="£0.00"/>
    <s v="£0.00"/>
    <s v="£0.00"/>
    <s v="£0.00"/>
    <s v="£0.00"/>
    <n v="0"/>
    <m/>
  </r>
  <r>
    <x v="0"/>
    <s v="Weston Favell"/>
    <s v="EXT"/>
    <s v="B "/>
    <m/>
    <s v="Electrical Services"/>
    <m/>
    <x v="46"/>
    <m/>
    <x v="164"/>
    <m/>
    <m/>
    <m/>
    <x v="0"/>
    <m/>
    <s v="5+"/>
    <m/>
    <s v="Original  equipment"/>
    <s v="None"/>
    <m/>
    <m/>
    <m/>
    <n v="0"/>
    <x v="0"/>
    <s v="£0.00"/>
    <s v="£0.00"/>
    <s v="£0.00"/>
    <s v="£0.00"/>
    <s v="£0.00"/>
    <n v="0"/>
    <m/>
  </r>
  <r>
    <x v="0"/>
    <s v="Weston Favell"/>
    <s v="030"/>
    <s v="GF"/>
    <m/>
    <s v="Mechanical Services"/>
    <m/>
    <x v="42"/>
    <m/>
    <x v="165"/>
    <m/>
    <m/>
    <m/>
    <x v="0"/>
    <m/>
    <s v="5+"/>
    <m/>
    <s v="Original  equipment"/>
    <s v="None"/>
    <m/>
    <m/>
    <m/>
    <n v="0"/>
    <x v="0"/>
    <s v="£0.00"/>
    <s v="£0.00"/>
    <s v="£0.00"/>
    <s v="£0.00"/>
    <s v="£0.00"/>
    <n v="0"/>
    <m/>
  </r>
  <r>
    <x v="0"/>
    <s v="Weston Favell"/>
    <s v="030"/>
    <s v="GF"/>
    <m/>
    <s v="Mechanical Services"/>
    <m/>
    <x v="43"/>
    <m/>
    <x v="166"/>
    <m/>
    <m/>
    <m/>
    <x v="0"/>
    <m/>
    <s v="5 to 10 "/>
    <m/>
    <s v="Original  equipment"/>
    <s v="None"/>
    <m/>
    <m/>
    <m/>
    <n v="0"/>
    <x v="0"/>
    <s v="£0.00"/>
    <s v="£0.00"/>
    <s v="£0.00"/>
    <s v="£0.00"/>
    <s v="£0.00"/>
    <n v="0"/>
    <m/>
  </r>
  <r>
    <x v="0"/>
    <s v="Weston Favell"/>
    <s v="030"/>
    <s v="GF"/>
    <m/>
    <s v="Electrical Services"/>
    <m/>
    <x v="51"/>
    <m/>
    <x v="167"/>
    <m/>
    <m/>
    <m/>
    <x v="0"/>
    <m/>
    <s v="5 to 10 "/>
    <m/>
    <s v="Original  equipment"/>
    <s v="None"/>
    <m/>
    <m/>
    <m/>
    <n v="0"/>
    <x v="0"/>
    <s v="£0.00"/>
    <s v="£0.00"/>
    <s v="£0.00"/>
    <s v="£0.00"/>
    <s v="£0.00"/>
    <n v="0"/>
    <m/>
  </r>
  <r>
    <x v="0"/>
    <s v="Weston Favell"/>
    <s v="030"/>
    <s v="GF"/>
    <m/>
    <s v="Electrical Services"/>
    <m/>
    <x v="52"/>
    <m/>
    <x v="168"/>
    <m/>
    <m/>
    <m/>
    <x v="0"/>
    <m/>
    <s v="5 to 10 "/>
    <m/>
    <s v="Original  equipment"/>
    <s v="None"/>
    <m/>
    <m/>
    <m/>
    <n v="0"/>
    <x v="0"/>
    <s v="£0.00"/>
    <s v="£0.00"/>
    <s v="£0.00"/>
    <s v="£0.00"/>
    <s v="£0.00"/>
    <n v="0"/>
    <m/>
  </r>
  <r>
    <x v="0"/>
    <s v="Weston Favell"/>
    <s v="055"/>
    <s v="GF"/>
    <m/>
    <s v="Mechanical Services"/>
    <m/>
    <x v="44"/>
    <m/>
    <x v="169"/>
    <s v="Item"/>
    <n v="1"/>
    <n v="10000"/>
    <x v="1"/>
    <s v="20 to 25"/>
    <n v="1"/>
    <n v="10000"/>
    <s v="Original  equipment. Not operational"/>
    <s v="Repair/replace "/>
    <m/>
    <n v="2"/>
    <n v="2"/>
    <n v="4"/>
    <x v="2"/>
    <n v="10000"/>
    <s v="£0.00"/>
    <s v="£0.00"/>
    <s v="£0.00"/>
    <s v="£0.00"/>
    <n v="10000"/>
    <m/>
  </r>
  <r>
    <x v="0"/>
    <s v="Weston Favell"/>
    <s v="128"/>
    <s v="FF"/>
    <m/>
    <s v="Electrical Services"/>
    <m/>
    <x v="52"/>
    <m/>
    <x v="168"/>
    <m/>
    <m/>
    <m/>
    <x v="0"/>
    <m/>
    <s v="5 to 10 "/>
    <m/>
    <s v="Original  equipment"/>
    <s v="None"/>
    <m/>
    <m/>
    <m/>
    <n v="0"/>
    <x v="0"/>
    <s v="£0.00"/>
    <s v="£0.00"/>
    <s v="£0.00"/>
    <s v="£0.00"/>
    <s v="£0.00"/>
    <n v="0"/>
    <m/>
  </r>
  <r>
    <x v="0"/>
    <s v="Weston Favell"/>
    <s v="137"/>
    <s v="FF"/>
    <m/>
    <s v="Electrical Services"/>
    <m/>
    <x v="52"/>
    <m/>
    <x v="168"/>
    <m/>
    <m/>
    <m/>
    <x v="0"/>
    <m/>
    <s v="5 to 10 "/>
    <m/>
    <s v="Original  equipment"/>
    <s v="None"/>
    <m/>
    <m/>
    <m/>
    <n v="0"/>
    <x v="0"/>
    <s v="£0.00"/>
    <s v="£0.00"/>
    <s v="£0.00"/>
    <s v="£0.00"/>
    <s v="£0.00"/>
    <n v="0"/>
    <m/>
  </r>
  <r>
    <x v="0"/>
    <s v="Weston Favell"/>
    <s v="059A"/>
    <s v="GF"/>
    <m/>
    <s v="Electrical Services"/>
    <m/>
    <x v="53"/>
    <m/>
    <x v="170"/>
    <m/>
    <m/>
    <m/>
    <x v="0"/>
    <m/>
    <s v="5 to 10 "/>
    <m/>
    <s v="Original  equipment"/>
    <s v="None"/>
    <m/>
    <m/>
    <m/>
    <n v="0"/>
    <x v="0"/>
    <s v="£0.00"/>
    <s v="£0.00"/>
    <s v="£0.00"/>
    <s v="£0.00"/>
    <s v="£0.00"/>
    <n v="0"/>
    <m/>
  </r>
  <r>
    <x v="0"/>
    <s v="Weston Favell"/>
    <s v="EXT"/>
    <s v="B "/>
    <m/>
    <s v="Mechanical Services"/>
    <m/>
    <x v="41"/>
    <m/>
    <x v="171"/>
    <m/>
    <m/>
    <m/>
    <x v="0"/>
    <m/>
    <s v="5 to 10 "/>
    <m/>
    <s v="Original  equipment"/>
    <s v="None"/>
    <m/>
    <m/>
    <m/>
    <n v="0"/>
    <x v="0"/>
    <s v="£0.00"/>
    <s v="£0.00"/>
    <s v="£0.00"/>
    <s v="£0.00"/>
    <s v="£0.00"/>
    <n v="0"/>
    <m/>
  </r>
  <r>
    <x v="0"/>
    <s v="Weston Favell"/>
    <s v="EXT002"/>
    <s v="B "/>
    <m/>
    <s v="Mechanical Services"/>
    <m/>
    <x v="40"/>
    <m/>
    <x v="172"/>
    <m/>
    <m/>
    <m/>
    <x v="0"/>
    <m/>
    <s v="5 to 10 "/>
    <m/>
    <s v="Gas Meter"/>
    <s v="None"/>
    <m/>
    <m/>
    <m/>
    <n v="0"/>
    <x v="0"/>
    <s v="£0.00"/>
    <s v="£0.00"/>
    <s v="£0.00"/>
    <s v="£0.00"/>
    <s v="£0.00"/>
    <n v="0"/>
    <m/>
  </r>
  <r>
    <x v="0"/>
    <s v="Weston Favell"/>
    <s v="General"/>
    <s v="B/GF/FF"/>
    <m/>
    <s v="Mechanical Services"/>
    <m/>
    <x v="37"/>
    <m/>
    <x v="173"/>
    <m/>
    <m/>
    <m/>
    <x v="0"/>
    <m/>
    <s v="5+"/>
    <m/>
    <s v="Replacement equipment"/>
    <s v="None"/>
    <m/>
    <m/>
    <m/>
    <n v="0"/>
    <x v="0"/>
    <s v="£0.00"/>
    <s v="£0.00"/>
    <s v="£0.00"/>
    <s v="£0.00"/>
    <s v="£0.00"/>
    <n v="0"/>
    <m/>
  </r>
  <r>
    <x v="0"/>
    <s v="Weston Favell"/>
    <s v="General"/>
    <s v="B/GF/FF"/>
    <m/>
    <s v="Mechanical Services"/>
    <m/>
    <x v="38"/>
    <m/>
    <x v="131"/>
    <m/>
    <m/>
    <m/>
    <x v="0"/>
    <m/>
    <s v="10+"/>
    <m/>
    <s v="Original  equipment"/>
    <s v="None"/>
    <m/>
    <m/>
    <m/>
    <n v="0"/>
    <x v="0"/>
    <s v="£0.00"/>
    <s v="£0.00"/>
    <s v="£0.00"/>
    <s v="£0.00"/>
    <s v="£0.00"/>
    <n v="0"/>
    <m/>
  </r>
  <r>
    <x v="0"/>
    <s v="Weston Favell"/>
    <s v="General"/>
    <s v="B/GF/FF"/>
    <m/>
    <s v="Mechanical Services"/>
    <m/>
    <x v="38"/>
    <m/>
    <x v="132"/>
    <m/>
    <m/>
    <m/>
    <x v="0"/>
    <m/>
    <s v="10+"/>
    <m/>
    <s v="Original  equipment"/>
    <s v="None"/>
    <m/>
    <m/>
    <m/>
    <n v="0"/>
    <x v="0"/>
    <s v="£0.00"/>
    <s v="£0.00"/>
    <s v="£0.00"/>
    <s v="£0.00"/>
    <s v="£0.00"/>
    <n v="0"/>
    <m/>
  </r>
  <r>
    <x v="0"/>
    <s v="Weston Favell"/>
    <s v="General"/>
    <s v="B/GF/FF"/>
    <m/>
    <s v="Mechanical Services"/>
    <m/>
    <x v="38"/>
    <m/>
    <x v="174"/>
    <m/>
    <m/>
    <m/>
    <x v="0"/>
    <m/>
    <s v="10+"/>
    <m/>
    <s v="Original  equipment"/>
    <s v="None"/>
    <m/>
    <m/>
    <m/>
    <n v="0"/>
    <x v="0"/>
    <s v="£0.00"/>
    <s v="£0.00"/>
    <s v="£0.00"/>
    <s v="£0.00"/>
    <s v="£0.00"/>
    <n v="0"/>
    <m/>
  </r>
  <r>
    <x v="0"/>
    <s v="Weston Favell"/>
    <s v="General"/>
    <s v="B/GF/FF"/>
    <m/>
    <s v="Mechanical Services"/>
    <m/>
    <x v="38"/>
    <m/>
    <x v="175"/>
    <m/>
    <m/>
    <m/>
    <x v="0"/>
    <m/>
    <s v="5 to 10 "/>
    <m/>
    <s v="Original  equipment"/>
    <s v="None"/>
    <m/>
    <m/>
    <m/>
    <n v="0"/>
    <x v="0"/>
    <s v="£0.00"/>
    <s v="£0.00"/>
    <s v="£0.00"/>
    <s v="£0.00"/>
    <s v="£0.00"/>
    <n v="0"/>
    <m/>
  </r>
  <r>
    <x v="0"/>
    <s v="Weston Favell"/>
    <s v="General"/>
    <s v="B/GF/FF"/>
    <m/>
    <s v="Mechanical Services"/>
    <m/>
    <x v="38"/>
    <m/>
    <x v="176"/>
    <m/>
    <m/>
    <m/>
    <x v="0"/>
    <m/>
    <s v="5 to 10 "/>
    <m/>
    <s v="Original  equipment"/>
    <s v="None"/>
    <m/>
    <m/>
    <m/>
    <n v="0"/>
    <x v="0"/>
    <s v="£0.00"/>
    <s v="£0.00"/>
    <s v="£0.00"/>
    <s v="£0.00"/>
    <s v="£0.00"/>
    <n v="0"/>
    <m/>
  </r>
  <r>
    <x v="0"/>
    <s v="Weston Favell"/>
    <s v="General"/>
    <s v="B/GF/FF"/>
    <m/>
    <s v="Mechanical Services"/>
    <m/>
    <x v="38"/>
    <m/>
    <x v="177"/>
    <m/>
    <m/>
    <m/>
    <x v="0"/>
    <m/>
    <s v="5 to 10 "/>
    <m/>
    <s v="Original  equipment"/>
    <s v="None"/>
    <m/>
    <m/>
    <m/>
    <n v="0"/>
    <x v="0"/>
    <s v="£0.00"/>
    <s v="£0.00"/>
    <s v="£0.00"/>
    <s v="£0.00"/>
    <s v="£0.00"/>
    <n v="0"/>
    <m/>
  </r>
  <r>
    <x v="0"/>
    <s v="Weston Favell"/>
    <s v="General"/>
    <s v="B/GF/FF"/>
    <m/>
    <s v="Mechanical Services"/>
    <m/>
    <x v="38"/>
    <m/>
    <x v="178"/>
    <m/>
    <m/>
    <m/>
    <x v="0"/>
    <m/>
    <s v="5+"/>
    <m/>
    <s v="Replacement equipment. Building alterations"/>
    <s v="None"/>
    <m/>
    <m/>
    <m/>
    <n v="0"/>
    <x v="0"/>
    <s v="£0.00"/>
    <s v="£0.00"/>
    <s v="£0.00"/>
    <s v="£0.00"/>
    <s v="£0.00"/>
    <n v="0"/>
    <m/>
  </r>
  <r>
    <x v="0"/>
    <s v="Weston Favell"/>
    <s v="General"/>
    <s v="B/GF/FF"/>
    <m/>
    <s v="Mechanical Services"/>
    <m/>
    <x v="41"/>
    <m/>
    <x v="139"/>
    <m/>
    <m/>
    <m/>
    <x v="0"/>
    <m/>
    <s v="5+"/>
    <m/>
    <s v="Original  equipment. No TMVs on Basins"/>
    <s v="None"/>
    <m/>
    <m/>
    <m/>
    <n v="0"/>
    <x v="0"/>
    <s v="£0.00"/>
    <s v="£0.00"/>
    <s v="£0.00"/>
    <s v="£0.00"/>
    <s v="£0.00"/>
    <n v="0"/>
    <m/>
  </r>
  <r>
    <x v="0"/>
    <s v="Weston Favell"/>
    <s v="General"/>
    <s v="B/GF/FF"/>
    <m/>
    <s v="Mechanical Services"/>
    <m/>
    <x v="41"/>
    <m/>
    <x v="140"/>
    <m/>
    <m/>
    <m/>
    <x v="0"/>
    <m/>
    <s v="10+"/>
    <m/>
    <s v="Original  equipment"/>
    <s v="None"/>
    <m/>
    <m/>
    <m/>
    <n v="0"/>
    <x v="0"/>
    <s v="£0.00"/>
    <s v="£0.00"/>
    <s v="£0.00"/>
    <s v="£0.00"/>
    <s v="£0.00"/>
    <n v="0"/>
    <m/>
  </r>
  <r>
    <x v="0"/>
    <s v="Weston Favell"/>
    <s v="General"/>
    <s v="B/GF/FF"/>
    <m/>
    <s v="Mechanical Services"/>
    <m/>
    <x v="41"/>
    <m/>
    <x v="179"/>
    <m/>
    <m/>
    <m/>
    <x v="0"/>
    <m/>
    <s v="5+"/>
    <m/>
    <s v="Original  equipment"/>
    <s v="None"/>
    <m/>
    <m/>
    <m/>
    <n v="0"/>
    <x v="0"/>
    <s v="£0.00"/>
    <s v="£0.00"/>
    <s v="£0.00"/>
    <s v="£0.00"/>
    <s v="£0.00"/>
    <n v="0"/>
    <m/>
  </r>
  <r>
    <x v="0"/>
    <s v="Weston Favell"/>
    <s v="General"/>
    <s v="B/GF/FF"/>
    <m/>
    <s v="Mechanical Services"/>
    <m/>
    <x v="43"/>
    <m/>
    <x v="180"/>
    <m/>
    <m/>
    <m/>
    <x v="0"/>
    <m/>
    <s v="5 to 10 "/>
    <m/>
    <s v="Original  equipment. Some replacement units"/>
    <s v="None"/>
    <m/>
    <m/>
    <m/>
    <n v="0"/>
    <x v="0"/>
    <s v="£0.00"/>
    <s v="£0.00"/>
    <s v="£0.00"/>
    <s v="£0.00"/>
    <s v="£0.00"/>
    <n v="0"/>
    <m/>
  </r>
  <r>
    <x v="0"/>
    <s v="Weston Favell"/>
    <s v="General"/>
    <s v="B/GF/FF"/>
    <m/>
    <s v="Mechanical Services"/>
    <m/>
    <x v="54"/>
    <m/>
    <x v="181"/>
    <m/>
    <m/>
    <m/>
    <x v="0"/>
    <m/>
    <s v="5 to 10 "/>
    <m/>
    <s v="No access to survey"/>
    <s v="None"/>
    <m/>
    <m/>
    <m/>
    <n v="0"/>
    <x v="0"/>
    <s v="£0.00"/>
    <s v="£0.00"/>
    <s v="£0.00"/>
    <s v="£0.00"/>
    <s v="£0.00"/>
    <n v="0"/>
    <m/>
  </r>
  <r>
    <x v="0"/>
    <s v="Weston Favell"/>
    <s v="General"/>
    <s v="B/GF/FF"/>
    <m/>
    <s v="Mechanical Services"/>
    <m/>
    <x v="43"/>
    <m/>
    <x v="144"/>
    <m/>
    <m/>
    <m/>
    <x v="0"/>
    <m/>
    <s v="10+"/>
    <m/>
    <s v="Original  equipment"/>
    <s v="None"/>
    <m/>
    <m/>
    <m/>
    <n v="0"/>
    <x v="0"/>
    <s v="£0.00"/>
    <s v="£0.00"/>
    <s v="£0.00"/>
    <s v="£0.00"/>
    <s v="£0.00"/>
    <n v="0"/>
    <m/>
  </r>
  <r>
    <x v="0"/>
    <s v="Weston Favell"/>
    <s v="General"/>
    <s v="B/GF/FF"/>
    <m/>
    <s v="Mechanical Services"/>
    <m/>
    <x v="43"/>
    <m/>
    <x v="146"/>
    <m/>
    <m/>
    <m/>
    <x v="0"/>
    <m/>
    <s v="10+"/>
    <m/>
    <s v="Original  equipment"/>
    <s v="None"/>
    <m/>
    <m/>
    <m/>
    <n v="0"/>
    <x v="0"/>
    <s v="£0.00"/>
    <s v="£0.00"/>
    <s v="£0.00"/>
    <s v="£0.00"/>
    <s v="£0.00"/>
    <n v="0"/>
    <m/>
  </r>
  <r>
    <x v="0"/>
    <s v="Weston Favell"/>
    <s v="General"/>
    <s v="B/GF/FF"/>
    <m/>
    <s v="Mechanical Services"/>
    <m/>
    <x v="43"/>
    <m/>
    <x v="147"/>
    <m/>
    <m/>
    <m/>
    <x v="0"/>
    <m/>
    <s v="5 to 10 "/>
    <m/>
    <s v="Original  equipment"/>
    <s v="None"/>
    <m/>
    <m/>
    <m/>
    <n v="0"/>
    <x v="0"/>
    <s v="£0.00"/>
    <s v="£0.00"/>
    <s v="£0.00"/>
    <s v="£0.00"/>
    <s v="£0.00"/>
    <n v="0"/>
    <m/>
  </r>
  <r>
    <x v="0"/>
    <s v="Weston Favell"/>
    <s v="General"/>
    <s v="B/GF/FF"/>
    <m/>
    <s v="Mechanical Services"/>
    <m/>
    <x v="43"/>
    <m/>
    <x v="182"/>
    <m/>
    <m/>
    <m/>
    <x v="0"/>
    <m/>
    <s v="5+"/>
    <m/>
    <s v="Original  equipment. Not seen"/>
    <s v="None"/>
    <m/>
    <m/>
    <m/>
    <n v="0"/>
    <x v="0"/>
    <s v="£0.00"/>
    <s v="£0.00"/>
    <s v="£0.00"/>
    <s v="£0.00"/>
    <s v="£0.00"/>
    <n v="0"/>
    <m/>
  </r>
  <r>
    <x v="0"/>
    <s v="Weston Favell"/>
    <s v="General"/>
    <s v="B/GF/FF"/>
    <m/>
    <s v="Mechanical Services"/>
    <m/>
    <x v="43"/>
    <m/>
    <x v="183"/>
    <m/>
    <m/>
    <m/>
    <x v="0"/>
    <m/>
    <s v="5 to 10 "/>
    <m/>
    <s v="Original  equipment"/>
    <s v="None"/>
    <m/>
    <m/>
    <m/>
    <n v="0"/>
    <x v="0"/>
    <s v="£0.00"/>
    <s v="£0.00"/>
    <s v="£0.00"/>
    <s v="£0.00"/>
    <s v="£0.00"/>
    <n v="0"/>
    <m/>
  </r>
  <r>
    <x v="0"/>
    <s v="Weston Favell"/>
    <s v="General"/>
    <s v="B/GF/FF"/>
    <m/>
    <s v="Mechanical Services"/>
    <m/>
    <x v="44"/>
    <m/>
    <x v="149"/>
    <m/>
    <m/>
    <m/>
    <x v="0"/>
    <m/>
    <s v="5 to 10 "/>
    <m/>
    <s v="Original  equipment. Some replacement"/>
    <s v="None"/>
    <m/>
    <m/>
    <m/>
    <n v="0"/>
    <x v="0"/>
    <s v="£0.00"/>
    <s v="£0.00"/>
    <s v="£0.00"/>
    <s v="£0.00"/>
    <s v="£0.00"/>
    <n v="0"/>
    <m/>
  </r>
  <r>
    <x v="0"/>
    <s v="Weston Favell"/>
    <s v="General"/>
    <s v="B/GF/FF"/>
    <m/>
    <s v="Mechanical Services"/>
    <m/>
    <x v="44"/>
    <m/>
    <x v="150"/>
    <m/>
    <m/>
    <m/>
    <x v="0"/>
    <m/>
    <s v="5 to 10 "/>
    <m/>
    <s v="Original  equipment. Some replacement"/>
    <s v="None"/>
    <m/>
    <m/>
    <m/>
    <n v="0"/>
    <x v="0"/>
    <s v="£0.00"/>
    <s v="£0.00"/>
    <s v="£0.00"/>
    <s v="£0.00"/>
    <s v="£0.00"/>
    <n v="0"/>
    <m/>
  </r>
  <r>
    <x v="0"/>
    <s v="Weston Favell"/>
    <s v="General"/>
    <s v="B/GF/FF"/>
    <m/>
    <s v="Electrical Services"/>
    <m/>
    <x v="45"/>
    <m/>
    <x v="184"/>
    <m/>
    <m/>
    <m/>
    <x v="0"/>
    <m/>
    <s v="10+"/>
    <m/>
    <s v="Original  equipment"/>
    <s v="None"/>
    <m/>
    <m/>
    <m/>
    <n v="0"/>
    <x v="0"/>
    <s v="£0.00"/>
    <s v="£0.00"/>
    <s v="£0.00"/>
    <s v="£0.00"/>
    <s v="£0.00"/>
    <n v="0"/>
    <m/>
  </r>
  <r>
    <x v="0"/>
    <s v="Weston Favell"/>
    <s v="General"/>
    <s v="B/GF/FF"/>
    <m/>
    <s v="Electrical Services"/>
    <m/>
    <x v="45"/>
    <m/>
    <x v="185"/>
    <m/>
    <m/>
    <m/>
    <x v="0"/>
    <m/>
    <s v="10+"/>
    <m/>
    <s v="Original  equipment"/>
    <s v="None"/>
    <m/>
    <m/>
    <m/>
    <n v="0"/>
    <x v="0"/>
    <s v="£0.00"/>
    <s v="£0.00"/>
    <s v="£0.00"/>
    <s v="£0.00"/>
    <s v="£0.00"/>
    <n v="0"/>
    <m/>
  </r>
  <r>
    <x v="0"/>
    <s v="Weston Favell"/>
    <s v="General"/>
    <s v="B/GF/FF"/>
    <m/>
    <s v="Electrical Services"/>
    <m/>
    <x v="46"/>
    <m/>
    <x v="153"/>
    <m/>
    <m/>
    <m/>
    <x v="0"/>
    <m/>
    <s v="5 to 10 "/>
    <m/>
    <s v="Original  equipment"/>
    <s v="None"/>
    <m/>
    <m/>
    <m/>
    <n v="0"/>
    <x v="0"/>
    <s v="£0.00"/>
    <s v="£0.00"/>
    <s v="£0.00"/>
    <s v="£0.00"/>
    <s v="£0.00"/>
    <n v="0"/>
    <m/>
  </r>
  <r>
    <x v="0"/>
    <s v="Weston Favell"/>
    <s v="General"/>
    <s v="B/GF/FF"/>
    <m/>
    <s v="Electrical Services"/>
    <m/>
    <x v="46"/>
    <m/>
    <x v="164"/>
    <m/>
    <m/>
    <m/>
    <x v="0"/>
    <m/>
    <s v="5+"/>
    <m/>
    <s v="Original  equipment"/>
    <s v="None"/>
    <m/>
    <m/>
    <m/>
    <n v="0"/>
    <x v="0"/>
    <s v="£0.00"/>
    <s v="£0.00"/>
    <s v="£0.00"/>
    <s v="£0.00"/>
    <s v="£0.00"/>
    <n v="0"/>
    <m/>
  </r>
  <r>
    <x v="0"/>
    <s v="Weston Favell"/>
    <s v="General"/>
    <s v="B/GF/FF"/>
    <m/>
    <s v="Electrical Services"/>
    <m/>
    <x v="46"/>
    <m/>
    <x v="154"/>
    <m/>
    <m/>
    <m/>
    <x v="0"/>
    <m/>
    <s v="5 to 10 "/>
    <m/>
    <s v="Original  equipment. 25% Replacement Fluorescent. 30% Replacement LED"/>
    <s v="None"/>
    <m/>
    <m/>
    <m/>
    <n v="0"/>
    <x v="0"/>
    <s v="£0.00"/>
    <s v="£0.00"/>
    <s v="£0.00"/>
    <s v="£0.00"/>
    <s v="£0.00"/>
    <n v="0"/>
    <m/>
  </r>
  <r>
    <x v="0"/>
    <s v="Weston Favell"/>
    <s v="General"/>
    <s v="B/GF/FF"/>
    <m/>
    <s v="Electrical Services"/>
    <m/>
    <x v="51"/>
    <m/>
    <x v="186"/>
    <m/>
    <m/>
    <m/>
    <x v="0"/>
    <m/>
    <s v="5 to 10 "/>
    <m/>
    <s v="Original  equipment"/>
    <s v="None"/>
    <m/>
    <m/>
    <m/>
    <n v="0"/>
    <x v="0"/>
    <s v="£0.00"/>
    <s v="£0.00"/>
    <s v="£0.00"/>
    <s v="£0.00"/>
    <s v="£0.00"/>
    <n v="0"/>
    <m/>
  </r>
  <r>
    <x v="0"/>
    <s v="Weston Favell"/>
    <s v="General"/>
    <s v="B/GF/FF"/>
    <m/>
    <s v="Electrical Services"/>
    <m/>
    <x v="51"/>
    <m/>
    <x v="187"/>
    <m/>
    <m/>
    <m/>
    <x v="0"/>
    <m/>
    <s v="5 to 10 "/>
    <m/>
    <s v="Original  equipment"/>
    <s v="None"/>
    <m/>
    <m/>
    <m/>
    <n v="0"/>
    <x v="0"/>
    <s v="£0.00"/>
    <s v="£0.00"/>
    <s v="£0.00"/>
    <s v="£0.00"/>
    <s v="£0.00"/>
    <n v="0"/>
    <m/>
  </r>
  <r>
    <x v="0"/>
    <s v="Weston Favell"/>
    <s v="General"/>
    <s v="B/GF/FF"/>
    <m/>
    <s v="Electrical Services"/>
    <m/>
    <x v="45"/>
    <m/>
    <x v="151"/>
    <m/>
    <m/>
    <m/>
    <x v="0"/>
    <m/>
    <s v="5 to 10 "/>
    <m/>
    <s v="Original  equipment"/>
    <s v="None"/>
    <m/>
    <m/>
    <m/>
    <n v="0"/>
    <x v="0"/>
    <s v="£0.00"/>
    <s v="£0.00"/>
    <s v="£0.00"/>
    <s v="£0.00"/>
    <s v="£0.00"/>
    <n v="0"/>
    <m/>
  </r>
  <r>
    <x v="0"/>
    <s v="Weston Favell"/>
    <s v="General"/>
    <s v="B/GF/FF"/>
    <m/>
    <s v="Electrical Services"/>
    <m/>
    <x v="45"/>
    <m/>
    <x v="152"/>
    <m/>
    <m/>
    <m/>
    <x v="0"/>
    <m/>
    <s v="5 to 10 "/>
    <m/>
    <s v="Original  equipment. Some replacement"/>
    <s v="None"/>
    <m/>
    <m/>
    <m/>
    <n v="0"/>
    <x v="0"/>
    <s v="£0.00"/>
    <s v="£0.00"/>
    <s v="£0.00"/>
    <s v="£0.00"/>
    <s v="£0.00"/>
    <n v="0"/>
    <m/>
  </r>
  <r>
    <x v="0"/>
    <s v="Weston Favell"/>
    <s v="General"/>
    <s v="B/GF/FF"/>
    <m/>
    <s v="Electrical Services"/>
    <m/>
    <x v="45"/>
    <m/>
    <x v="188"/>
    <m/>
    <m/>
    <m/>
    <x v="0"/>
    <m/>
    <s v="5 to 10 "/>
    <m/>
    <s v="Original  equipment. Some Replacement"/>
    <s v="None"/>
    <m/>
    <m/>
    <m/>
    <n v="0"/>
    <x v="0"/>
    <s v="£0.00"/>
    <s v="£0.00"/>
    <s v="£0.00"/>
    <s v="£0.00"/>
    <s v="£0.00"/>
    <n v="0"/>
    <m/>
  </r>
  <r>
    <x v="1"/>
    <s v="Weston Favell"/>
    <s v="N/A"/>
    <s v="N/A"/>
    <n v="6"/>
    <s v="Sub Structure"/>
    <n v="601"/>
    <x v="55"/>
    <n v="60101"/>
    <x v="70"/>
    <m/>
    <m/>
    <m/>
    <x v="0"/>
    <n v="110"/>
    <n v="80"/>
    <m/>
    <m/>
    <m/>
    <m/>
    <m/>
    <m/>
    <m/>
    <x v="3"/>
    <m/>
    <m/>
    <m/>
    <m/>
    <m/>
    <m/>
    <m/>
  </r>
  <r>
    <x v="2"/>
    <m/>
    <m/>
    <m/>
    <m/>
    <m/>
    <m/>
    <x v="56"/>
    <m/>
    <x v="189"/>
    <m/>
    <m/>
    <m/>
    <x v="2"/>
    <m/>
    <m/>
    <m/>
    <m/>
    <m/>
    <m/>
    <m/>
    <m/>
    <m/>
    <x v="3"/>
    <m/>
    <m/>
    <n v="6925"/>
    <n v="1129.9499999999998"/>
    <n v="135500"/>
    <m/>
    <m/>
  </r>
  <r>
    <x v="2"/>
    <m/>
    <m/>
    <m/>
    <m/>
    <m/>
    <m/>
    <x v="56"/>
    <m/>
    <x v="189"/>
    <m/>
    <m/>
    <m/>
    <x v="2"/>
    <m/>
    <m/>
    <m/>
    <m/>
    <m/>
    <m/>
    <m/>
    <m/>
    <m/>
    <x v="3"/>
    <m/>
    <m/>
    <m/>
    <m/>
    <m/>
    <m/>
    <m/>
  </r>
  <r>
    <x v="2"/>
    <m/>
    <m/>
    <m/>
    <m/>
    <m/>
    <m/>
    <x v="56"/>
    <m/>
    <x v="189"/>
    <m/>
    <m/>
    <m/>
    <x v="2"/>
    <m/>
    <m/>
    <m/>
    <m/>
    <m/>
    <m/>
    <m/>
    <m/>
    <m/>
    <x v="3"/>
    <m/>
    <m/>
    <m/>
    <m/>
    <m/>
    <m/>
    <m/>
  </r>
  <r>
    <x v="2"/>
    <m/>
    <m/>
    <m/>
    <m/>
    <m/>
    <m/>
    <x v="56"/>
    <m/>
    <x v="189"/>
    <m/>
    <m/>
    <m/>
    <x v="2"/>
    <m/>
    <m/>
    <m/>
    <m/>
    <m/>
    <m/>
    <m/>
    <m/>
    <m/>
    <x v="3"/>
    <n v="695.68399999999997"/>
    <n v="57942.509500000029"/>
    <n v="62978.01690000001"/>
    <n v="0"/>
    <n v="522.96"/>
    <n v="122139.17039999996"/>
    <m/>
  </r>
  <r>
    <x v="2"/>
    <m/>
    <m/>
    <m/>
    <m/>
    <m/>
    <m/>
    <x v="56"/>
    <m/>
    <x v="189"/>
    <m/>
    <m/>
    <m/>
    <x v="2"/>
    <m/>
    <m/>
    <m/>
    <m/>
    <m/>
    <m/>
    <m/>
    <m/>
    <m/>
    <x v="3"/>
    <m/>
    <m/>
    <m/>
    <m/>
    <m/>
    <m/>
    <m/>
  </r>
  <r>
    <x v="2"/>
    <m/>
    <m/>
    <m/>
    <m/>
    <m/>
    <m/>
    <x v="56"/>
    <m/>
    <x v="189"/>
    <m/>
    <m/>
    <m/>
    <x v="2"/>
    <m/>
    <m/>
    <m/>
    <m/>
    <m/>
    <m/>
    <m/>
    <m/>
    <m/>
    <x v="3"/>
    <m/>
    <m/>
    <m/>
    <m/>
    <m/>
    <m/>
    <m/>
  </r>
  <r>
    <x v="2"/>
    <m/>
    <m/>
    <m/>
    <m/>
    <m/>
    <m/>
    <x v="56"/>
    <m/>
    <x v="189"/>
    <m/>
    <m/>
    <m/>
    <x v="2"/>
    <m/>
    <m/>
    <m/>
    <m/>
    <m/>
    <m/>
    <m/>
    <m/>
    <m/>
    <x v="3"/>
    <m/>
    <m/>
    <m/>
    <m/>
    <m/>
    <m/>
    <m/>
  </r>
  <r>
    <x v="2"/>
    <m/>
    <m/>
    <m/>
    <m/>
    <m/>
    <m/>
    <x v="56"/>
    <m/>
    <x v="189"/>
    <m/>
    <m/>
    <m/>
    <x v="2"/>
    <m/>
    <m/>
    <m/>
    <m/>
    <m/>
    <m/>
    <m/>
    <m/>
    <m/>
    <x v="3"/>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622" firstHeaderRow="0" firstDataRow="1" firstDataCol="1"/>
  <pivotFields count="31">
    <pivotField subtotalTop="0" showAll="0">
      <items count="4">
        <item h="1" x="1"/>
        <item x="0"/>
        <item h="1" x="2"/>
        <item t="default"/>
      </items>
    </pivotField>
    <pivotField subtotalTop="0" showAll="0"/>
    <pivotField subtotalTop="0" showAll="0"/>
    <pivotField subtotalTop="0" showAll="0"/>
    <pivotField subtotalTop="0" showAll="0"/>
    <pivotField subtotalTop="0" showAll="0"/>
    <pivotField subtotalTop="0" showAll="0"/>
    <pivotField axis="axisRow" subtotalTop="0" showAll="0">
      <items count="58">
        <item x="49"/>
        <item x="35"/>
        <item x="20"/>
        <item x="19"/>
        <item x="0"/>
        <item x="54"/>
        <item x="44"/>
        <item x="51"/>
        <item x="15"/>
        <item x="6"/>
        <item x="3"/>
        <item x="31"/>
        <item x="34"/>
        <item x="27"/>
        <item x="36"/>
        <item x="7"/>
        <item x="2"/>
        <item x="32"/>
        <item x="40"/>
        <item x="17"/>
        <item x="39"/>
        <item x="38"/>
        <item x="37"/>
        <item x="41"/>
        <item x="42"/>
        <item x="9"/>
        <item x="16"/>
        <item x="4"/>
        <item x="5"/>
        <item x="53"/>
        <item x="46"/>
        <item x="47"/>
        <item x="43"/>
        <item x="52"/>
        <item x="50"/>
        <item x="12"/>
        <item x="48"/>
        <item x="23"/>
        <item x="33"/>
        <item x="24"/>
        <item x="22"/>
        <item x="21"/>
        <item x="8"/>
        <item x="18"/>
        <item x="45"/>
        <item x="29"/>
        <item x="14"/>
        <item x="11"/>
        <item x="26"/>
        <item x="1"/>
        <item x="25"/>
        <item x="13"/>
        <item x="30"/>
        <item x="10"/>
        <item x="56"/>
        <item x="28"/>
        <item x="55"/>
        <item t="default"/>
      </items>
    </pivotField>
    <pivotField subtotalTop="0" showAll="0"/>
    <pivotField axis="axisRow" subtotalTop="0" showAll="0">
      <items count="194">
        <item x="27"/>
        <item x="189"/>
        <item x="0"/>
        <item x="1"/>
        <item x="2"/>
        <item x="3"/>
        <item x="4"/>
        <item x="6"/>
        <item m="1" x="191"/>
        <item x="8"/>
        <item m="1" x="190"/>
        <item x="5"/>
        <item x="7"/>
        <item x="9"/>
        <item x="10"/>
        <item x="11"/>
        <item x="12"/>
        <item x="13"/>
        <item x="14"/>
        <item x="15"/>
        <item x="16"/>
        <item x="17"/>
        <item x="18"/>
        <item x="19"/>
        <item x="20"/>
        <item x="21"/>
        <item x="22"/>
        <item x="23"/>
        <item x="24"/>
        <item x="25"/>
        <item x="26"/>
        <item x="28"/>
        <item x="29"/>
        <item x="30"/>
        <item x="31"/>
        <item x="32"/>
        <item x="33"/>
        <item x="34"/>
        <item x="35"/>
        <item x="36"/>
        <item x="37"/>
        <item x="38"/>
        <item x="39"/>
        <item m="1" x="192"/>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16"/>
        <item t="default"/>
      </items>
    </pivotField>
    <pivotField subtotalTop="0" showAll="0"/>
    <pivotField subtotalTop="0" showAll="0"/>
    <pivotField subtotalTop="0" showAll="0"/>
    <pivotField axis="axisRow" dataField="1" subtotalTop="0" showAll="0">
      <items count="6">
        <item x="2"/>
        <item x="0"/>
        <item x="1"/>
        <item x="3"/>
        <item x="4"/>
        <item t="default"/>
      </items>
    </pivotField>
    <pivotField subtotalTop="0" showAll="0"/>
    <pivotField dataField="1" subtotalTop="0" showAll="0"/>
    <pivotField subtotalTop="0" showAll="0"/>
    <pivotField subtotalTop="0" showAll="0"/>
    <pivotField subtotalTop="0" showAll="0"/>
    <pivotField subtotalTop="0" showAll="0"/>
    <pivotField showAll="0"/>
    <pivotField showAll="0"/>
    <pivotField subtotalTop="0" showAll="0"/>
    <pivotField subtotalTop="0" showAll="0"/>
    <pivotField dataField="1" subtotalTop="0" showAll="0"/>
    <pivotField dataField="1" subtotalTop="0" showAll="0"/>
    <pivotField dataField="1" subtotalTop="0" showAll="0"/>
    <pivotField dataField="1" subtotalTop="0" showAll="0"/>
    <pivotField dataField="1" subtotalTop="0" showAll="0"/>
    <pivotField dataField="1" subtotalTop="0" showAll="0"/>
    <pivotField subtotalTop="0" showAll="0"/>
  </pivotFields>
  <rowFields count="3">
    <field x="7"/>
    <field x="9"/>
    <field x="13"/>
  </rowFields>
  <rowItems count="619">
    <i>
      <x/>
    </i>
    <i r="1">
      <x v="165"/>
    </i>
    <i r="2">
      <x v="1"/>
    </i>
    <i t="default" r="1">
      <x v="165"/>
    </i>
    <i t="default">
      <x/>
    </i>
    <i>
      <x v="4"/>
    </i>
    <i r="1">
      <x v="2"/>
    </i>
    <i r="2">
      <x v="1"/>
    </i>
    <i r="2">
      <x v="2"/>
    </i>
    <i r="2">
      <x v="4"/>
    </i>
    <i t="default" r="1">
      <x v="2"/>
    </i>
    <i r="1">
      <x v="15"/>
    </i>
    <i r="2">
      <x v="1"/>
    </i>
    <i r="2">
      <x v="2"/>
    </i>
    <i r="2">
      <x v="4"/>
    </i>
    <i t="default" r="1">
      <x v="15"/>
    </i>
    <i r="1">
      <x v="25"/>
    </i>
    <i r="2">
      <x v="1"/>
    </i>
    <i t="default" r="1">
      <x v="25"/>
    </i>
    <i r="1">
      <x v="50"/>
    </i>
    <i r="2">
      <x v="4"/>
    </i>
    <i t="default" r="1">
      <x v="50"/>
    </i>
    <i r="1">
      <x v="73"/>
    </i>
    <i r="2">
      <x v="1"/>
    </i>
    <i r="2">
      <x v="2"/>
    </i>
    <i t="default" r="1">
      <x v="73"/>
    </i>
    <i r="1">
      <x v="86"/>
    </i>
    <i r="2">
      <x v="1"/>
    </i>
    <i t="default" r="1">
      <x v="86"/>
    </i>
    <i r="1">
      <x v="91"/>
    </i>
    <i r="2">
      <x v="1"/>
    </i>
    <i t="default" r="1">
      <x v="91"/>
    </i>
    <i r="1">
      <x v="98"/>
    </i>
    <i r="2">
      <x v="1"/>
    </i>
    <i r="2">
      <x v="4"/>
    </i>
    <i t="default" r="1">
      <x v="98"/>
    </i>
    <i r="1">
      <x v="100"/>
    </i>
    <i r="2">
      <x v="1"/>
    </i>
    <i t="default" r="1">
      <x v="100"/>
    </i>
    <i r="1">
      <x v="102"/>
    </i>
    <i r="2">
      <x v="1"/>
    </i>
    <i t="default" r="1">
      <x v="102"/>
    </i>
    <i r="1">
      <x v="103"/>
    </i>
    <i r="2">
      <x v="2"/>
    </i>
    <i t="default" r="1">
      <x v="103"/>
    </i>
    <i t="default">
      <x v="4"/>
    </i>
    <i>
      <x v="5"/>
    </i>
    <i r="1">
      <x v="184"/>
    </i>
    <i r="2">
      <x v="1"/>
    </i>
    <i t="default" r="1">
      <x v="184"/>
    </i>
    <i t="default">
      <x v="5"/>
    </i>
    <i>
      <x v="6"/>
    </i>
    <i r="1">
      <x v="152"/>
    </i>
    <i r="2">
      <x v="1"/>
    </i>
    <i t="default" r="1">
      <x v="152"/>
    </i>
    <i r="1">
      <x v="153"/>
    </i>
    <i r="2">
      <x v="1"/>
    </i>
    <i t="default" r="1">
      <x v="153"/>
    </i>
    <i r="1">
      <x v="172"/>
    </i>
    <i r="2">
      <x v="2"/>
    </i>
    <i t="default" r="1">
      <x v="172"/>
    </i>
    <i t="default">
      <x v="6"/>
    </i>
    <i>
      <x v="7"/>
    </i>
    <i r="1">
      <x v="170"/>
    </i>
    <i r="2">
      <x v="1"/>
    </i>
    <i t="default" r="1">
      <x v="170"/>
    </i>
    <i r="1">
      <x v="189"/>
    </i>
    <i r="2">
      <x v="1"/>
    </i>
    <i t="default" r="1">
      <x v="189"/>
    </i>
    <i r="1">
      <x v="190"/>
    </i>
    <i r="2">
      <x v="1"/>
    </i>
    <i t="default" r="1">
      <x v="190"/>
    </i>
    <i t="default">
      <x v="7"/>
    </i>
    <i>
      <x v="8"/>
    </i>
    <i r="1">
      <x v="35"/>
    </i>
    <i r="2">
      <x v="2"/>
    </i>
    <i t="default" r="1">
      <x v="35"/>
    </i>
    <i r="1">
      <x v="89"/>
    </i>
    <i r="2">
      <x v="1"/>
    </i>
    <i t="default" r="1">
      <x v="89"/>
    </i>
    <i t="default">
      <x v="8"/>
    </i>
    <i>
      <x v="9"/>
    </i>
    <i r="1">
      <x v="9"/>
    </i>
    <i r="2">
      <x v="1"/>
    </i>
    <i r="2">
      <x v="2"/>
    </i>
    <i r="2">
      <x v="4"/>
    </i>
    <i t="default" r="1">
      <x v="9"/>
    </i>
    <i r="1">
      <x v="26"/>
    </i>
    <i r="2">
      <x v="2"/>
    </i>
    <i t="default" r="1">
      <x v="26"/>
    </i>
    <i r="1">
      <x v="34"/>
    </i>
    <i r="2">
      <x v="2"/>
    </i>
    <i r="2">
      <x v="4"/>
    </i>
    <i t="default" r="1">
      <x v="34"/>
    </i>
    <i r="1">
      <x v="41"/>
    </i>
    <i r="2">
      <x v="1"/>
    </i>
    <i r="2">
      <x v="2"/>
    </i>
    <i r="2">
      <x v="4"/>
    </i>
    <i t="default" r="1">
      <x v="41"/>
    </i>
    <i r="1">
      <x v="63"/>
    </i>
    <i r="2">
      <x v="2"/>
    </i>
    <i t="default" r="1">
      <x v="63"/>
    </i>
    <i r="1">
      <x v="72"/>
    </i>
    <i r="2">
      <x v="1"/>
    </i>
    <i r="2">
      <x v="2"/>
    </i>
    <i t="default" r="1">
      <x v="72"/>
    </i>
    <i r="1">
      <x v="76"/>
    </i>
    <i r="2">
      <x v="1"/>
    </i>
    <i r="2">
      <x v="2"/>
    </i>
    <i t="default" r="1">
      <x v="76"/>
    </i>
    <i t="default">
      <x v="9"/>
    </i>
    <i>
      <x v="10"/>
    </i>
    <i r="1">
      <x v="5"/>
    </i>
    <i r="2">
      <x v="1"/>
    </i>
    <i r="2">
      <x v="2"/>
    </i>
    <i r="2">
      <x v="4"/>
    </i>
    <i t="default" r="1">
      <x v="5"/>
    </i>
    <i r="1">
      <x v="19"/>
    </i>
    <i r="2">
      <x v="1"/>
    </i>
    <i t="default" r="1">
      <x v="19"/>
    </i>
    <i r="1">
      <x v="27"/>
    </i>
    <i r="2">
      <x v="1"/>
    </i>
    <i t="default" r="1">
      <x v="27"/>
    </i>
    <i r="1">
      <x v="42"/>
    </i>
    <i r="2">
      <x v="1"/>
    </i>
    <i t="default" r="1">
      <x v="42"/>
    </i>
    <i r="1">
      <x v="45"/>
    </i>
    <i r="2">
      <x v="3"/>
    </i>
    <i t="default" r="1">
      <x v="45"/>
    </i>
    <i r="1">
      <x v="58"/>
    </i>
    <i r="2">
      <x v="1"/>
    </i>
    <i t="default" r="1">
      <x v="58"/>
    </i>
    <i r="1">
      <x v="61"/>
    </i>
    <i r="2">
      <x v="1"/>
    </i>
    <i t="default" r="1">
      <x v="61"/>
    </i>
    <i r="1">
      <x v="71"/>
    </i>
    <i r="2">
      <x v="1"/>
    </i>
    <i t="default" r="1">
      <x v="71"/>
    </i>
    <i r="1">
      <x v="87"/>
    </i>
    <i r="2">
      <x v="1"/>
    </i>
    <i r="2">
      <x v="4"/>
    </i>
    <i t="default" r="1">
      <x v="87"/>
    </i>
    <i r="1">
      <x v="94"/>
    </i>
    <i r="2">
      <x v="1"/>
    </i>
    <i t="default" r="1">
      <x v="94"/>
    </i>
    <i t="default">
      <x v="10"/>
    </i>
    <i>
      <x v="15"/>
    </i>
    <i r="1">
      <x v="13"/>
    </i>
    <i r="2">
      <x v="1"/>
    </i>
    <i t="default" r="1">
      <x v="13"/>
    </i>
    <i r="1">
      <x v="17"/>
    </i>
    <i r="2">
      <x v="1"/>
    </i>
    <i t="default" r="1">
      <x v="17"/>
    </i>
    <i r="1">
      <x v="23"/>
    </i>
    <i r="2">
      <x v="1"/>
    </i>
    <i r="2">
      <x v="2"/>
    </i>
    <i t="default" r="1">
      <x v="23"/>
    </i>
    <i r="1">
      <x v="29"/>
    </i>
    <i r="2">
      <x v="1"/>
    </i>
    <i r="2">
      <x v="4"/>
    </i>
    <i t="default" r="1">
      <x v="29"/>
    </i>
    <i r="1">
      <x v="30"/>
    </i>
    <i r="2">
      <x v="1"/>
    </i>
    <i t="default" r="1">
      <x v="30"/>
    </i>
    <i r="1">
      <x v="37"/>
    </i>
    <i r="2">
      <x v="1"/>
    </i>
    <i t="default" r="1">
      <x v="37"/>
    </i>
    <i r="1">
      <x v="38"/>
    </i>
    <i r="2">
      <x v="1"/>
    </i>
    <i t="default" r="1">
      <x v="38"/>
    </i>
    <i r="1">
      <x v="46"/>
    </i>
    <i r="2">
      <x v="1"/>
    </i>
    <i t="default" r="1">
      <x v="46"/>
    </i>
    <i r="1">
      <x v="53"/>
    </i>
    <i r="2">
      <x v="1"/>
    </i>
    <i t="default" r="1">
      <x v="53"/>
    </i>
    <i r="1">
      <x v="55"/>
    </i>
    <i r="2">
      <x v="1"/>
    </i>
    <i t="default" r="1">
      <x v="55"/>
    </i>
    <i r="1">
      <x v="56"/>
    </i>
    <i r="2">
      <x v="1"/>
    </i>
    <i t="default" r="1">
      <x v="56"/>
    </i>
    <i r="1">
      <x v="64"/>
    </i>
    <i r="2">
      <x v="1"/>
    </i>
    <i t="default" r="1">
      <x v="64"/>
    </i>
    <i r="1">
      <x v="66"/>
    </i>
    <i r="2">
      <x v="1"/>
    </i>
    <i t="default" r="1">
      <x v="66"/>
    </i>
    <i r="1">
      <x v="67"/>
    </i>
    <i r="2">
      <x v="1"/>
    </i>
    <i t="default" r="1">
      <x v="67"/>
    </i>
    <i r="1">
      <x v="68"/>
    </i>
    <i r="2">
      <x v="1"/>
    </i>
    <i t="default" r="1">
      <x v="68"/>
    </i>
    <i r="1">
      <x v="70"/>
    </i>
    <i r="2">
      <x v="1"/>
    </i>
    <i r="2">
      <x v="4"/>
    </i>
    <i t="default" r="1">
      <x v="70"/>
    </i>
    <i r="1">
      <x v="78"/>
    </i>
    <i r="2">
      <x v="1"/>
    </i>
    <i t="default" r="1">
      <x v="78"/>
    </i>
    <i r="1">
      <x v="79"/>
    </i>
    <i r="2">
      <x v="1"/>
    </i>
    <i t="default" r="1">
      <x v="79"/>
    </i>
    <i r="1">
      <x v="81"/>
    </i>
    <i r="2">
      <x v="1"/>
    </i>
    <i t="default" r="1">
      <x v="81"/>
    </i>
    <i r="1">
      <x v="82"/>
    </i>
    <i r="2">
      <x v="1"/>
    </i>
    <i t="default" r="1">
      <x v="82"/>
    </i>
    <i r="1">
      <x v="85"/>
    </i>
    <i r="2">
      <x v="1"/>
    </i>
    <i t="default" r="1">
      <x v="85"/>
    </i>
    <i r="1">
      <x v="93"/>
    </i>
    <i r="2">
      <x v="1"/>
    </i>
    <i t="default" r="1">
      <x v="93"/>
    </i>
    <i r="1">
      <x v="96"/>
    </i>
    <i r="2">
      <x v="1"/>
    </i>
    <i t="default" r="1">
      <x v="96"/>
    </i>
    <i t="default">
      <x v="15"/>
    </i>
    <i>
      <x v="16"/>
    </i>
    <i r="1">
      <x v="4"/>
    </i>
    <i r="2">
      <x v="1"/>
    </i>
    <i r="2">
      <x v="2"/>
    </i>
    <i t="default" r="1">
      <x v="4"/>
    </i>
    <i r="1">
      <x v="14"/>
    </i>
    <i r="2">
      <x v="2"/>
    </i>
    <i r="2">
      <x v="4"/>
    </i>
    <i t="default" r="1">
      <x v="14"/>
    </i>
    <i r="1">
      <x v="18"/>
    </i>
    <i r="2">
      <x v="1"/>
    </i>
    <i r="2">
      <x v="2"/>
    </i>
    <i t="default" r="1">
      <x v="18"/>
    </i>
    <i r="1">
      <x v="31"/>
    </i>
    <i r="2">
      <x v="1"/>
    </i>
    <i r="2">
      <x v="2"/>
    </i>
    <i t="default" r="1">
      <x v="31"/>
    </i>
    <i r="1">
      <x v="33"/>
    </i>
    <i r="2">
      <x v="1"/>
    </i>
    <i t="default" r="1">
      <x v="33"/>
    </i>
    <i r="1">
      <x v="44"/>
    </i>
    <i r="2">
      <x v="1"/>
    </i>
    <i r="2">
      <x v="2"/>
    </i>
    <i r="2">
      <x v="4"/>
    </i>
    <i t="default" r="1">
      <x v="44"/>
    </i>
    <i r="1">
      <x v="54"/>
    </i>
    <i r="2">
      <x v="2"/>
    </i>
    <i t="default" r="1">
      <x v="54"/>
    </i>
    <i r="1">
      <x v="60"/>
    </i>
    <i r="2">
      <x v="2"/>
    </i>
    <i t="default" r="1">
      <x v="60"/>
    </i>
    <i r="1">
      <x v="65"/>
    </i>
    <i r="2">
      <x v="1"/>
    </i>
    <i t="default" r="1">
      <x v="65"/>
    </i>
    <i r="1">
      <x v="69"/>
    </i>
    <i r="2">
      <x v="2"/>
    </i>
    <i r="2">
      <x v="4"/>
    </i>
    <i t="default" r="1">
      <x v="69"/>
    </i>
    <i r="1">
      <x v="74"/>
    </i>
    <i r="2">
      <x v="1"/>
    </i>
    <i r="2">
      <x v="4"/>
    </i>
    <i t="default" r="1">
      <x v="74"/>
    </i>
    <i r="1">
      <x v="101"/>
    </i>
    <i r="2">
      <x v="1"/>
    </i>
    <i r="2">
      <x v="2"/>
    </i>
    <i t="default" r="1">
      <x v="101"/>
    </i>
    <i t="default">
      <x v="16"/>
    </i>
    <i>
      <x v="18"/>
    </i>
    <i r="1">
      <x v="140"/>
    </i>
    <i r="2">
      <x v="1"/>
    </i>
    <i t="default" r="1">
      <x v="140"/>
    </i>
    <i r="1">
      <x v="141"/>
    </i>
    <i r="2">
      <x v="1"/>
    </i>
    <i t="default" r="1">
      <x v="141"/>
    </i>
    <i r="1">
      <x v="158"/>
    </i>
    <i r="2">
      <x v="1"/>
    </i>
    <i t="default" r="1">
      <x v="158"/>
    </i>
    <i r="1">
      <x v="175"/>
    </i>
    <i r="2">
      <x v="1"/>
    </i>
    <i t="default" r="1">
      <x v="175"/>
    </i>
    <i t="default">
      <x v="18"/>
    </i>
    <i>
      <x v="20"/>
    </i>
    <i r="1">
      <x v="138"/>
    </i>
    <i r="2">
      <x v="1"/>
    </i>
    <i t="default" r="1">
      <x v="138"/>
    </i>
    <i r="1">
      <x v="139"/>
    </i>
    <i r="2">
      <x v="1"/>
    </i>
    <i t="default" r="1">
      <x v="139"/>
    </i>
    <i t="default">
      <x v="20"/>
    </i>
    <i>
      <x v="21"/>
    </i>
    <i r="1">
      <x v="134"/>
    </i>
    <i r="2">
      <x v="1"/>
    </i>
    <i t="default" r="1">
      <x v="134"/>
    </i>
    <i r="1">
      <x v="135"/>
    </i>
    <i r="2">
      <x v="1"/>
    </i>
    <i t="default" r="1">
      <x v="135"/>
    </i>
    <i r="1">
      <x v="136"/>
    </i>
    <i r="2">
      <x v="1"/>
    </i>
    <i t="default" r="1">
      <x v="136"/>
    </i>
    <i r="1">
      <x v="137"/>
    </i>
    <i r="2">
      <x v="1"/>
    </i>
    <i t="default" r="1">
      <x v="137"/>
    </i>
    <i r="1">
      <x v="177"/>
    </i>
    <i r="2">
      <x v="1"/>
    </i>
    <i t="default" r="1">
      <x v="177"/>
    </i>
    <i r="1">
      <x v="178"/>
    </i>
    <i r="2">
      <x v="1"/>
    </i>
    <i t="default" r="1">
      <x v="178"/>
    </i>
    <i r="1">
      <x v="179"/>
    </i>
    <i r="2">
      <x v="1"/>
    </i>
    <i t="default" r="1">
      <x v="179"/>
    </i>
    <i r="1">
      <x v="180"/>
    </i>
    <i r="2">
      <x v="1"/>
    </i>
    <i t="default" r="1">
      <x v="180"/>
    </i>
    <i r="1">
      <x v="181"/>
    </i>
    <i r="2">
      <x v="1"/>
    </i>
    <i t="default" r="1">
      <x v="181"/>
    </i>
    <i t="default">
      <x v="21"/>
    </i>
    <i>
      <x v="22"/>
    </i>
    <i r="1">
      <x v="131"/>
    </i>
    <i r="2">
      <x v="1"/>
    </i>
    <i t="default" r="1">
      <x v="131"/>
    </i>
    <i r="1">
      <x v="132"/>
    </i>
    <i r="2">
      <x v="1"/>
    </i>
    <i t="default" r="1">
      <x v="132"/>
    </i>
    <i r="1">
      <x v="133"/>
    </i>
    <i r="2">
      <x v="1"/>
    </i>
    <i t="default" r="1">
      <x v="133"/>
    </i>
    <i r="1">
      <x v="176"/>
    </i>
    <i r="2">
      <x v="1"/>
    </i>
    <i t="default" r="1">
      <x v="176"/>
    </i>
    <i t="default">
      <x v="22"/>
    </i>
    <i>
      <x v="23"/>
    </i>
    <i r="1">
      <x v="142"/>
    </i>
    <i r="2">
      <x v="1"/>
    </i>
    <i t="default" r="1">
      <x v="142"/>
    </i>
    <i r="1">
      <x v="143"/>
    </i>
    <i r="2">
      <x v="1"/>
    </i>
    <i t="default" r="1">
      <x v="143"/>
    </i>
    <i r="1">
      <x v="174"/>
    </i>
    <i r="2">
      <x v="1"/>
    </i>
    <i t="default" r="1">
      <x v="174"/>
    </i>
    <i r="1">
      <x v="182"/>
    </i>
    <i r="2">
      <x v="1"/>
    </i>
    <i t="default" r="1">
      <x v="182"/>
    </i>
    <i t="default">
      <x v="23"/>
    </i>
    <i>
      <x v="24"/>
    </i>
    <i r="1">
      <x v="144"/>
    </i>
    <i r="2">
      <x v="1"/>
    </i>
    <i t="default" r="1">
      <x v="144"/>
    </i>
    <i r="1">
      <x v="145"/>
    </i>
    <i r="2">
      <x v="1"/>
    </i>
    <i t="default" r="1">
      <x v="145"/>
    </i>
    <i r="1">
      <x v="168"/>
    </i>
    <i r="2">
      <x v="1"/>
    </i>
    <i t="default" r="1">
      <x v="168"/>
    </i>
    <i t="default">
      <x v="24"/>
    </i>
    <i>
      <x v="25"/>
    </i>
    <i r="1">
      <x v="28"/>
    </i>
    <i r="2">
      <x v="1"/>
    </i>
    <i r="2">
      <x v="4"/>
    </i>
    <i t="default" r="1">
      <x v="28"/>
    </i>
    <i r="1">
      <x v="49"/>
    </i>
    <i r="2">
      <x v="1"/>
    </i>
    <i r="2">
      <x v="4"/>
    </i>
    <i t="default" r="1">
      <x v="49"/>
    </i>
    <i r="1">
      <x v="84"/>
    </i>
    <i r="2">
      <x v="4"/>
    </i>
    <i t="default" r="1">
      <x v="84"/>
    </i>
    <i r="1">
      <x v="92"/>
    </i>
    <i r="2">
      <x v="1"/>
    </i>
    <i t="default" r="1">
      <x v="92"/>
    </i>
    <i r="1">
      <x v="99"/>
    </i>
    <i r="2">
      <x v="1"/>
    </i>
    <i t="default" r="1">
      <x v="99"/>
    </i>
    <i t="default">
      <x v="25"/>
    </i>
    <i>
      <x v="26"/>
    </i>
    <i r="1">
      <x v="35"/>
    </i>
    <i r="2">
      <x v="1"/>
    </i>
    <i r="2">
      <x v="2"/>
    </i>
    <i t="default" r="1">
      <x v="35"/>
    </i>
    <i t="default">
      <x v="26"/>
    </i>
    <i>
      <x v="27"/>
    </i>
    <i r="1">
      <x v="6"/>
    </i>
    <i r="2">
      <x v="1"/>
    </i>
    <i r="2">
      <x v="2"/>
    </i>
    <i r="2">
      <x v="4"/>
    </i>
    <i t="default" r="1">
      <x v="6"/>
    </i>
    <i r="1">
      <x v="11"/>
    </i>
    <i r="2">
      <x v="2"/>
    </i>
    <i t="default" r="1">
      <x v="11"/>
    </i>
    <i r="1">
      <x v="21"/>
    </i>
    <i r="2">
      <x v="2"/>
    </i>
    <i t="default" r="1">
      <x v="21"/>
    </i>
    <i r="1">
      <x v="48"/>
    </i>
    <i r="2">
      <x v="2"/>
    </i>
    <i t="default" r="1">
      <x v="48"/>
    </i>
    <i r="1">
      <x v="57"/>
    </i>
    <i r="2">
      <x v="2"/>
    </i>
    <i t="default" r="1">
      <x v="57"/>
    </i>
    <i t="default">
      <x v="27"/>
    </i>
    <i>
      <x v="28"/>
    </i>
    <i r="1">
      <x v="7"/>
    </i>
    <i r="2">
      <x v="1"/>
    </i>
    <i r="2">
      <x v="4"/>
    </i>
    <i t="default" r="1">
      <x v="7"/>
    </i>
    <i r="1">
      <x v="12"/>
    </i>
    <i r="2">
      <x v="1"/>
    </i>
    <i t="default" r="1">
      <x v="12"/>
    </i>
    <i r="1">
      <x v="16"/>
    </i>
    <i r="2">
      <x v="1"/>
    </i>
    <i r="2">
      <x v="4"/>
    </i>
    <i t="default" r="1">
      <x v="16"/>
    </i>
    <i r="1">
      <x v="22"/>
    </i>
    <i r="2">
      <x v="1"/>
    </i>
    <i r="2">
      <x v="2"/>
    </i>
    <i t="default" r="1">
      <x v="22"/>
    </i>
    <i r="1">
      <x v="24"/>
    </i>
    <i r="2">
      <x v="1"/>
    </i>
    <i r="2">
      <x v="2"/>
    </i>
    <i t="default" r="1">
      <x v="24"/>
    </i>
    <i r="1">
      <x v="51"/>
    </i>
    <i r="2">
      <x v="1"/>
    </i>
    <i t="default" r="1">
      <x v="51"/>
    </i>
    <i r="1">
      <x v="59"/>
    </i>
    <i r="2">
      <x v="1"/>
    </i>
    <i t="default" r="1">
      <x v="59"/>
    </i>
    <i r="1">
      <x v="62"/>
    </i>
    <i r="2">
      <x v="1"/>
    </i>
    <i t="default" r="1">
      <x v="62"/>
    </i>
    <i r="1">
      <x v="63"/>
    </i>
    <i r="2">
      <x v="1"/>
    </i>
    <i t="default" r="1">
      <x v="63"/>
    </i>
    <i r="1">
      <x v="95"/>
    </i>
    <i r="2">
      <x v="1"/>
    </i>
    <i t="default" r="1">
      <x v="95"/>
    </i>
    <i t="default">
      <x v="28"/>
    </i>
    <i>
      <x v="29"/>
    </i>
    <i r="1">
      <x v="173"/>
    </i>
    <i r="2">
      <x v="1"/>
    </i>
    <i t="default" r="1">
      <x v="173"/>
    </i>
    <i t="default">
      <x v="29"/>
    </i>
    <i>
      <x v="30"/>
    </i>
    <i r="1">
      <x v="156"/>
    </i>
    <i r="2">
      <x v="1"/>
    </i>
    <i t="default" r="1">
      <x v="156"/>
    </i>
    <i r="1">
      <x v="157"/>
    </i>
    <i r="2">
      <x v="1"/>
    </i>
    <i t="default" r="1">
      <x v="157"/>
    </i>
    <i r="1">
      <x v="167"/>
    </i>
    <i r="2">
      <x v="1"/>
    </i>
    <i t="default" r="1">
      <x v="167"/>
    </i>
    <i t="default">
      <x v="30"/>
    </i>
    <i>
      <x v="31"/>
    </i>
    <i r="1">
      <x v="159"/>
    </i>
    <i r="2">
      <x v="1"/>
    </i>
    <i t="default" r="1">
      <x v="159"/>
    </i>
    <i r="1">
      <x v="160"/>
    </i>
    <i r="2">
      <x v="1"/>
    </i>
    <i t="default" r="1">
      <x v="160"/>
    </i>
    <i r="1">
      <x v="161"/>
    </i>
    <i r="2">
      <x v="1"/>
    </i>
    <i t="default" r="1">
      <x v="161"/>
    </i>
    <i r="1">
      <x v="162"/>
    </i>
    <i r="2">
      <x v="1"/>
    </i>
    <i t="default" r="1">
      <x v="162"/>
    </i>
    <i r="1">
      <x v="163"/>
    </i>
    <i r="2">
      <x v="1"/>
    </i>
    <i t="default" r="1">
      <x v="163"/>
    </i>
    <i t="default">
      <x v="31"/>
    </i>
    <i>
      <x v="32"/>
    </i>
    <i r="1">
      <x v="146"/>
    </i>
    <i r="2">
      <x v="1"/>
    </i>
    <i t="default" r="1">
      <x v="146"/>
    </i>
    <i r="1">
      <x v="147"/>
    </i>
    <i r="2">
      <x v="1"/>
    </i>
    <i t="default" r="1">
      <x v="147"/>
    </i>
    <i r="1">
      <x v="148"/>
    </i>
    <i r="2">
      <x v="2"/>
    </i>
    <i t="default" r="1">
      <x v="148"/>
    </i>
    <i r="1">
      <x v="149"/>
    </i>
    <i r="2">
      <x v="1"/>
    </i>
    <i t="default" r="1">
      <x v="149"/>
    </i>
    <i r="1">
      <x v="150"/>
    </i>
    <i r="2">
      <x v="1"/>
    </i>
    <i t="default" r="1">
      <x v="150"/>
    </i>
    <i r="1">
      <x v="151"/>
    </i>
    <i r="2">
      <x v="2"/>
    </i>
    <i t="default" r="1">
      <x v="151"/>
    </i>
    <i r="1">
      <x v="169"/>
    </i>
    <i r="2">
      <x v="1"/>
    </i>
    <i t="default" r="1">
      <x v="169"/>
    </i>
    <i r="1">
      <x v="183"/>
    </i>
    <i r="2">
      <x v="1"/>
    </i>
    <i t="default" r="1">
      <x v="183"/>
    </i>
    <i r="1">
      <x v="185"/>
    </i>
    <i r="2">
      <x v="1"/>
    </i>
    <i t="default" r="1">
      <x v="185"/>
    </i>
    <i r="1">
      <x v="186"/>
    </i>
    <i r="2">
      <x v="1"/>
    </i>
    <i t="default" r="1">
      <x v="186"/>
    </i>
    <i t="default">
      <x v="32"/>
    </i>
    <i>
      <x v="33"/>
    </i>
    <i r="1">
      <x v="171"/>
    </i>
    <i r="2">
      <x v="1"/>
    </i>
    <i t="default" r="1">
      <x v="171"/>
    </i>
    <i t="default">
      <x v="33"/>
    </i>
    <i>
      <x v="34"/>
    </i>
    <i r="1">
      <x v="166"/>
    </i>
    <i r="2">
      <x v="1"/>
    </i>
    <i t="default" r="1">
      <x v="166"/>
    </i>
    <i t="default">
      <x v="34"/>
    </i>
    <i>
      <x v="35"/>
    </i>
    <i r="1">
      <x v="36"/>
    </i>
    <i r="2">
      <x v="1"/>
    </i>
    <i t="default" r="1">
      <x v="36"/>
    </i>
    <i r="1">
      <x v="90"/>
    </i>
    <i r="2">
      <x v="1"/>
    </i>
    <i t="default" r="1">
      <x v="90"/>
    </i>
    <i t="default">
      <x v="35"/>
    </i>
    <i>
      <x v="36"/>
    </i>
    <i r="1">
      <x v="164"/>
    </i>
    <i r="2">
      <x v="1"/>
    </i>
    <i t="default" r="1">
      <x v="164"/>
    </i>
    <i t="default">
      <x v="36"/>
    </i>
    <i>
      <x v="42"/>
    </i>
    <i r="1">
      <x v="20"/>
    </i>
    <i r="2">
      <x v="1"/>
    </i>
    <i t="default" r="1">
      <x v="20"/>
    </i>
    <i r="1">
      <x v="39"/>
    </i>
    <i r="2">
      <x v="1"/>
    </i>
    <i r="2">
      <x v="2"/>
    </i>
    <i t="default" r="1">
      <x v="39"/>
    </i>
    <i r="1">
      <x v="80"/>
    </i>
    <i r="2">
      <x v="1"/>
    </i>
    <i r="2">
      <x v="3"/>
    </i>
    <i t="default" r="1">
      <x v="80"/>
    </i>
    <i t="default">
      <x v="42"/>
    </i>
    <i>
      <x v="44"/>
    </i>
    <i r="1">
      <x v="154"/>
    </i>
    <i r="2">
      <x v="1"/>
    </i>
    <i t="default" r="1">
      <x v="154"/>
    </i>
    <i r="1">
      <x v="155"/>
    </i>
    <i r="2">
      <x v="1"/>
    </i>
    <i t="default" r="1">
      <x v="155"/>
    </i>
    <i r="1">
      <x v="187"/>
    </i>
    <i r="2">
      <x v="1"/>
    </i>
    <i t="default" r="1">
      <x v="187"/>
    </i>
    <i r="1">
      <x v="188"/>
    </i>
    <i r="2">
      <x v="1"/>
    </i>
    <i t="default" r="1">
      <x v="188"/>
    </i>
    <i r="1">
      <x v="191"/>
    </i>
    <i r="2">
      <x v="1"/>
    </i>
    <i t="default" r="1">
      <x v="191"/>
    </i>
    <i t="default">
      <x v="44"/>
    </i>
    <i>
      <x v="46"/>
    </i>
    <i r="1">
      <x v="39"/>
    </i>
    <i r="2">
      <x v="1"/>
    </i>
    <i t="default" r="1">
      <x v="39"/>
    </i>
    <i t="default">
      <x v="46"/>
    </i>
    <i>
      <x v="47"/>
    </i>
    <i r="1">
      <x v="35"/>
    </i>
    <i r="2">
      <x v="1"/>
    </i>
    <i r="2">
      <x v="2"/>
    </i>
    <i t="default" r="1">
      <x v="35"/>
    </i>
    <i t="default">
      <x v="47"/>
    </i>
    <i>
      <x v="49"/>
    </i>
    <i r="1">
      <x v="3"/>
    </i>
    <i r="2">
      <x v="1"/>
    </i>
    <i r="2">
      <x v="2"/>
    </i>
    <i r="2">
      <x v="4"/>
    </i>
    <i t="default" r="1">
      <x v="3"/>
    </i>
    <i r="1">
      <x v="32"/>
    </i>
    <i r="2">
      <x v="1"/>
    </i>
    <i r="2">
      <x v="4"/>
    </i>
    <i t="default" r="1">
      <x v="32"/>
    </i>
    <i r="1">
      <x v="40"/>
    </i>
    <i r="2">
      <x v="1"/>
    </i>
    <i t="default" r="1">
      <x v="40"/>
    </i>
    <i r="1">
      <x v="47"/>
    </i>
    <i r="2">
      <x v="1"/>
    </i>
    <i t="default" r="1">
      <x v="47"/>
    </i>
    <i r="1">
      <x v="50"/>
    </i>
    <i r="2">
      <x v="1"/>
    </i>
    <i r="2">
      <x v="4"/>
    </i>
    <i t="default" r="1">
      <x v="50"/>
    </i>
    <i r="1">
      <x v="52"/>
    </i>
    <i r="2">
      <x v="1"/>
    </i>
    <i r="2">
      <x v="4"/>
    </i>
    <i t="default" r="1">
      <x v="52"/>
    </i>
    <i r="1">
      <x v="75"/>
    </i>
    <i r="2">
      <x v="2"/>
    </i>
    <i t="default" r="1">
      <x v="75"/>
    </i>
    <i r="1">
      <x v="77"/>
    </i>
    <i r="2">
      <x v="1"/>
    </i>
    <i r="2">
      <x v="4"/>
    </i>
    <i t="default" r="1">
      <x v="77"/>
    </i>
    <i r="1">
      <x v="83"/>
    </i>
    <i r="2">
      <x v="1"/>
    </i>
    <i t="default" r="1">
      <x v="83"/>
    </i>
    <i r="1">
      <x v="88"/>
    </i>
    <i r="2">
      <x v="1"/>
    </i>
    <i t="default" r="1">
      <x v="88"/>
    </i>
    <i r="1">
      <x v="97"/>
    </i>
    <i r="2">
      <x v="4"/>
    </i>
    <i t="default" r="1">
      <x v="97"/>
    </i>
    <i t="default">
      <x v="49"/>
    </i>
    <i>
      <x v="51"/>
    </i>
    <i r="1">
      <x v="39"/>
    </i>
    <i r="2">
      <x v="1"/>
    </i>
    <i r="2">
      <x v="2"/>
    </i>
    <i t="default" r="1">
      <x v="39"/>
    </i>
    <i t="default">
      <x v="51"/>
    </i>
    <i>
      <x v="53"/>
    </i>
    <i r="1">
      <x/>
    </i>
    <i r="2">
      <x/>
    </i>
    <i t="default" r="1">
      <x/>
    </i>
    <i t="default">
      <x v="53"/>
    </i>
    <i t="grand">
      <x/>
    </i>
  </rowItems>
  <colFields count="1">
    <field x="-2"/>
  </colFields>
  <colItems count="8">
    <i>
      <x/>
    </i>
    <i i="1">
      <x v="1"/>
    </i>
    <i i="2">
      <x v="2"/>
    </i>
    <i i="3">
      <x v="3"/>
    </i>
    <i i="4">
      <x v="4"/>
    </i>
    <i i="5">
      <x v="5"/>
    </i>
    <i i="6">
      <x v="6"/>
    </i>
    <i i="7">
      <x v="7"/>
    </i>
  </colItems>
  <dataFields count="8">
    <dataField name="Count of CONDITION RANK" fld="13" subtotal="count" baseField="0" baseItem="0"/>
    <dataField name="Average of Estimated Remaining Useful Design Life (YEARS)" fld="15" subtotal="average" baseField="9" baseItem="0"/>
    <dataField name="Sum of Year 1 - 2018/19" fld="24" baseField="9" baseItem="0"/>
    <dataField name="Sum of Year 2 - 2019/20" fld="25" baseField="9" baseItem="0"/>
    <dataField name="Sum of Year 3 - 2020/21" fld="26" baseField="9" baseItem="0"/>
    <dataField name="Sum of Year 4 - 2021/22" fld="27" baseField="9" baseItem="0"/>
    <dataField name="Sum of Year 5 - 2022/23" fld="28" baseField="9" baseItem="0"/>
    <dataField name="Sum of Total" fld="29" baseField="9" baseItem="0"/>
  </dataFields>
  <formats count="588">
    <format dxfId="3137">
      <pivotArea field="9" type="button" dataOnly="0" labelOnly="1" outline="0" axis="axisRow" fieldPosition="1"/>
    </format>
    <format dxfId="3136">
      <pivotArea dataOnly="0" labelOnly="1" outline="0" fieldPosition="0">
        <references count="1">
          <reference field="4294967294" count="7">
            <x v="1"/>
            <x v="2"/>
            <x v="3"/>
            <x v="4"/>
            <x v="5"/>
            <x v="6"/>
            <x v="7"/>
          </reference>
        </references>
      </pivotArea>
    </format>
    <format dxfId="3135">
      <pivotArea dataOnly="0" labelOnly="1" fieldPosition="0">
        <references count="1">
          <reference field="9" count="1">
            <x v="104"/>
          </reference>
        </references>
      </pivotArea>
    </format>
    <format dxfId="3134">
      <pivotArea dataOnly="0" labelOnly="1" fieldPosition="0">
        <references count="2">
          <reference field="9" count="1" selected="0">
            <x v="104"/>
          </reference>
          <reference field="13" count="2">
            <x v="1"/>
            <x v="2"/>
          </reference>
        </references>
      </pivotArea>
    </format>
    <format dxfId="3133">
      <pivotArea dataOnly="0" labelOnly="1" fieldPosition="0">
        <references count="1">
          <reference field="9" count="1" defaultSubtotal="1">
            <x v="104"/>
          </reference>
        </references>
      </pivotArea>
    </format>
    <format dxfId="3132">
      <pivotArea dataOnly="0" labelOnly="1" fieldPosition="0">
        <references count="1">
          <reference field="9" count="1">
            <x v="105"/>
          </reference>
        </references>
      </pivotArea>
    </format>
    <format dxfId="3131">
      <pivotArea dataOnly="0" labelOnly="1" fieldPosition="0">
        <references count="1">
          <reference field="9" count="1" defaultSubtotal="1">
            <x v="105"/>
          </reference>
        </references>
      </pivotArea>
    </format>
    <format dxfId="3130">
      <pivotArea dataOnly="0" labelOnly="1" fieldPosition="0">
        <references count="2">
          <reference field="9" count="1" selected="0">
            <x v="105"/>
          </reference>
          <reference field="13" count="1">
            <x v="2"/>
          </reference>
        </references>
      </pivotArea>
    </format>
    <format dxfId="3129">
      <pivotArea dataOnly="0" labelOnly="1" fieldPosition="0">
        <references count="1">
          <reference field="9" count="1">
            <x v="106"/>
          </reference>
        </references>
      </pivotArea>
    </format>
    <format dxfId="3128">
      <pivotArea dataOnly="0" labelOnly="1" fieldPosition="0">
        <references count="1">
          <reference field="9" count="1" defaultSubtotal="1">
            <x v="106"/>
          </reference>
        </references>
      </pivotArea>
    </format>
    <format dxfId="3127">
      <pivotArea dataOnly="0" labelOnly="1" fieldPosition="0">
        <references count="2">
          <reference field="9" count="1" selected="0">
            <x v="106"/>
          </reference>
          <reference field="13" count="1">
            <x v="2"/>
          </reference>
        </references>
      </pivotArea>
    </format>
    <format dxfId="3126">
      <pivotArea dataOnly="0" labelOnly="1" fieldPosition="0">
        <references count="1">
          <reference field="9" count="1">
            <x v="107"/>
          </reference>
        </references>
      </pivotArea>
    </format>
    <format dxfId="3125">
      <pivotArea dataOnly="0" labelOnly="1" fieldPosition="0">
        <references count="1">
          <reference field="9" count="1" defaultSubtotal="1">
            <x v="107"/>
          </reference>
        </references>
      </pivotArea>
    </format>
    <format dxfId="3124">
      <pivotArea dataOnly="0" labelOnly="1" fieldPosition="0">
        <references count="2">
          <reference field="9" count="1" selected="0">
            <x v="107"/>
          </reference>
          <reference field="13" count="1">
            <x v="1"/>
          </reference>
        </references>
      </pivotArea>
    </format>
    <format dxfId="3123">
      <pivotArea dataOnly="0" labelOnly="1" fieldPosition="0">
        <references count="1">
          <reference field="9" count="1">
            <x v="108"/>
          </reference>
        </references>
      </pivotArea>
    </format>
    <format dxfId="3122">
      <pivotArea dataOnly="0" labelOnly="1" fieldPosition="0">
        <references count="1">
          <reference field="9" count="1" defaultSubtotal="1">
            <x v="108"/>
          </reference>
        </references>
      </pivotArea>
    </format>
    <format dxfId="3121">
      <pivotArea dataOnly="0" labelOnly="1" fieldPosition="0">
        <references count="2">
          <reference field="9" count="1" selected="0">
            <x v="108"/>
          </reference>
          <reference field="13" count="1">
            <x v="1"/>
          </reference>
        </references>
      </pivotArea>
    </format>
    <format dxfId="3120">
      <pivotArea dataOnly="0" labelOnly="1" fieldPosition="0">
        <references count="1">
          <reference field="9" count="1">
            <x v="109"/>
          </reference>
        </references>
      </pivotArea>
    </format>
    <format dxfId="3119">
      <pivotArea dataOnly="0" labelOnly="1" fieldPosition="0">
        <references count="1">
          <reference field="9" count="1" defaultSubtotal="1">
            <x v="109"/>
          </reference>
        </references>
      </pivotArea>
    </format>
    <format dxfId="3118">
      <pivotArea dataOnly="0" labelOnly="1" fieldPosition="0">
        <references count="2">
          <reference field="9" count="1" selected="0">
            <x v="109"/>
          </reference>
          <reference field="13" count="1">
            <x v="1"/>
          </reference>
        </references>
      </pivotArea>
    </format>
    <format dxfId="3117">
      <pivotArea dataOnly="0" labelOnly="1" fieldPosition="0">
        <references count="1">
          <reference field="9" count="1">
            <x v="114"/>
          </reference>
        </references>
      </pivotArea>
    </format>
    <format dxfId="3116">
      <pivotArea dataOnly="0" labelOnly="1" fieldPosition="0">
        <references count="1">
          <reference field="9" count="1" defaultSubtotal="1">
            <x v="114"/>
          </reference>
        </references>
      </pivotArea>
    </format>
    <format dxfId="3115">
      <pivotArea dataOnly="0" labelOnly="1" fieldPosition="0">
        <references count="2">
          <reference field="9" count="1" selected="0">
            <x v="114"/>
          </reference>
          <reference field="13" count="2">
            <x v="1"/>
            <x v="2"/>
          </reference>
        </references>
      </pivotArea>
    </format>
    <format dxfId="3114">
      <pivotArea dataOnly="0" labelOnly="1" fieldPosition="0">
        <references count="1">
          <reference field="9" count="1">
            <x v="115"/>
          </reference>
        </references>
      </pivotArea>
    </format>
    <format dxfId="3113">
      <pivotArea dataOnly="0" labelOnly="1" fieldPosition="0">
        <references count="1">
          <reference field="9" count="1" defaultSubtotal="1">
            <x v="115"/>
          </reference>
        </references>
      </pivotArea>
    </format>
    <format dxfId="3112">
      <pivotArea dataOnly="0" labelOnly="1" fieldPosition="0">
        <references count="2">
          <reference field="9" count="1" selected="0">
            <x v="115"/>
          </reference>
          <reference field="13" count="2">
            <x v="1"/>
            <x v="2"/>
          </reference>
        </references>
      </pivotArea>
    </format>
    <format dxfId="3111">
      <pivotArea dataOnly="0" labelOnly="1" fieldPosition="0">
        <references count="1">
          <reference field="9" count="1">
            <x v="52"/>
          </reference>
        </references>
      </pivotArea>
    </format>
    <format dxfId="3110">
      <pivotArea dataOnly="0" labelOnly="1" fieldPosition="0">
        <references count="1">
          <reference field="9" count="1" defaultSubtotal="1">
            <x v="52"/>
          </reference>
        </references>
      </pivotArea>
    </format>
    <format dxfId="3109">
      <pivotArea dataOnly="0" labelOnly="1" fieldPosition="0">
        <references count="2">
          <reference field="9" count="1" selected="0">
            <x v="52"/>
          </reference>
          <reference field="13" count="1">
            <x v="1"/>
          </reference>
        </references>
      </pivotArea>
    </format>
    <format dxfId="3108">
      <pivotArea dataOnly="0" labelOnly="1" fieldPosition="0">
        <references count="1">
          <reference field="9" count="1">
            <x v="74"/>
          </reference>
        </references>
      </pivotArea>
    </format>
    <format dxfId="3107">
      <pivotArea dataOnly="0" labelOnly="1" fieldPosition="0">
        <references count="1">
          <reference field="9" count="1" defaultSubtotal="1">
            <x v="74"/>
          </reference>
        </references>
      </pivotArea>
    </format>
    <format dxfId="3106">
      <pivotArea dataOnly="0" labelOnly="1" fieldPosition="0">
        <references count="2">
          <reference field="9" count="1" selected="0">
            <x v="74"/>
          </reference>
          <reference field="13" count="1">
            <x v="1"/>
          </reference>
        </references>
      </pivotArea>
    </format>
    <format dxfId="3105">
      <pivotArea dataOnly="0" labelOnly="1" fieldPosition="0">
        <references count="2">
          <reference field="9" count="1" selected="0">
            <x v="52"/>
          </reference>
          <reference field="13" count="1">
            <x v="2"/>
          </reference>
        </references>
      </pivotArea>
    </format>
    <format dxfId="3104">
      <pivotArea dataOnly="0" labelOnly="1" fieldPosition="0">
        <references count="1">
          <reference field="9" count="1">
            <x v="110"/>
          </reference>
        </references>
      </pivotArea>
    </format>
    <format dxfId="3103">
      <pivotArea dataOnly="0" labelOnly="1" fieldPosition="0">
        <references count="1">
          <reference field="9" count="1" defaultSubtotal="1">
            <x v="110"/>
          </reference>
        </references>
      </pivotArea>
    </format>
    <format dxfId="3102">
      <pivotArea dataOnly="0" labelOnly="1" fieldPosition="0">
        <references count="2">
          <reference field="9" count="1" selected="0">
            <x v="110"/>
          </reference>
          <reference field="13" count="2">
            <x v="1"/>
            <x v="2"/>
          </reference>
        </references>
      </pivotArea>
    </format>
    <format dxfId="3101">
      <pivotArea dataOnly="0" labelOnly="1" fieldPosition="0">
        <references count="1">
          <reference field="9" count="1">
            <x v="112"/>
          </reference>
        </references>
      </pivotArea>
    </format>
    <format dxfId="3100">
      <pivotArea dataOnly="0" labelOnly="1" fieldPosition="0">
        <references count="1">
          <reference field="9" count="1" defaultSubtotal="1">
            <x v="112"/>
          </reference>
        </references>
      </pivotArea>
    </format>
    <format dxfId="3099">
      <pivotArea dataOnly="0" labelOnly="1" fieldPosition="0">
        <references count="2">
          <reference field="9" count="1" selected="0">
            <x v="112"/>
          </reference>
          <reference field="13" count="1">
            <x v="2"/>
          </reference>
        </references>
      </pivotArea>
    </format>
    <format dxfId="3098">
      <pivotArea dataOnly="0" labelOnly="1" fieldPosition="0">
        <references count="1">
          <reference field="9" count="1">
            <x v="111"/>
          </reference>
        </references>
      </pivotArea>
    </format>
    <format dxfId="3097">
      <pivotArea dataOnly="0" labelOnly="1" fieldPosition="0">
        <references count="1">
          <reference field="9" count="1" defaultSubtotal="1">
            <x v="111"/>
          </reference>
        </references>
      </pivotArea>
    </format>
    <format dxfId="3096">
      <pivotArea dataOnly="0" labelOnly="1" fieldPosition="0">
        <references count="2">
          <reference field="9" count="1" selected="0">
            <x v="111"/>
          </reference>
          <reference field="13" count="1">
            <x v="1"/>
          </reference>
        </references>
      </pivotArea>
    </format>
    <format dxfId="3095">
      <pivotArea dataOnly="0" labelOnly="1" fieldPosition="0">
        <references count="2">
          <reference field="7" count="1" selected="0">
            <x v="1"/>
          </reference>
          <reference field="9" count="1">
            <x v="121"/>
          </reference>
        </references>
      </pivotArea>
    </format>
    <format dxfId="3094">
      <pivotArea dataOnly="0" labelOnly="1" fieldPosition="0">
        <references count="2">
          <reference field="7" count="1" selected="0">
            <x v="1"/>
          </reference>
          <reference field="9" count="1" defaultSubtotal="1">
            <x v="121"/>
          </reference>
        </references>
      </pivotArea>
    </format>
    <format dxfId="3093">
      <pivotArea dataOnly="0" labelOnly="1" fieldPosition="0">
        <references count="3">
          <reference field="7" count="1" selected="0">
            <x v="1"/>
          </reference>
          <reference field="9" count="1" selected="0">
            <x v="121"/>
          </reference>
          <reference field="13" count="1">
            <x v="1"/>
          </reference>
        </references>
      </pivotArea>
    </format>
    <format dxfId="3092">
      <pivotArea dataOnly="0" labelOnly="1" fieldPosition="0">
        <references count="2">
          <reference field="7" count="1" selected="0">
            <x v="9"/>
          </reference>
          <reference field="9" count="1">
            <x v="30"/>
          </reference>
        </references>
      </pivotArea>
    </format>
    <format dxfId="3091">
      <pivotArea dataOnly="0" labelOnly="1" fieldPosition="0">
        <references count="3">
          <reference field="7" count="1" selected="0">
            <x v="9"/>
          </reference>
          <reference field="9" count="1" selected="0">
            <x v="30"/>
          </reference>
          <reference field="13" count="1">
            <x v="2"/>
          </reference>
        </references>
      </pivotArea>
    </format>
    <format dxfId="3090">
      <pivotArea dataOnly="0" labelOnly="1" fieldPosition="0">
        <references count="2">
          <reference field="7" count="1" selected="0">
            <x v="9"/>
          </reference>
          <reference field="9" count="1">
            <x v="116"/>
          </reference>
        </references>
      </pivotArea>
    </format>
    <format dxfId="3089">
      <pivotArea dataOnly="0" labelOnly="1" fieldPosition="0">
        <references count="3">
          <reference field="7" count="1" selected="0">
            <x v="9"/>
          </reference>
          <reference field="9" count="1" selected="0">
            <x v="116"/>
          </reference>
          <reference field="13" count="1">
            <x v="2"/>
          </reference>
        </references>
      </pivotArea>
    </format>
    <format dxfId="3088">
      <pivotArea dataOnly="0" labelOnly="1" fieldPosition="0">
        <references count="3">
          <reference field="7" count="1" selected="0">
            <x v="9"/>
          </reference>
          <reference field="9" count="1" selected="0">
            <x v="117"/>
          </reference>
          <reference field="13" count="1">
            <x v="2"/>
          </reference>
        </references>
      </pivotArea>
    </format>
    <format dxfId="3087">
      <pivotArea dataOnly="0" labelOnly="1" fieldPosition="0">
        <references count="2">
          <reference field="7" count="1" selected="0">
            <x v="9"/>
          </reference>
          <reference field="9" count="1">
            <x v="118"/>
          </reference>
        </references>
      </pivotArea>
    </format>
    <format dxfId="3086">
      <pivotArea dataOnly="0" labelOnly="1" fieldPosition="0">
        <references count="2">
          <reference field="7" count="1" selected="0">
            <x v="9"/>
          </reference>
          <reference field="9" count="1" defaultSubtotal="1">
            <x v="118"/>
          </reference>
        </references>
      </pivotArea>
    </format>
    <format dxfId="3085">
      <pivotArea dataOnly="0" labelOnly="1" fieldPosition="0">
        <references count="3">
          <reference field="7" count="1" selected="0">
            <x v="9"/>
          </reference>
          <reference field="9" count="1" selected="0">
            <x v="118"/>
          </reference>
          <reference field="13" count="1">
            <x v="2"/>
          </reference>
        </references>
      </pivotArea>
    </format>
    <format dxfId="3084">
      <pivotArea collapsedLevelsAreSubtotals="1" fieldPosition="0">
        <references count="1">
          <reference field="7" count="1">
            <x v="1"/>
          </reference>
        </references>
      </pivotArea>
    </format>
    <format dxfId="3083">
      <pivotArea dataOnly="0" labelOnly="1" fieldPosition="0">
        <references count="1">
          <reference field="7" count="1">
            <x v="1"/>
          </reference>
        </references>
      </pivotArea>
    </format>
    <format dxfId="3082">
      <pivotArea collapsedLevelsAreSubtotals="1" fieldPosition="0">
        <references count="1">
          <reference field="7" count="1">
            <x v="2"/>
          </reference>
        </references>
      </pivotArea>
    </format>
    <format dxfId="3081">
      <pivotArea dataOnly="0" labelOnly="1" fieldPosition="0">
        <references count="1">
          <reference field="7" count="1">
            <x v="2"/>
          </reference>
        </references>
      </pivotArea>
    </format>
    <format dxfId="3080">
      <pivotArea collapsedLevelsAreSubtotals="1" fieldPosition="0">
        <references count="1">
          <reference field="7" count="1">
            <x v="3"/>
          </reference>
        </references>
      </pivotArea>
    </format>
    <format dxfId="3079">
      <pivotArea dataOnly="0" labelOnly="1" fieldPosition="0">
        <references count="1">
          <reference field="7" count="1">
            <x v="3"/>
          </reference>
        </references>
      </pivotArea>
    </format>
    <format dxfId="3078">
      <pivotArea collapsedLevelsAreSubtotals="1" fieldPosition="0">
        <references count="1">
          <reference field="7" count="1">
            <x v="9"/>
          </reference>
        </references>
      </pivotArea>
    </format>
    <format dxfId="3077">
      <pivotArea dataOnly="0" labelOnly="1" fieldPosition="0">
        <references count="1">
          <reference field="7" count="1">
            <x v="9"/>
          </reference>
        </references>
      </pivotArea>
    </format>
    <format dxfId="3076">
      <pivotArea collapsedLevelsAreSubtotals="1" fieldPosition="0">
        <references count="1">
          <reference field="7" count="1">
            <x v="11"/>
          </reference>
        </references>
      </pivotArea>
    </format>
    <format dxfId="3075">
      <pivotArea dataOnly="0" labelOnly="1" fieldPosition="0">
        <references count="1">
          <reference field="7" count="1">
            <x v="11"/>
          </reference>
        </references>
      </pivotArea>
    </format>
    <format dxfId="3074">
      <pivotArea collapsedLevelsAreSubtotals="1" fieldPosition="0">
        <references count="1">
          <reference field="7" count="1">
            <x v="12"/>
          </reference>
        </references>
      </pivotArea>
    </format>
    <format dxfId="3073">
      <pivotArea dataOnly="0" labelOnly="1" fieldPosition="0">
        <references count="1">
          <reference field="7" count="1">
            <x v="12"/>
          </reference>
        </references>
      </pivotArea>
    </format>
    <format dxfId="3072">
      <pivotArea collapsedLevelsAreSubtotals="1" fieldPosition="0">
        <references count="1">
          <reference field="7" count="1">
            <x v="13"/>
          </reference>
        </references>
      </pivotArea>
    </format>
    <format dxfId="3071">
      <pivotArea dataOnly="0" labelOnly="1" fieldPosition="0">
        <references count="1">
          <reference field="7" count="1">
            <x v="13"/>
          </reference>
        </references>
      </pivotArea>
    </format>
    <format dxfId="3070">
      <pivotArea collapsedLevelsAreSubtotals="1" fieldPosition="0">
        <references count="1">
          <reference field="7" count="1">
            <x v="14"/>
          </reference>
        </references>
      </pivotArea>
    </format>
    <format dxfId="3069">
      <pivotArea dataOnly="0" labelOnly="1" fieldPosition="0">
        <references count="1">
          <reference field="7" count="1">
            <x v="14"/>
          </reference>
        </references>
      </pivotArea>
    </format>
    <format dxfId="3068">
      <pivotArea collapsedLevelsAreSubtotals="1" fieldPosition="0">
        <references count="1">
          <reference field="7" count="1">
            <x v="17"/>
          </reference>
        </references>
      </pivotArea>
    </format>
    <format dxfId="3067">
      <pivotArea dataOnly="0" labelOnly="1" fieldPosition="0">
        <references count="1">
          <reference field="7" count="1">
            <x v="17"/>
          </reference>
        </references>
      </pivotArea>
    </format>
    <format dxfId="3066">
      <pivotArea collapsedLevelsAreSubtotals="1" fieldPosition="0">
        <references count="1">
          <reference field="7" count="1">
            <x v="19"/>
          </reference>
        </references>
      </pivotArea>
    </format>
    <format dxfId="3065">
      <pivotArea dataOnly="0" labelOnly="1" fieldPosition="0">
        <references count="1">
          <reference field="7" count="1">
            <x v="19"/>
          </reference>
        </references>
      </pivotArea>
    </format>
    <format dxfId="3064">
      <pivotArea collapsedLevelsAreSubtotals="1" fieldPosition="0">
        <references count="1">
          <reference field="7" count="1">
            <x v="37"/>
          </reference>
        </references>
      </pivotArea>
    </format>
    <format dxfId="3063">
      <pivotArea dataOnly="0" labelOnly="1" fieldPosition="0">
        <references count="1">
          <reference field="7" count="1">
            <x v="37"/>
          </reference>
        </references>
      </pivotArea>
    </format>
    <format dxfId="3062">
      <pivotArea collapsedLevelsAreSubtotals="1" fieldPosition="0">
        <references count="1">
          <reference field="7" count="1">
            <x v="38"/>
          </reference>
        </references>
      </pivotArea>
    </format>
    <format dxfId="3061">
      <pivotArea dataOnly="0" labelOnly="1" fieldPosition="0">
        <references count="1">
          <reference field="7" count="1">
            <x v="38"/>
          </reference>
        </references>
      </pivotArea>
    </format>
    <format dxfId="3060">
      <pivotArea collapsedLevelsAreSubtotals="1" fieldPosition="0">
        <references count="1">
          <reference field="7" count="1">
            <x v="39"/>
          </reference>
        </references>
      </pivotArea>
    </format>
    <format dxfId="3059">
      <pivotArea dataOnly="0" labelOnly="1" fieldPosition="0">
        <references count="1">
          <reference field="7" count="1">
            <x v="39"/>
          </reference>
        </references>
      </pivotArea>
    </format>
    <format dxfId="3058">
      <pivotArea collapsedLevelsAreSubtotals="1" fieldPosition="0">
        <references count="1">
          <reference field="7" count="1">
            <x v="40"/>
          </reference>
        </references>
      </pivotArea>
    </format>
    <format dxfId="3057">
      <pivotArea dataOnly="0" labelOnly="1" fieldPosition="0">
        <references count="1">
          <reference field="7" count="1">
            <x v="40"/>
          </reference>
        </references>
      </pivotArea>
    </format>
    <format dxfId="3056">
      <pivotArea collapsedLevelsAreSubtotals="1" fieldPosition="0">
        <references count="1">
          <reference field="7" count="1">
            <x v="41"/>
          </reference>
        </references>
      </pivotArea>
    </format>
    <format dxfId="3055">
      <pivotArea dataOnly="0" labelOnly="1" fieldPosition="0">
        <references count="1">
          <reference field="7" count="1">
            <x v="41"/>
          </reference>
        </references>
      </pivotArea>
    </format>
    <format dxfId="3054">
      <pivotArea collapsedLevelsAreSubtotals="1" fieldPosition="0">
        <references count="1">
          <reference field="7" count="1">
            <x v="43"/>
          </reference>
        </references>
      </pivotArea>
    </format>
    <format dxfId="3053">
      <pivotArea dataOnly="0" labelOnly="1" fieldPosition="0">
        <references count="1">
          <reference field="7" count="1">
            <x v="43"/>
          </reference>
        </references>
      </pivotArea>
    </format>
    <format dxfId="3052">
      <pivotArea collapsedLevelsAreSubtotals="1" fieldPosition="0">
        <references count="1">
          <reference field="7" count="1">
            <x v="45"/>
          </reference>
        </references>
      </pivotArea>
    </format>
    <format dxfId="3051">
      <pivotArea dataOnly="0" labelOnly="1" fieldPosition="0">
        <references count="1">
          <reference field="7" count="1">
            <x v="45"/>
          </reference>
        </references>
      </pivotArea>
    </format>
    <format dxfId="3050">
      <pivotArea collapsedLevelsAreSubtotals="1" fieldPosition="0">
        <references count="1">
          <reference field="7" count="1">
            <x v="48"/>
          </reference>
        </references>
      </pivotArea>
    </format>
    <format dxfId="3049">
      <pivotArea dataOnly="0" labelOnly="1" fieldPosition="0">
        <references count="1">
          <reference field="7" count="1">
            <x v="48"/>
          </reference>
        </references>
      </pivotArea>
    </format>
    <format dxfId="3048">
      <pivotArea collapsedLevelsAreSubtotals="1" fieldPosition="0">
        <references count="1">
          <reference field="7" count="1">
            <x v="50"/>
          </reference>
        </references>
      </pivotArea>
    </format>
    <format dxfId="3047">
      <pivotArea dataOnly="0" labelOnly="1" fieldPosition="0">
        <references count="1">
          <reference field="7" count="1">
            <x v="50"/>
          </reference>
        </references>
      </pivotArea>
    </format>
    <format dxfId="3046">
      <pivotArea collapsedLevelsAreSubtotals="1" fieldPosition="0">
        <references count="1">
          <reference field="7" count="1">
            <x v="52"/>
          </reference>
        </references>
      </pivotArea>
    </format>
    <format dxfId="3045">
      <pivotArea dataOnly="0" labelOnly="1" fieldPosition="0">
        <references count="1">
          <reference field="7" count="1">
            <x v="52"/>
          </reference>
        </references>
      </pivotArea>
    </format>
    <format dxfId="3044">
      <pivotArea collapsedLevelsAreSubtotals="1" fieldPosition="0">
        <references count="2">
          <reference field="7" count="1" selected="0">
            <x v="52"/>
          </reference>
          <reference field="9" count="1">
            <x v="121"/>
          </reference>
        </references>
      </pivotArea>
    </format>
    <format dxfId="3043">
      <pivotArea collapsedLevelsAreSubtotals="1" fieldPosition="0">
        <references count="3">
          <reference field="7" count="1" selected="0">
            <x v="52"/>
          </reference>
          <reference field="9" count="1" selected="0">
            <x v="121"/>
          </reference>
          <reference field="13" count="1">
            <x v="2"/>
          </reference>
        </references>
      </pivotArea>
    </format>
    <format dxfId="3042">
      <pivotArea collapsedLevelsAreSubtotals="1" fieldPosition="0">
        <references count="2">
          <reference field="7" count="1" selected="0">
            <x v="52"/>
          </reference>
          <reference field="9" count="1" defaultSubtotal="1">
            <x v="121"/>
          </reference>
        </references>
      </pivotArea>
    </format>
    <format dxfId="3041">
      <pivotArea dataOnly="0" labelOnly="1" fieldPosition="0">
        <references count="2">
          <reference field="7" count="1" selected="0">
            <x v="52"/>
          </reference>
          <reference field="9" count="1">
            <x v="121"/>
          </reference>
        </references>
      </pivotArea>
    </format>
    <format dxfId="3040">
      <pivotArea dataOnly="0" labelOnly="1" fieldPosition="0">
        <references count="2">
          <reference field="7" count="1" selected="0">
            <x v="52"/>
          </reference>
          <reference field="9" count="1" defaultSubtotal="1">
            <x v="121"/>
          </reference>
        </references>
      </pivotArea>
    </format>
    <format dxfId="3039">
      <pivotArea dataOnly="0" labelOnly="1" fieldPosition="0">
        <references count="3">
          <reference field="7" count="1" selected="0">
            <x v="52"/>
          </reference>
          <reference field="9" count="1" selected="0">
            <x v="121"/>
          </reference>
          <reference field="13" count="1">
            <x v="2"/>
          </reference>
        </references>
      </pivotArea>
    </format>
    <format dxfId="3038">
      <pivotArea dataOnly="0" labelOnly="1" fieldPosition="0">
        <references count="2">
          <reference field="7" count="1" selected="0">
            <x v="52"/>
          </reference>
          <reference field="9" count="1">
            <x v="122"/>
          </reference>
        </references>
      </pivotArea>
    </format>
    <format dxfId="3037">
      <pivotArea dataOnly="0" labelOnly="1" fieldPosition="0">
        <references count="2">
          <reference field="7" count="1" selected="0">
            <x v="52"/>
          </reference>
          <reference field="9" count="1" defaultSubtotal="1">
            <x v="122"/>
          </reference>
        </references>
      </pivotArea>
    </format>
    <format dxfId="3036">
      <pivotArea dataOnly="0" labelOnly="1" fieldPosition="0">
        <references count="3">
          <reference field="7" count="1" selected="0">
            <x v="52"/>
          </reference>
          <reference field="9" count="1" selected="0">
            <x v="122"/>
          </reference>
          <reference field="13" count="1">
            <x v="1"/>
          </reference>
        </references>
      </pivotArea>
    </format>
    <format dxfId="3035">
      <pivotArea dataOnly="0" labelOnly="1" fieldPosition="0">
        <references count="2">
          <reference field="7" count="1" selected="0">
            <x v="45"/>
          </reference>
          <reference field="9" count="1">
            <x v="120"/>
          </reference>
        </references>
      </pivotArea>
    </format>
    <format dxfId="3034">
      <pivotArea dataOnly="0" labelOnly="1" fieldPosition="0">
        <references count="2">
          <reference field="7" count="1" selected="0">
            <x v="45"/>
          </reference>
          <reference field="9" count="1" defaultSubtotal="1">
            <x v="120"/>
          </reference>
        </references>
      </pivotArea>
    </format>
    <format dxfId="3033">
      <pivotArea dataOnly="0" labelOnly="1" fieldPosition="0">
        <references count="3">
          <reference field="7" count="1" selected="0">
            <x v="45"/>
          </reference>
          <reference field="9" count="1" selected="0">
            <x v="120"/>
          </reference>
          <reference field="13" count="1">
            <x v="1"/>
          </reference>
        </references>
      </pivotArea>
    </format>
    <format dxfId="3032">
      <pivotArea dataOnly="0" labelOnly="1" fieldPosition="0">
        <references count="2">
          <reference field="7" count="1" selected="0">
            <x v="39"/>
          </reference>
          <reference field="9" count="1">
            <x v="113"/>
          </reference>
        </references>
      </pivotArea>
    </format>
    <format dxfId="3031">
      <pivotArea dataOnly="0" labelOnly="1" fieldPosition="0">
        <references count="2">
          <reference field="7" count="1" selected="0">
            <x v="39"/>
          </reference>
          <reference field="9" count="1" defaultSubtotal="1">
            <x v="113"/>
          </reference>
        </references>
      </pivotArea>
    </format>
    <format dxfId="3030">
      <pivotArea dataOnly="0" labelOnly="1" fieldPosition="0">
        <references count="3">
          <reference field="7" count="1" selected="0">
            <x v="39"/>
          </reference>
          <reference field="9" count="1" selected="0">
            <x v="113"/>
          </reference>
          <reference field="13" count="1">
            <x v="1"/>
          </reference>
        </references>
      </pivotArea>
    </format>
    <format dxfId="3029">
      <pivotArea dataOnly="0" labelOnly="1" fieldPosition="0">
        <references count="2">
          <reference field="7" count="1" selected="0">
            <x v="38"/>
          </reference>
          <reference field="9" count="1">
            <x v="126"/>
          </reference>
        </references>
      </pivotArea>
    </format>
    <format dxfId="3028">
      <pivotArea dataOnly="0" labelOnly="1" fieldPosition="0">
        <references count="2">
          <reference field="7" count="1" selected="0">
            <x v="38"/>
          </reference>
          <reference field="9" count="1" defaultSubtotal="1">
            <x v="126"/>
          </reference>
        </references>
      </pivotArea>
    </format>
    <format dxfId="3027">
      <pivotArea dataOnly="0" labelOnly="1" fieldPosition="0">
        <references count="3">
          <reference field="7" count="1" selected="0">
            <x v="38"/>
          </reference>
          <reference field="9" count="1" selected="0">
            <x v="126"/>
          </reference>
          <reference field="13" count="1">
            <x v="1"/>
          </reference>
        </references>
      </pivotArea>
    </format>
    <format dxfId="3026">
      <pivotArea dataOnly="0" labelOnly="1" fieldPosition="0">
        <references count="2">
          <reference field="7" count="1" selected="0">
            <x v="17"/>
          </reference>
          <reference field="9" count="1">
            <x v="125"/>
          </reference>
        </references>
      </pivotArea>
    </format>
    <format dxfId="3025">
      <pivotArea dataOnly="0" labelOnly="1" fieldPosition="0">
        <references count="2">
          <reference field="7" count="1" selected="0">
            <x v="17"/>
          </reference>
          <reference field="9" count="1" defaultSubtotal="1">
            <x v="125"/>
          </reference>
        </references>
      </pivotArea>
    </format>
    <format dxfId="3024">
      <pivotArea dataOnly="0" labelOnly="1" fieldPosition="0">
        <references count="3">
          <reference field="7" count="1" selected="0">
            <x v="17"/>
          </reference>
          <reference field="9" count="1" selected="0">
            <x v="125"/>
          </reference>
          <reference field="13" count="1">
            <x v="1"/>
          </reference>
        </references>
      </pivotArea>
    </format>
    <format dxfId="3023">
      <pivotArea dataOnly="0" labelOnly="1" fieldPosition="0">
        <references count="2">
          <reference field="7" count="1" selected="0">
            <x v="55"/>
          </reference>
          <reference field="9" count="1">
            <x v="192"/>
          </reference>
        </references>
      </pivotArea>
    </format>
    <format dxfId="3022">
      <pivotArea dataOnly="0" labelOnly="1" fieldPosition="0">
        <references count="2">
          <reference field="7" count="1" selected="0">
            <x v="55"/>
          </reference>
          <reference field="9" count="1" defaultSubtotal="1">
            <x v="192"/>
          </reference>
        </references>
      </pivotArea>
    </format>
    <format dxfId="3021">
      <pivotArea dataOnly="0" labelOnly="1" fieldPosition="0">
        <references count="3">
          <reference field="7" count="1" selected="0">
            <x v="55"/>
          </reference>
          <reference field="9" count="1" selected="0">
            <x v="192"/>
          </reference>
          <reference field="13" count="1">
            <x v="1"/>
          </reference>
        </references>
      </pivotArea>
    </format>
    <format dxfId="3020">
      <pivotArea dataOnly="0" labelOnly="1" fieldPosition="0">
        <references count="1">
          <reference field="7" count="1">
            <x v="56"/>
          </reference>
        </references>
      </pivotArea>
    </format>
    <format dxfId="3019">
      <pivotArea collapsedLevelsAreSubtotals="1" fieldPosition="0">
        <references count="1">
          <reference field="7" count="1" defaultSubtotal="1">
            <x v="1"/>
          </reference>
        </references>
      </pivotArea>
    </format>
    <format dxfId="3018">
      <pivotArea collapsedLevelsAreSubtotals="1" fieldPosition="0">
        <references count="1">
          <reference field="7" count="1">
            <x v="2"/>
          </reference>
        </references>
      </pivotArea>
    </format>
    <format dxfId="3017">
      <pivotArea collapsedLevelsAreSubtotals="1" fieldPosition="0">
        <references count="2">
          <reference field="7" count="1" selected="0">
            <x v="2"/>
          </reference>
          <reference field="9" count="1">
            <x v="74"/>
          </reference>
        </references>
      </pivotArea>
    </format>
    <format dxfId="3016">
      <pivotArea collapsedLevelsAreSubtotals="1" fieldPosition="0">
        <references count="3">
          <reference field="7" count="1" selected="0">
            <x v="2"/>
          </reference>
          <reference field="9" count="1" selected="0">
            <x v="74"/>
          </reference>
          <reference field="13" count="1">
            <x v="1"/>
          </reference>
        </references>
      </pivotArea>
    </format>
    <format dxfId="3015">
      <pivotArea collapsedLevelsAreSubtotals="1" fieldPosition="0">
        <references count="2">
          <reference field="7" count="1" selected="0">
            <x v="2"/>
          </reference>
          <reference field="9" count="1" defaultSubtotal="1">
            <x v="74"/>
          </reference>
        </references>
      </pivotArea>
    </format>
    <format dxfId="3014">
      <pivotArea collapsedLevelsAreSubtotals="1" fieldPosition="0">
        <references count="1">
          <reference field="7" count="1" defaultSubtotal="1">
            <x v="2"/>
          </reference>
        </references>
      </pivotArea>
    </format>
    <format dxfId="3013">
      <pivotArea collapsedLevelsAreSubtotals="1" fieldPosition="0">
        <references count="1">
          <reference field="7" count="1">
            <x v="3"/>
          </reference>
        </references>
      </pivotArea>
    </format>
    <format dxfId="3012">
      <pivotArea collapsedLevelsAreSubtotals="1" fieldPosition="0">
        <references count="2">
          <reference field="7" count="1" selected="0">
            <x v="3"/>
          </reference>
          <reference field="9" count="1">
            <x v="104"/>
          </reference>
        </references>
      </pivotArea>
    </format>
    <format dxfId="3011">
      <pivotArea collapsedLevelsAreSubtotals="1" fieldPosition="0">
        <references count="3">
          <reference field="7" count="1" selected="0">
            <x v="3"/>
          </reference>
          <reference field="9" count="1" selected="0">
            <x v="104"/>
          </reference>
          <reference field="13" count="1">
            <x v="2"/>
          </reference>
        </references>
      </pivotArea>
    </format>
    <format dxfId="3010">
      <pivotArea collapsedLevelsAreSubtotals="1" fieldPosition="0">
        <references count="2">
          <reference field="7" count="1" selected="0">
            <x v="3"/>
          </reference>
          <reference field="9" count="1" defaultSubtotal="1">
            <x v="104"/>
          </reference>
        </references>
      </pivotArea>
    </format>
    <format dxfId="3009">
      <pivotArea collapsedLevelsAreSubtotals="1" fieldPosition="0">
        <references count="1">
          <reference field="7" count="1" defaultSubtotal="1">
            <x v="3"/>
          </reference>
        </references>
      </pivotArea>
    </format>
    <format dxfId="3008">
      <pivotArea collapsedLevelsAreSubtotals="1" fieldPosition="0">
        <references count="1">
          <reference field="7" count="1">
            <x v="9"/>
          </reference>
        </references>
      </pivotArea>
    </format>
    <format dxfId="3007">
      <pivotArea collapsedLevelsAreSubtotals="1" fieldPosition="0">
        <references count="2">
          <reference field="7" count="1" selected="0">
            <x v="9"/>
          </reference>
          <reference field="9" count="1">
            <x v="30"/>
          </reference>
        </references>
      </pivotArea>
    </format>
    <format dxfId="3006">
      <pivotArea collapsedLevelsAreSubtotals="1" fieldPosition="0">
        <references count="3">
          <reference field="7" count="1" selected="0">
            <x v="9"/>
          </reference>
          <reference field="9" count="1" selected="0">
            <x v="30"/>
          </reference>
          <reference field="13" count="1">
            <x v="2"/>
          </reference>
        </references>
      </pivotArea>
    </format>
    <format dxfId="3005">
      <pivotArea collapsedLevelsAreSubtotals="1" fieldPosition="0">
        <references count="2">
          <reference field="7" count="1" selected="0">
            <x v="9"/>
          </reference>
          <reference field="9" count="1" defaultSubtotal="1">
            <x v="30"/>
          </reference>
        </references>
      </pivotArea>
    </format>
    <format dxfId="3004">
      <pivotArea collapsedLevelsAreSubtotals="1" fieldPosition="0">
        <references count="2">
          <reference field="7" count="1" selected="0">
            <x v="9"/>
          </reference>
          <reference field="9" count="1">
            <x v="115"/>
          </reference>
        </references>
      </pivotArea>
    </format>
    <format dxfId="3003">
      <pivotArea collapsedLevelsAreSubtotals="1" fieldPosition="0">
        <references count="3">
          <reference field="7" count="1" selected="0">
            <x v="9"/>
          </reference>
          <reference field="9" count="1" selected="0">
            <x v="115"/>
          </reference>
          <reference field="13" count="2">
            <x v="1"/>
            <x v="2"/>
          </reference>
        </references>
      </pivotArea>
    </format>
    <format dxfId="3002">
      <pivotArea collapsedLevelsAreSubtotals="1" fieldPosition="0">
        <references count="2">
          <reference field="7" count="1" selected="0">
            <x v="9"/>
          </reference>
          <reference field="9" count="1" defaultSubtotal="1">
            <x v="115"/>
          </reference>
        </references>
      </pivotArea>
    </format>
    <format dxfId="3001">
      <pivotArea collapsedLevelsAreSubtotals="1" fieldPosition="0">
        <references count="2">
          <reference field="7" count="1" selected="0">
            <x v="9"/>
          </reference>
          <reference field="9" count="1">
            <x v="116"/>
          </reference>
        </references>
      </pivotArea>
    </format>
    <format dxfId="3000">
      <pivotArea collapsedLevelsAreSubtotals="1" fieldPosition="0">
        <references count="3">
          <reference field="7" count="1" selected="0">
            <x v="9"/>
          </reference>
          <reference field="9" count="1" selected="0">
            <x v="116"/>
          </reference>
          <reference field="13" count="1">
            <x v="2"/>
          </reference>
        </references>
      </pivotArea>
    </format>
    <format dxfId="2999">
      <pivotArea collapsedLevelsAreSubtotals="1" fieldPosition="0">
        <references count="2">
          <reference field="7" count="1" selected="0">
            <x v="9"/>
          </reference>
          <reference field="9" count="1" defaultSubtotal="1">
            <x v="116"/>
          </reference>
        </references>
      </pivotArea>
    </format>
    <format dxfId="2998">
      <pivotArea collapsedLevelsAreSubtotals="1" fieldPosition="0">
        <references count="2">
          <reference field="7" count="1" selected="0">
            <x v="9"/>
          </reference>
          <reference field="9" count="1">
            <x v="117"/>
          </reference>
        </references>
      </pivotArea>
    </format>
    <format dxfId="2997">
      <pivotArea collapsedLevelsAreSubtotals="1" fieldPosition="0">
        <references count="3">
          <reference field="7" count="1" selected="0">
            <x v="9"/>
          </reference>
          <reference field="9" count="1" selected="0">
            <x v="117"/>
          </reference>
          <reference field="13" count="1">
            <x v="2"/>
          </reference>
        </references>
      </pivotArea>
    </format>
    <format dxfId="2996">
      <pivotArea collapsedLevelsAreSubtotals="1" fieldPosition="0">
        <references count="2">
          <reference field="7" count="1" selected="0">
            <x v="9"/>
          </reference>
          <reference field="9" count="1" defaultSubtotal="1">
            <x v="117"/>
          </reference>
        </references>
      </pivotArea>
    </format>
    <format dxfId="2995">
      <pivotArea collapsedLevelsAreSubtotals="1" fieldPosition="0">
        <references count="2">
          <reference field="7" count="1" selected="0">
            <x v="9"/>
          </reference>
          <reference field="9" count="1">
            <x v="118"/>
          </reference>
        </references>
      </pivotArea>
    </format>
    <format dxfId="2994">
      <pivotArea collapsedLevelsAreSubtotals="1" fieldPosition="0">
        <references count="3">
          <reference field="7" count="1" selected="0">
            <x v="9"/>
          </reference>
          <reference field="9" count="1" selected="0">
            <x v="118"/>
          </reference>
          <reference field="13" count="1">
            <x v="2"/>
          </reference>
        </references>
      </pivotArea>
    </format>
    <format dxfId="2993">
      <pivotArea collapsedLevelsAreSubtotals="1" fieldPosition="0">
        <references count="2">
          <reference field="7" count="1" selected="0">
            <x v="9"/>
          </reference>
          <reference field="9" count="1" defaultSubtotal="1">
            <x v="118"/>
          </reference>
        </references>
      </pivotArea>
    </format>
    <format dxfId="2992">
      <pivotArea collapsedLevelsAreSubtotals="1" fieldPosition="0">
        <references count="1">
          <reference field="7" count="1" defaultSubtotal="1">
            <x v="9"/>
          </reference>
        </references>
      </pivotArea>
    </format>
    <format dxfId="2991">
      <pivotArea collapsedLevelsAreSubtotals="1" fieldPosition="0">
        <references count="1">
          <reference field="7" count="1">
            <x v="11"/>
          </reference>
        </references>
      </pivotArea>
    </format>
    <format dxfId="2990">
      <pivotArea collapsedLevelsAreSubtotals="1" fieldPosition="0">
        <references count="2">
          <reference field="7" count="1" selected="0">
            <x v="11"/>
          </reference>
          <reference field="9" count="1">
            <x v="123"/>
          </reference>
        </references>
      </pivotArea>
    </format>
    <format dxfId="2989">
      <pivotArea collapsedLevelsAreSubtotals="1" fieldPosition="0">
        <references count="3">
          <reference field="7" count="1" selected="0">
            <x v="11"/>
          </reference>
          <reference field="9" count="1" selected="0">
            <x v="123"/>
          </reference>
          <reference field="13" count="1">
            <x v="1"/>
          </reference>
        </references>
      </pivotArea>
    </format>
    <format dxfId="2988">
      <pivotArea collapsedLevelsAreSubtotals="1" fieldPosition="0">
        <references count="2">
          <reference field="7" count="1" selected="0">
            <x v="11"/>
          </reference>
          <reference field="9" count="1" defaultSubtotal="1">
            <x v="123"/>
          </reference>
        </references>
      </pivotArea>
    </format>
    <format dxfId="2987">
      <pivotArea collapsedLevelsAreSubtotals="1" fieldPosition="0">
        <references count="2">
          <reference field="7" count="1" selected="0">
            <x v="11"/>
          </reference>
          <reference field="9" count="1">
            <x v="124"/>
          </reference>
        </references>
      </pivotArea>
    </format>
    <format dxfId="2986">
      <pivotArea collapsedLevelsAreSubtotals="1" fieldPosition="0">
        <references count="3">
          <reference field="7" count="1" selected="0">
            <x v="11"/>
          </reference>
          <reference field="9" count="1" selected="0">
            <x v="124"/>
          </reference>
          <reference field="13" count="2">
            <x v="1"/>
            <x v="2"/>
          </reference>
        </references>
      </pivotArea>
    </format>
    <format dxfId="2985">
      <pivotArea collapsedLevelsAreSubtotals="1" fieldPosition="0">
        <references count="2">
          <reference field="7" count="1" selected="0">
            <x v="11"/>
          </reference>
          <reference field="9" count="1" defaultSubtotal="1">
            <x v="124"/>
          </reference>
        </references>
      </pivotArea>
    </format>
    <format dxfId="2984">
      <pivotArea collapsedLevelsAreSubtotals="1" fieldPosition="0">
        <references count="1">
          <reference field="7" count="1" defaultSubtotal="1">
            <x v="11"/>
          </reference>
        </references>
      </pivotArea>
    </format>
    <format dxfId="2983">
      <pivotArea collapsedLevelsAreSubtotals="1" fieldPosition="0">
        <references count="1">
          <reference field="7" count="1">
            <x v="12"/>
          </reference>
        </references>
      </pivotArea>
    </format>
    <format dxfId="2982">
      <pivotArea collapsedLevelsAreSubtotals="1" fieldPosition="0">
        <references count="2">
          <reference field="7" count="1" selected="0">
            <x v="12"/>
          </reference>
          <reference field="9" count="1">
            <x v="127"/>
          </reference>
        </references>
      </pivotArea>
    </format>
    <format dxfId="2981">
      <pivotArea collapsedLevelsAreSubtotals="1" fieldPosition="0">
        <references count="3">
          <reference field="7" count="1" selected="0">
            <x v="12"/>
          </reference>
          <reference field="9" count="1" selected="0">
            <x v="127"/>
          </reference>
          <reference field="13" count="1">
            <x v="2"/>
          </reference>
        </references>
      </pivotArea>
    </format>
    <format dxfId="2980">
      <pivotArea collapsedLevelsAreSubtotals="1" fieldPosition="0">
        <references count="2">
          <reference field="7" count="1" selected="0">
            <x v="12"/>
          </reference>
          <reference field="9" count="1" defaultSubtotal="1">
            <x v="127"/>
          </reference>
        </references>
      </pivotArea>
    </format>
    <format dxfId="2979">
      <pivotArea collapsedLevelsAreSubtotals="1" fieldPosition="0">
        <references count="1">
          <reference field="7" count="1" defaultSubtotal="1">
            <x v="12"/>
          </reference>
        </references>
      </pivotArea>
    </format>
    <format dxfId="2978">
      <pivotArea collapsedLevelsAreSubtotals="1" fieldPosition="0">
        <references count="1">
          <reference field="7" count="1">
            <x v="13"/>
          </reference>
        </references>
      </pivotArea>
    </format>
    <format dxfId="2977">
      <pivotArea collapsedLevelsAreSubtotals="1" fieldPosition="0">
        <references count="2">
          <reference field="7" count="1" selected="0">
            <x v="13"/>
          </reference>
          <reference field="9" count="1">
            <x v="119"/>
          </reference>
        </references>
      </pivotArea>
    </format>
    <format dxfId="2976">
      <pivotArea collapsedLevelsAreSubtotals="1" fieldPosition="0">
        <references count="3">
          <reference field="7" count="1" selected="0">
            <x v="13"/>
          </reference>
          <reference field="9" count="1" selected="0">
            <x v="119"/>
          </reference>
          <reference field="13" count="2">
            <x v="1"/>
            <x v="3"/>
          </reference>
        </references>
      </pivotArea>
    </format>
    <format dxfId="2975">
      <pivotArea collapsedLevelsAreSubtotals="1" fieldPosition="0">
        <references count="2">
          <reference field="7" count="1" selected="0">
            <x v="13"/>
          </reference>
          <reference field="9" count="1" defaultSubtotal="1">
            <x v="119"/>
          </reference>
        </references>
      </pivotArea>
    </format>
    <format dxfId="2974">
      <pivotArea collapsedLevelsAreSubtotals="1" fieldPosition="0">
        <references count="1">
          <reference field="7" count="1" defaultSubtotal="1">
            <x v="13"/>
          </reference>
        </references>
      </pivotArea>
    </format>
    <format dxfId="2973">
      <pivotArea collapsedLevelsAreSubtotals="1" fieldPosition="0">
        <references count="1">
          <reference field="7" count="1">
            <x v="14"/>
          </reference>
        </references>
      </pivotArea>
    </format>
    <format dxfId="2972">
      <pivotArea collapsedLevelsAreSubtotals="1" fieldPosition="0">
        <references count="2">
          <reference field="7" count="1" selected="0">
            <x v="14"/>
          </reference>
          <reference field="9" count="1">
            <x v="128"/>
          </reference>
        </references>
      </pivotArea>
    </format>
    <format dxfId="2971">
      <pivotArea collapsedLevelsAreSubtotals="1" fieldPosition="0">
        <references count="3">
          <reference field="7" count="1" selected="0">
            <x v="14"/>
          </reference>
          <reference field="9" count="1" selected="0">
            <x v="128"/>
          </reference>
          <reference field="13" count="1">
            <x v="1"/>
          </reference>
        </references>
      </pivotArea>
    </format>
    <format dxfId="2970">
      <pivotArea collapsedLevelsAreSubtotals="1" fieldPosition="0">
        <references count="2">
          <reference field="7" count="1" selected="0">
            <x v="14"/>
          </reference>
          <reference field="9" count="1" defaultSubtotal="1">
            <x v="128"/>
          </reference>
        </references>
      </pivotArea>
    </format>
    <format dxfId="2969">
      <pivotArea collapsedLevelsAreSubtotals="1" fieldPosition="0">
        <references count="2">
          <reference field="7" count="1" selected="0">
            <x v="14"/>
          </reference>
          <reference field="9" count="1">
            <x v="129"/>
          </reference>
        </references>
      </pivotArea>
    </format>
    <format dxfId="2968">
      <pivotArea collapsedLevelsAreSubtotals="1" fieldPosition="0">
        <references count="3">
          <reference field="7" count="1" selected="0">
            <x v="14"/>
          </reference>
          <reference field="9" count="1" selected="0">
            <x v="129"/>
          </reference>
          <reference field="13" count="2">
            <x v="1"/>
            <x v="3"/>
          </reference>
        </references>
      </pivotArea>
    </format>
    <format dxfId="2967">
      <pivotArea collapsedLevelsAreSubtotals="1" fieldPosition="0">
        <references count="2">
          <reference field="7" count="1" selected="0">
            <x v="14"/>
          </reference>
          <reference field="9" count="1" defaultSubtotal="1">
            <x v="129"/>
          </reference>
        </references>
      </pivotArea>
    </format>
    <format dxfId="2966">
      <pivotArea collapsedLevelsAreSubtotals="1" fieldPosition="0">
        <references count="2">
          <reference field="7" count="1" selected="0">
            <x v="14"/>
          </reference>
          <reference field="9" count="1">
            <x v="130"/>
          </reference>
        </references>
      </pivotArea>
    </format>
    <format dxfId="2965">
      <pivotArea collapsedLevelsAreSubtotals="1" fieldPosition="0">
        <references count="3">
          <reference field="7" count="1" selected="0">
            <x v="14"/>
          </reference>
          <reference field="9" count="1" selected="0">
            <x v="130"/>
          </reference>
          <reference field="13" count="1">
            <x v="1"/>
          </reference>
        </references>
      </pivotArea>
    </format>
    <format dxfId="2964">
      <pivotArea collapsedLevelsAreSubtotals="1" fieldPosition="0">
        <references count="2">
          <reference field="7" count="1" selected="0">
            <x v="14"/>
          </reference>
          <reference field="9" count="1" defaultSubtotal="1">
            <x v="130"/>
          </reference>
        </references>
      </pivotArea>
    </format>
    <format dxfId="2963">
      <pivotArea collapsedLevelsAreSubtotals="1" fieldPosition="0">
        <references count="1">
          <reference field="7" count="1" defaultSubtotal="1">
            <x v="14"/>
          </reference>
        </references>
      </pivotArea>
    </format>
    <format dxfId="2962">
      <pivotArea collapsedLevelsAreSubtotals="1" fieldPosition="0">
        <references count="1">
          <reference field="7" count="1">
            <x v="17"/>
          </reference>
        </references>
      </pivotArea>
    </format>
    <format dxfId="2961">
      <pivotArea collapsedLevelsAreSubtotals="1" fieldPosition="0">
        <references count="2">
          <reference field="7" count="1" selected="0">
            <x v="17"/>
          </reference>
          <reference field="9" count="1">
            <x v="125"/>
          </reference>
        </references>
      </pivotArea>
    </format>
    <format dxfId="2960">
      <pivotArea collapsedLevelsAreSubtotals="1" fieldPosition="0">
        <references count="3">
          <reference field="7" count="1" selected="0">
            <x v="17"/>
          </reference>
          <reference field="9" count="1" selected="0">
            <x v="125"/>
          </reference>
          <reference field="13" count="1">
            <x v="1"/>
          </reference>
        </references>
      </pivotArea>
    </format>
    <format dxfId="2959">
      <pivotArea collapsedLevelsAreSubtotals="1" fieldPosition="0">
        <references count="2">
          <reference field="7" count="1" selected="0">
            <x v="17"/>
          </reference>
          <reference field="9" count="1" defaultSubtotal="1">
            <x v="125"/>
          </reference>
        </references>
      </pivotArea>
    </format>
    <format dxfId="2958">
      <pivotArea collapsedLevelsAreSubtotals="1" fieldPosition="0">
        <references count="1">
          <reference field="7" count="1" defaultSubtotal="1">
            <x v="17"/>
          </reference>
        </references>
      </pivotArea>
    </format>
    <format dxfId="2957">
      <pivotArea collapsedLevelsAreSubtotals="1" fieldPosition="0">
        <references count="1">
          <reference field="7" count="1">
            <x v="19"/>
          </reference>
        </references>
      </pivotArea>
    </format>
    <format dxfId="2956">
      <pivotArea collapsedLevelsAreSubtotals="1" fieldPosition="0">
        <references count="2">
          <reference field="7" count="1" selected="0">
            <x v="19"/>
          </reference>
          <reference field="9" count="1">
            <x v="104"/>
          </reference>
        </references>
      </pivotArea>
    </format>
    <format dxfId="2955">
      <pivotArea collapsedLevelsAreSubtotals="1" fieldPosition="0">
        <references count="3">
          <reference field="7" count="1" selected="0">
            <x v="19"/>
          </reference>
          <reference field="9" count="1" selected="0">
            <x v="104"/>
          </reference>
          <reference field="13" count="2">
            <x v="1"/>
            <x v="2"/>
          </reference>
        </references>
      </pivotArea>
    </format>
    <format dxfId="2954">
      <pivotArea collapsedLevelsAreSubtotals="1" fieldPosition="0">
        <references count="2">
          <reference field="7" count="1" selected="0">
            <x v="19"/>
          </reference>
          <reference field="9" count="1" defaultSubtotal="1">
            <x v="104"/>
          </reference>
        </references>
      </pivotArea>
    </format>
    <format dxfId="2953">
      <pivotArea collapsedLevelsAreSubtotals="1" fieldPosition="0">
        <references count="2">
          <reference field="7" count="1" selected="0">
            <x v="19"/>
          </reference>
          <reference field="9" count="1">
            <x v="105"/>
          </reference>
        </references>
      </pivotArea>
    </format>
    <format dxfId="2952">
      <pivotArea collapsedLevelsAreSubtotals="1" fieldPosition="0">
        <references count="3">
          <reference field="7" count="1" selected="0">
            <x v="19"/>
          </reference>
          <reference field="9" count="1" selected="0">
            <x v="105"/>
          </reference>
          <reference field="13" count="1">
            <x v="2"/>
          </reference>
        </references>
      </pivotArea>
    </format>
    <format dxfId="2951">
      <pivotArea collapsedLevelsAreSubtotals="1" fieldPosition="0">
        <references count="2">
          <reference field="7" count="1" selected="0">
            <x v="19"/>
          </reference>
          <reference field="9" count="1" defaultSubtotal="1">
            <x v="105"/>
          </reference>
        </references>
      </pivotArea>
    </format>
    <format dxfId="2950">
      <pivotArea collapsedLevelsAreSubtotals="1" fieldPosition="0">
        <references count="2">
          <reference field="7" count="1" selected="0">
            <x v="19"/>
          </reference>
          <reference field="9" count="1">
            <x v="106"/>
          </reference>
        </references>
      </pivotArea>
    </format>
    <format dxfId="2949">
      <pivotArea collapsedLevelsAreSubtotals="1" fieldPosition="0">
        <references count="3">
          <reference field="7" count="1" selected="0">
            <x v="19"/>
          </reference>
          <reference field="9" count="1" selected="0">
            <x v="106"/>
          </reference>
          <reference field="13" count="1">
            <x v="2"/>
          </reference>
        </references>
      </pivotArea>
    </format>
    <format dxfId="2948">
      <pivotArea collapsedLevelsAreSubtotals="1" fieldPosition="0">
        <references count="2">
          <reference field="7" count="1" selected="0">
            <x v="19"/>
          </reference>
          <reference field="9" count="1" defaultSubtotal="1">
            <x v="106"/>
          </reference>
        </references>
      </pivotArea>
    </format>
    <format dxfId="2947">
      <pivotArea collapsedLevelsAreSubtotals="1" fieldPosition="0">
        <references count="1">
          <reference field="7" count="1" defaultSubtotal="1">
            <x v="19"/>
          </reference>
        </references>
      </pivotArea>
    </format>
    <format dxfId="2946">
      <pivotArea collapsedLevelsAreSubtotals="1" fieldPosition="0">
        <references count="1">
          <reference field="7" count="1">
            <x v="37"/>
          </reference>
        </references>
      </pivotArea>
    </format>
    <format dxfId="2945">
      <pivotArea collapsedLevelsAreSubtotals="1" fieldPosition="0">
        <references count="2">
          <reference field="7" count="1" selected="0">
            <x v="37"/>
          </reference>
          <reference field="9" count="1">
            <x v="111"/>
          </reference>
        </references>
      </pivotArea>
    </format>
    <format dxfId="2944">
      <pivotArea collapsedLevelsAreSubtotals="1" fieldPosition="0">
        <references count="3">
          <reference field="7" count="1" selected="0">
            <x v="37"/>
          </reference>
          <reference field="9" count="1" selected="0">
            <x v="111"/>
          </reference>
          <reference field="13" count="1">
            <x v="1"/>
          </reference>
        </references>
      </pivotArea>
    </format>
    <format dxfId="2943">
      <pivotArea collapsedLevelsAreSubtotals="1" fieldPosition="0">
        <references count="2">
          <reference field="7" count="1" selected="0">
            <x v="37"/>
          </reference>
          <reference field="9" count="1" defaultSubtotal="1">
            <x v="111"/>
          </reference>
        </references>
      </pivotArea>
    </format>
    <format dxfId="2942">
      <pivotArea collapsedLevelsAreSubtotals="1" fieldPosition="0">
        <references count="2">
          <reference field="7" count="1" selected="0">
            <x v="37"/>
          </reference>
          <reference field="9" count="1">
            <x v="112"/>
          </reference>
        </references>
      </pivotArea>
    </format>
    <format dxfId="2941">
      <pivotArea collapsedLevelsAreSubtotals="1" fieldPosition="0">
        <references count="3">
          <reference field="7" count="1" selected="0">
            <x v="37"/>
          </reference>
          <reference field="9" count="1" selected="0">
            <x v="112"/>
          </reference>
          <reference field="13" count="1">
            <x v="2"/>
          </reference>
        </references>
      </pivotArea>
    </format>
    <format dxfId="2940">
      <pivotArea collapsedLevelsAreSubtotals="1" fieldPosition="0">
        <references count="2">
          <reference field="7" count="1" selected="0">
            <x v="37"/>
          </reference>
          <reference field="9" count="1" defaultSubtotal="1">
            <x v="112"/>
          </reference>
        </references>
      </pivotArea>
    </format>
    <format dxfId="2939">
      <pivotArea collapsedLevelsAreSubtotals="1" fieldPosition="0">
        <references count="1">
          <reference field="7" count="1" defaultSubtotal="1">
            <x v="37"/>
          </reference>
        </references>
      </pivotArea>
    </format>
    <format dxfId="2938">
      <pivotArea collapsedLevelsAreSubtotals="1" fieldPosition="0">
        <references count="1">
          <reference field="7" count="1">
            <x v="38"/>
          </reference>
        </references>
      </pivotArea>
    </format>
    <format dxfId="2937">
      <pivotArea collapsedLevelsAreSubtotals="1" fieldPosition="0">
        <references count="2">
          <reference field="7" count="1" selected="0">
            <x v="38"/>
          </reference>
          <reference field="9" count="1">
            <x v="126"/>
          </reference>
        </references>
      </pivotArea>
    </format>
    <format dxfId="2936">
      <pivotArea collapsedLevelsAreSubtotals="1" fieldPosition="0">
        <references count="3">
          <reference field="7" count="1" selected="0">
            <x v="38"/>
          </reference>
          <reference field="9" count="1" selected="0">
            <x v="126"/>
          </reference>
          <reference field="13" count="1">
            <x v="1"/>
          </reference>
        </references>
      </pivotArea>
    </format>
    <format dxfId="2935">
      <pivotArea collapsedLevelsAreSubtotals="1" fieldPosition="0">
        <references count="2">
          <reference field="7" count="1" selected="0">
            <x v="38"/>
          </reference>
          <reference field="9" count="1" defaultSubtotal="1">
            <x v="126"/>
          </reference>
        </references>
      </pivotArea>
    </format>
    <format dxfId="2934">
      <pivotArea collapsedLevelsAreSubtotals="1" fieldPosition="0">
        <references count="1">
          <reference field="7" count="1" defaultSubtotal="1">
            <x v="38"/>
          </reference>
        </references>
      </pivotArea>
    </format>
    <format dxfId="2933">
      <pivotArea collapsedLevelsAreSubtotals="1" fieldPosition="0">
        <references count="1">
          <reference field="7" count="1">
            <x v="39"/>
          </reference>
        </references>
      </pivotArea>
    </format>
    <format dxfId="2932">
      <pivotArea collapsedLevelsAreSubtotals="1" fieldPosition="0">
        <references count="2">
          <reference field="7" count="1" selected="0">
            <x v="39"/>
          </reference>
          <reference field="9" count="1">
            <x v="113"/>
          </reference>
        </references>
      </pivotArea>
    </format>
    <format dxfId="2931">
      <pivotArea collapsedLevelsAreSubtotals="1" fieldPosition="0">
        <references count="3">
          <reference field="7" count="1" selected="0">
            <x v="39"/>
          </reference>
          <reference field="9" count="1" selected="0">
            <x v="113"/>
          </reference>
          <reference field="13" count="1">
            <x v="1"/>
          </reference>
        </references>
      </pivotArea>
    </format>
    <format dxfId="2930">
      <pivotArea collapsedLevelsAreSubtotals="1" fieldPosition="0">
        <references count="2">
          <reference field="7" count="1" selected="0">
            <x v="39"/>
          </reference>
          <reference field="9" count="1" defaultSubtotal="1">
            <x v="113"/>
          </reference>
        </references>
      </pivotArea>
    </format>
    <format dxfId="2929">
      <pivotArea collapsedLevelsAreSubtotals="1" fieldPosition="0">
        <references count="1">
          <reference field="7" count="1" defaultSubtotal="1">
            <x v="39"/>
          </reference>
        </references>
      </pivotArea>
    </format>
    <format dxfId="2928">
      <pivotArea collapsedLevelsAreSubtotals="1" fieldPosition="0">
        <references count="1">
          <reference field="7" count="1">
            <x v="40"/>
          </reference>
        </references>
      </pivotArea>
    </format>
    <format dxfId="2927">
      <pivotArea collapsedLevelsAreSubtotals="1" fieldPosition="0">
        <references count="2">
          <reference field="7" count="1" selected="0">
            <x v="40"/>
          </reference>
          <reference field="9" count="1">
            <x v="110"/>
          </reference>
        </references>
      </pivotArea>
    </format>
    <format dxfId="2926">
      <pivotArea collapsedLevelsAreSubtotals="1" fieldPosition="0">
        <references count="3">
          <reference field="7" count="1" selected="0">
            <x v="40"/>
          </reference>
          <reference field="9" count="1" selected="0">
            <x v="110"/>
          </reference>
          <reference field="13" count="2">
            <x v="1"/>
            <x v="2"/>
          </reference>
        </references>
      </pivotArea>
    </format>
    <format dxfId="2925">
      <pivotArea collapsedLevelsAreSubtotals="1" fieldPosition="0">
        <references count="2">
          <reference field="7" count="1" selected="0">
            <x v="40"/>
          </reference>
          <reference field="9" count="1" defaultSubtotal="1">
            <x v="110"/>
          </reference>
        </references>
      </pivotArea>
    </format>
    <format dxfId="2924">
      <pivotArea collapsedLevelsAreSubtotals="1" fieldPosition="0">
        <references count="1">
          <reference field="7" count="1" defaultSubtotal="1">
            <x v="40"/>
          </reference>
        </references>
      </pivotArea>
    </format>
    <format dxfId="2923">
      <pivotArea collapsedLevelsAreSubtotals="1" fieldPosition="0">
        <references count="1">
          <reference field="7" count="1">
            <x v="41"/>
          </reference>
        </references>
      </pivotArea>
    </format>
    <format dxfId="2922">
      <pivotArea collapsedLevelsAreSubtotals="1" fieldPosition="0">
        <references count="2">
          <reference field="7" count="1" selected="0">
            <x v="41"/>
          </reference>
          <reference field="9" count="1">
            <x v="109"/>
          </reference>
        </references>
      </pivotArea>
    </format>
    <format dxfId="2921">
      <pivotArea collapsedLevelsAreSubtotals="1" fieldPosition="0">
        <references count="3">
          <reference field="7" count="1" selected="0">
            <x v="41"/>
          </reference>
          <reference field="9" count="1" selected="0">
            <x v="109"/>
          </reference>
          <reference field="13" count="1">
            <x v="1"/>
          </reference>
        </references>
      </pivotArea>
    </format>
    <format dxfId="2920">
      <pivotArea collapsedLevelsAreSubtotals="1" fieldPosition="0">
        <references count="2">
          <reference field="7" count="1" selected="0">
            <x v="41"/>
          </reference>
          <reference field="9" count="1" defaultSubtotal="1">
            <x v="109"/>
          </reference>
        </references>
      </pivotArea>
    </format>
    <format dxfId="2919">
      <pivotArea collapsedLevelsAreSubtotals="1" fieldPosition="0">
        <references count="1">
          <reference field="7" count="1" defaultSubtotal="1">
            <x v="41"/>
          </reference>
        </references>
      </pivotArea>
    </format>
    <format dxfId="2918">
      <pivotArea collapsedLevelsAreSubtotals="1" fieldPosition="0">
        <references count="1">
          <reference field="7" count="1">
            <x v="43"/>
          </reference>
        </references>
      </pivotArea>
    </format>
    <format dxfId="2917">
      <pivotArea collapsedLevelsAreSubtotals="1" fieldPosition="0">
        <references count="2">
          <reference field="7" count="1" selected="0">
            <x v="43"/>
          </reference>
          <reference field="9" count="1">
            <x v="107"/>
          </reference>
        </references>
      </pivotArea>
    </format>
    <format dxfId="2916">
      <pivotArea collapsedLevelsAreSubtotals="1" fieldPosition="0">
        <references count="3">
          <reference field="7" count="1" selected="0">
            <x v="43"/>
          </reference>
          <reference field="9" count="1" selected="0">
            <x v="107"/>
          </reference>
          <reference field="13" count="1">
            <x v="1"/>
          </reference>
        </references>
      </pivotArea>
    </format>
    <format dxfId="2915">
      <pivotArea collapsedLevelsAreSubtotals="1" fieldPosition="0">
        <references count="2">
          <reference field="7" count="1" selected="0">
            <x v="43"/>
          </reference>
          <reference field="9" count="1" defaultSubtotal="1">
            <x v="107"/>
          </reference>
        </references>
      </pivotArea>
    </format>
    <format dxfId="2914">
      <pivotArea collapsedLevelsAreSubtotals="1" fieldPosition="0">
        <references count="2">
          <reference field="7" count="1" selected="0">
            <x v="43"/>
          </reference>
          <reference field="9" count="1">
            <x v="108"/>
          </reference>
        </references>
      </pivotArea>
    </format>
    <format dxfId="2913">
      <pivotArea collapsedLevelsAreSubtotals="1" fieldPosition="0">
        <references count="3">
          <reference field="7" count="1" selected="0">
            <x v="43"/>
          </reference>
          <reference field="9" count="1" selected="0">
            <x v="108"/>
          </reference>
          <reference field="13" count="1">
            <x v="1"/>
          </reference>
        </references>
      </pivotArea>
    </format>
    <format dxfId="2912">
      <pivotArea collapsedLevelsAreSubtotals="1" fieldPosition="0">
        <references count="2">
          <reference field="7" count="1" selected="0">
            <x v="43"/>
          </reference>
          <reference field="9" count="1" defaultSubtotal="1">
            <x v="108"/>
          </reference>
        </references>
      </pivotArea>
    </format>
    <format dxfId="2911">
      <pivotArea collapsedLevelsAreSubtotals="1" fieldPosition="0">
        <references count="1">
          <reference field="7" count="1" defaultSubtotal="1">
            <x v="43"/>
          </reference>
        </references>
      </pivotArea>
    </format>
    <format dxfId="2910">
      <pivotArea collapsedLevelsAreSubtotals="1" fieldPosition="0">
        <references count="1">
          <reference field="7" count="1">
            <x v="45"/>
          </reference>
        </references>
      </pivotArea>
    </format>
    <format dxfId="2909">
      <pivotArea collapsedLevelsAreSubtotals="1" fieldPosition="0">
        <references count="2">
          <reference field="7" count="1" selected="0">
            <x v="45"/>
          </reference>
          <reference field="9" count="1">
            <x v="120"/>
          </reference>
        </references>
      </pivotArea>
    </format>
    <format dxfId="2908">
      <pivotArea collapsedLevelsAreSubtotals="1" fieldPosition="0">
        <references count="3">
          <reference field="7" count="1" selected="0">
            <x v="45"/>
          </reference>
          <reference field="9" count="1" selected="0">
            <x v="120"/>
          </reference>
          <reference field="13" count="1">
            <x v="1"/>
          </reference>
        </references>
      </pivotArea>
    </format>
    <format dxfId="2907">
      <pivotArea collapsedLevelsAreSubtotals="1" fieldPosition="0">
        <references count="2">
          <reference field="7" count="1" selected="0">
            <x v="45"/>
          </reference>
          <reference field="9" count="1" defaultSubtotal="1">
            <x v="120"/>
          </reference>
        </references>
      </pivotArea>
    </format>
    <format dxfId="2906">
      <pivotArea collapsedLevelsAreSubtotals="1" fieldPosition="0">
        <references count="1">
          <reference field="7" count="1" defaultSubtotal="1">
            <x v="45"/>
          </reference>
        </references>
      </pivotArea>
    </format>
    <format dxfId="2905">
      <pivotArea collapsedLevelsAreSubtotals="1" fieldPosition="0">
        <references count="1">
          <reference field="7" count="1">
            <x v="48"/>
          </reference>
        </references>
      </pivotArea>
    </format>
    <format dxfId="2904">
      <pivotArea collapsedLevelsAreSubtotals="1" fieldPosition="0">
        <references count="2">
          <reference field="7" count="1" selected="0">
            <x v="48"/>
          </reference>
          <reference field="9" count="1">
            <x v="114"/>
          </reference>
        </references>
      </pivotArea>
    </format>
    <format dxfId="2903">
      <pivotArea collapsedLevelsAreSubtotals="1" fieldPosition="0">
        <references count="3">
          <reference field="7" count="1" selected="0">
            <x v="48"/>
          </reference>
          <reference field="9" count="1" selected="0">
            <x v="114"/>
          </reference>
          <reference field="13" count="2">
            <x v="1"/>
            <x v="2"/>
          </reference>
        </references>
      </pivotArea>
    </format>
    <format dxfId="2902">
      <pivotArea collapsedLevelsAreSubtotals="1" fieldPosition="0">
        <references count="2">
          <reference field="7" count="1" selected="0">
            <x v="48"/>
          </reference>
          <reference field="9" count="1" defaultSubtotal="1">
            <x v="114"/>
          </reference>
        </references>
      </pivotArea>
    </format>
    <format dxfId="2901">
      <pivotArea collapsedLevelsAreSubtotals="1" fieldPosition="0">
        <references count="1">
          <reference field="7" count="1" defaultSubtotal="1">
            <x v="48"/>
          </reference>
        </references>
      </pivotArea>
    </format>
    <format dxfId="2900">
      <pivotArea collapsedLevelsAreSubtotals="1" fieldPosition="0">
        <references count="1">
          <reference field="7" count="1">
            <x v="50"/>
          </reference>
        </references>
      </pivotArea>
    </format>
    <format dxfId="2899">
      <pivotArea collapsedLevelsAreSubtotals="1" fieldPosition="0">
        <references count="2">
          <reference field="7" count="1" selected="0">
            <x v="50"/>
          </reference>
          <reference field="9" count="1">
            <x v="52"/>
          </reference>
        </references>
      </pivotArea>
    </format>
    <format dxfId="2898">
      <pivotArea collapsedLevelsAreSubtotals="1" fieldPosition="0">
        <references count="3">
          <reference field="7" count="1" selected="0">
            <x v="50"/>
          </reference>
          <reference field="9" count="1" selected="0">
            <x v="52"/>
          </reference>
          <reference field="13" count="2">
            <x v="1"/>
            <x v="2"/>
          </reference>
        </references>
      </pivotArea>
    </format>
    <format dxfId="2897">
      <pivotArea collapsedLevelsAreSubtotals="1" fieldPosition="0">
        <references count="2">
          <reference field="7" count="1" selected="0">
            <x v="50"/>
          </reference>
          <reference field="9" count="1" defaultSubtotal="1">
            <x v="52"/>
          </reference>
        </references>
      </pivotArea>
    </format>
    <format dxfId="2896">
      <pivotArea collapsedLevelsAreSubtotals="1" fieldPosition="0">
        <references count="1">
          <reference field="7" count="1" defaultSubtotal="1">
            <x v="50"/>
          </reference>
        </references>
      </pivotArea>
    </format>
    <format dxfId="2895">
      <pivotArea collapsedLevelsAreSubtotals="1" fieldPosition="0">
        <references count="1">
          <reference field="7" count="1">
            <x v="52"/>
          </reference>
        </references>
      </pivotArea>
    </format>
    <format dxfId="2894">
      <pivotArea collapsedLevelsAreSubtotals="1" fieldPosition="0">
        <references count="2">
          <reference field="7" count="1" selected="0">
            <x v="52"/>
          </reference>
          <reference field="9" count="1">
            <x v="121"/>
          </reference>
        </references>
      </pivotArea>
    </format>
    <format dxfId="2893">
      <pivotArea collapsedLevelsAreSubtotals="1" fieldPosition="0">
        <references count="3">
          <reference field="7" count="1" selected="0">
            <x v="52"/>
          </reference>
          <reference field="9" count="1" selected="0">
            <x v="121"/>
          </reference>
          <reference field="13" count="1">
            <x v="2"/>
          </reference>
        </references>
      </pivotArea>
    </format>
    <format dxfId="2892">
      <pivotArea collapsedLevelsAreSubtotals="1" fieldPosition="0">
        <references count="2">
          <reference field="7" count="1" selected="0">
            <x v="52"/>
          </reference>
          <reference field="9" count="1" defaultSubtotal="1">
            <x v="121"/>
          </reference>
        </references>
      </pivotArea>
    </format>
    <format dxfId="2891">
      <pivotArea collapsedLevelsAreSubtotals="1" fieldPosition="0">
        <references count="2">
          <reference field="7" count="1" selected="0">
            <x v="52"/>
          </reference>
          <reference field="9" count="1">
            <x v="122"/>
          </reference>
        </references>
      </pivotArea>
    </format>
    <format dxfId="2890">
      <pivotArea collapsedLevelsAreSubtotals="1" fieldPosition="0">
        <references count="3">
          <reference field="7" count="1" selected="0">
            <x v="52"/>
          </reference>
          <reference field="9" count="1" selected="0">
            <x v="122"/>
          </reference>
          <reference field="13" count="1">
            <x v="1"/>
          </reference>
        </references>
      </pivotArea>
    </format>
    <format dxfId="2889">
      <pivotArea collapsedLevelsAreSubtotals="1" fieldPosition="0">
        <references count="2">
          <reference field="7" count="1" selected="0">
            <x v="52"/>
          </reference>
          <reference field="9" count="1" defaultSubtotal="1">
            <x v="122"/>
          </reference>
        </references>
      </pivotArea>
    </format>
    <format dxfId="2888">
      <pivotArea collapsedLevelsAreSubtotals="1" fieldPosition="0">
        <references count="1">
          <reference field="7" count="1" defaultSubtotal="1">
            <x v="52"/>
          </reference>
        </references>
      </pivotArea>
    </format>
    <format dxfId="2887">
      <pivotArea collapsedLevelsAreSubtotals="1" fieldPosition="0">
        <references count="1">
          <reference field="7" count="1">
            <x v="55"/>
          </reference>
        </references>
      </pivotArea>
    </format>
    <format dxfId="2886">
      <pivotArea collapsedLevelsAreSubtotals="1" fieldPosition="0">
        <references count="1">
          <reference field="7" count="1">
            <x v="1"/>
          </reference>
        </references>
      </pivotArea>
    </format>
    <format dxfId="2885">
      <pivotArea dataOnly="0" labelOnly="1" fieldPosition="0">
        <references count="1">
          <reference field="7" count="1">
            <x v="1"/>
          </reference>
        </references>
      </pivotArea>
    </format>
    <format dxfId="2884">
      <pivotArea collapsedLevelsAreSubtotals="1" fieldPosition="0">
        <references count="1">
          <reference field="7" count="1" defaultSubtotal="1">
            <x v="1"/>
          </reference>
        </references>
      </pivotArea>
    </format>
    <format dxfId="2883">
      <pivotArea dataOnly="0" labelOnly="1" fieldPosition="0">
        <references count="1">
          <reference field="7" count="1" defaultSubtotal="1">
            <x v="1"/>
          </reference>
        </references>
      </pivotArea>
    </format>
    <format dxfId="2882">
      <pivotArea collapsedLevelsAreSubtotals="1" fieldPosition="0">
        <references count="1">
          <reference field="7" count="1" defaultSubtotal="1">
            <x v="2"/>
          </reference>
        </references>
      </pivotArea>
    </format>
    <format dxfId="2881">
      <pivotArea dataOnly="0" labelOnly="1" fieldPosition="0">
        <references count="1">
          <reference field="7" count="1" defaultSubtotal="1">
            <x v="2"/>
          </reference>
        </references>
      </pivotArea>
    </format>
    <format dxfId="2880">
      <pivotArea collapsedLevelsAreSubtotals="1" fieldPosition="0">
        <references count="1">
          <reference field="7" count="1" defaultSubtotal="1">
            <x v="3"/>
          </reference>
        </references>
      </pivotArea>
    </format>
    <format dxfId="2879">
      <pivotArea dataOnly="0" labelOnly="1" fieldPosition="0">
        <references count="1">
          <reference field="7" count="1" defaultSubtotal="1">
            <x v="3"/>
          </reference>
        </references>
      </pivotArea>
    </format>
    <format dxfId="2878">
      <pivotArea collapsedLevelsAreSubtotals="1" fieldPosition="0">
        <references count="1">
          <reference field="7" count="1" defaultSubtotal="1">
            <x v="1"/>
          </reference>
        </references>
      </pivotArea>
    </format>
    <format dxfId="2877">
      <pivotArea dataOnly="0" labelOnly="1" fieldPosition="0">
        <references count="1">
          <reference field="7" count="1" defaultSubtotal="1">
            <x v="1"/>
          </reference>
        </references>
      </pivotArea>
    </format>
    <format dxfId="2876">
      <pivotArea collapsedLevelsAreSubtotals="1" fieldPosition="0">
        <references count="1">
          <reference field="7" count="1">
            <x v="2"/>
          </reference>
        </references>
      </pivotArea>
    </format>
    <format dxfId="2875">
      <pivotArea dataOnly="0" labelOnly="1" fieldPosition="0">
        <references count="1">
          <reference field="7" count="1">
            <x v="2"/>
          </reference>
        </references>
      </pivotArea>
    </format>
    <format dxfId="2874">
      <pivotArea collapsedLevelsAreSubtotals="1" fieldPosition="0">
        <references count="1">
          <reference field="7" count="1" defaultSubtotal="1">
            <x v="2"/>
          </reference>
        </references>
      </pivotArea>
    </format>
    <format dxfId="2873">
      <pivotArea dataOnly="0" labelOnly="1" fieldPosition="0">
        <references count="1">
          <reference field="7" count="1" defaultSubtotal="1">
            <x v="2"/>
          </reference>
        </references>
      </pivotArea>
    </format>
    <format dxfId="2872">
      <pivotArea collapsedLevelsAreSubtotals="1" fieldPosition="0">
        <references count="1">
          <reference field="7" count="1">
            <x v="3"/>
          </reference>
        </references>
      </pivotArea>
    </format>
    <format dxfId="2871">
      <pivotArea dataOnly="0" labelOnly="1" fieldPosition="0">
        <references count="1">
          <reference field="7" count="1">
            <x v="3"/>
          </reference>
        </references>
      </pivotArea>
    </format>
    <format dxfId="2870">
      <pivotArea collapsedLevelsAreSubtotals="1" fieldPosition="0">
        <references count="1">
          <reference field="7" count="1" defaultSubtotal="1">
            <x v="3"/>
          </reference>
        </references>
      </pivotArea>
    </format>
    <format dxfId="2869">
      <pivotArea dataOnly="0" labelOnly="1" fieldPosition="0">
        <references count="1">
          <reference field="7" count="1" defaultSubtotal="1">
            <x v="3"/>
          </reference>
        </references>
      </pivotArea>
    </format>
    <format dxfId="2868">
      <pivotArea collapsedLevelsAreSubtotals="1" fieldPosition="0">
        <references count="1">
          <reference field="7" count="1">
            <x v="9"/>
          </reference>
        </references>
      </pivotArea>
    </format>
    <format dxfId="2867">
      <pivotArea dataOnly="0" labelOnly="1" fieldPosition="0">
        <references count="1">
          <reference field="7" count="1">
            <x v="9"/>
          </reference>
        </references>
      </pivotArea>
    </format>
    <format dxfId="2866">
      <pivotArea dataOnly="0" labelOnly="1" fieldPosition="0">
        <references count="1">
          <reference field="7" count="1">
            <x v="55"/>
          </reference>
        </references>
      </pivotArea>
    </format>
    <format dxfId="2865">
      <pivotArea dataOnly="0" labelOnly="1" fieldPosition="0">
        <references count="1">
          <reference field="7" count="1">
            <x v="56"/>
          </reference>
        </references>
      </pivotArea>
    </format>
    <format dxfId="2864">
      <pivotArea dataOnly="0" labelOnly="1" fieldPosition="0">
        <references count="2">
          <reference field="7" count="1" selected="0">
            <x v="13"/>
          </reference>
          <reference field="9" count="1">
            <x v="119"/>
          </reference>
        </references>
      </pivotArea>
    </format>
    <format dxfId="2863">
      <pivotArea dataOnly="0" labelOnly="1" fieldPosition="0">
        <references count="3">
          <reference field="7" count="1" selected="0">
            <x v="13"/>
          </reference>
          <reference field="9" count="1" selected="0">
            <x v="119"/>
          </reference>
          <reference field="13" count="2">
            <x v="1"/>
            <x v="3"/>
          </reference>
        </references>
      </pivotArea>
    </format>
    <format dxfId="2862">
      <pivotArea dataOnly="0" labelOnly="1" fieldPosition="0">
        <references count="2">
          <reference field="7" count="1" selected="0">
            <x v="13"/>
          </reference>
          <reference field="9" count="1" defaultSubtotal="1">
            <x v="119"/>
          </reference>
        </references>
      </pivotArea>
    </format>
    <format dxfId="2861">
      <pivotArea dataOnly="0" labelOnly="1" fieldPosition="0">
        <references count="2">
          <reference field="7" count="1" selected="0">
            <x v="14"/>
          </reference>
          <reference field="9" count="1">
            <x v="128"/>
          </reference>
        </references>
      </pivotArea>
    </format>
    <format dxfId="2860">
      <pivotArea dataOnly="0" labelOnly="1" fieldPosition="0">
        <references count="2">
          <reference field="7" count="1" selected="0">
            <x v="14"/>
          </reference>
          <reference field="9" count="1" defaultSubtotal="1">
            <x v="128"/>
          </reference>
        </references>
      </pivotArea>
    </format>
    <format dxfId="2859">
      <pivotArea dataOnly="0" labelOnly="1" fieldPosition="0">
        <references count="3">
          <reference field="7" count="1" selected="0">
            <x v="14"/>
          </reference>
          <reference field="9" count="1" selected="0">
            <x v="128"/>
          </reference>
          <reference field="13" count="1">
            <x v="1"/>
          </reference>
        </references>
      </pivotArea>
    </format>
    <format dxfId="2858">
      <pivotArea dataOnly="0" labelOnly="1" fieldPosition="0">
        <references count="2">
          <reference field="7" count="1" selected="0">
            <x v="14"/>
          </reference>
          <reference field="9" count="1">
            <x v="129"/>
          </reference>
        </references>
      </pivotArea>
    </format>
    <format dxfId="2857">
      <pivotArea dataOnly="0" labelOnly="1" fieldPosition="0">
        <references count="2">
          <reference field="7" count="1" selected="0">
            <x v="14"/>
          </reference>
          <reference field="9" count="1" defaultSubtotal="1">
            <x v="129"/>
          </reference>
        </references>
      </pivotArea>
    </format>
    <format dxfId="2856">
      <pivotArea dataOnly="0" labelOnly="1" fieldPosition="0">
        <references count="3">
          <reference field="7" count="1" selected="0">
            <x v="14"/>
          </reference>
          <reference field="9" count="1" selected="0">
            <x v="129"/>
          </reference>
          <reference field="13" count="2">
            <x v="1"/>
            <x v="3"/>
          </reference>
        </references>
      </pivotArea>
    </format>
    <format dxfId="2855">
      <pivotArea dataOnly="0" labelOnly="1" fieldPosition="0">
        <references count="2">
          <reference field="7" count="1" selected="0">
            <x v="14"/>
          </reference>
          <reference field="9" count="1">
            <x v="130"/>
          </reference>
        </references>
      </pivotArea>
    </format>
    <format dxfId="2854">
      <pivotArea dataOnly="0" labelOnly="1" fieldPosition="0">
        <references count="2">
          <reference field="7" count="1" selected="0">
            <x v="14"/>
          </reference>
          <reference field="9" count="1" defaultSubtotal="1">
            <x v="130"/>
          </reference>
        </references>
      </pivotArea>
    </format>
    <format dxfId="2853">
      <pivotArea dataOnly="0" labelOnly="1" fieldPosition="0">
        <references count="3">
          <reference field="7" count="1" selected="0">
            <x v="14"/>
          </reference>
          <reference field="9" count="1" selected="0">
            <x v="130"/>
          </reference>
          <reference field="13" count="1">
            <x v="1"/>
          </reference>
        </references>
      </pivotArea>
    </format>
    <format dxfId="2852">
      <pivotArea dataOnly="0" labelOnly="1" fieldPosition="0">
        <references count="2">
          <reference field="7" count="1" selected="0">
            <x v="12"/>
          </reference>
          <reference field="9" count="1">
            <x v="127"/>
          </reference>
        </references>
      </pivotArea>
    </format>
    <format dxfId="2851">
      <pivotArea dataOnly="0" labelOnly="1" fieldPosition="0">
        <references count="2">
          <reference field="7" count="1" selected="0">
            <x v="12"/>
          </reference>
          <reference field="9" count="1" defaultSubtotal="1">
            <x v="127"/>
          </reference>
        </references>
      </pivotArea>
    </format>
    <format dxfId="2850">
      <pivotArea dataOnly="0" labelOnly="1" fieldPosition="0">
        <references count="3">
          <reference field="7" count="1" selected="0">
            <x v="12"/>
          </reference>
          <reference field="9" count="1" selected="0">
            <x v="127"/>
          </reference>
          <reference field="13" count="1">
            <x v="2"/>
          </reference>
        </references>
      </pivotArea>
    </format>
    <format dxfId="2849">
      <pivotArea dataOnly="0" labelOnly="1" fieldPosition="0">
        <references count="2">
          <reference field="7" count="1" selected="0">
            <x v="11"/>
          </reference>
          <reference field="9" count="1">
            <x v="123"/>
          </reference>
        </references>
      </pivotArea>
    </format>
    <format dxfId="2848">
      <pivotArea dataOnly="0" labelOnly="1" fieldPosition="0">
        <references count="3">
          <reference field="7" count="1" selected="0">
            <x v="11"/>
          </reference>
          <reference field="9" count="1" selected="0">
            <x v="123"/>
          </reference>
          <reference field="13" count="1">
            <x v="1"/>
          </reference>
        </references>
      </pivotArea>
    </format>
    <format dxfId="2847">
      <pivotArea dataOnly="0" labelOnly="1" fieldPosition="0">
        <references count="2">
          <reference field="7" count="1" selected="0">
            <x v="11"/>
          </reference>
          <reference field="9" count="1">
            <x v="124"/>
          </reference>
        </references>
      </pivotArea>
    </format>
    <format dxfId="2846">
      <pivotArea dataOnly="0" labelOnly="1" fieldPosition="0">
        <references count="3">
          <reference field="7" count="1" selected="0">
            <x v="11"/>
          </reference>
          <reference field="9" count="1" selected="0">
            <x v="124"/>
          </reference>
          <reference field="13" count="2">
            <x v="1"/>
            <x v="2"/>
          </reference>
        </references>
      </pivotArea>
    </format>
    <format dxfId="2845">
      <pivotArea collapsedLevelsAreSubtotals="1" fieldPosition="0">
        <references count="1">
          <reference field="7" count="1">
            <x v="4"/>
          </reference>
        </references>
      </pivotArea>
    </format>
    <format dxfId="2844">
      <pivotArea dataOnly="0" labelOnly="1" fieldPosition="0">
        <references count="1">
          <reference field="7" count="1">
            <x v="4"/>
          </reference>
        </references>
      </pivotArea>
    </format>
    <format dxfId="2843">
      <pivotArea collapsedLevelsAreSubtotals="1" fieldPosition="0">
        <references count="1">
          <reference field="7" count="1">
            <x v="5"/>
          </reference>
        </references>
      </pivotArea>
    </format>
    <format dxfId="2842">
      <pivotArea dataOnly="0" labelOnly="1" fieldPosition="0">
        <references count="1">
          <reference field="7" count="1">
            <x v="5"/>
          </reference>
        </references>
      </pivotArea>
    </format>
    <format dxfId="2841">
      <pivotArea collapsedLevelsAreSubtotals="1" fieldPosition="0">
        <references count="1">
          <reference field="7" count="1">
            <x v="6"/>
          </reference>
        </references>
      </pivotArea>
    </format>
    <format dxfId="2840">
      <pivotArea dataOnly="0" labelOnly="1" fieldPosition="0">
        <references count="1">
          <reference field="7" count="1">
            <x v="6"/>
          </reference>
        </references>
      </pivotArea>
    </format>
    <format dxfId="2839">
      <pivotArea collapsedLevelsAreSubtotals="1" fieldPosition="0">
        <references count="1">
          <reference field="7" count="1">
            <x v="7"/>
          </reference>
        </references>
      </pivotArea>
    </format>
    <format dxfId="2838">
      <pivotArea dataOnly="0" labelOnly="1" fieldPosition="0">
        <references count="1">
          <reference field="7" count="1">
            <x v="7"/>
          </reference>
        </references>
      </pivotArea>
    </format>
    <format dxfId="2837">
      <pivotArea collapsedLevelsAreSubtotals="1" fieldPosition="0">
        <references count="1">
          <reference field="7" count="1" defaultSubtotal="1">
            <x v="4"/>
          </reference>
        </references>
      </pivotArea>
    </format>
    <format dxfId="2836">
      <pivotArea collapsedLevelsAreSubtotals="1" fieldPosition="0">
        <references count="1">
          <reference field="7" count="1">
            <x v="5"/>
          </reference>
        </references>
      </pivotArea>
    </format>
    <format dxfId="2835">
      <pivotArea dataOnly="0" labelOnly="1" fieldPosition="0">
        <references count="1">
          <reference field="7" count="1">
            <x v="5"/>
          </reference>
        </references>
      </pivotArea>
    </format>
    <format dxfId="2834">
      <pivotArea dataOnly="0" labelOnly="1" fieldPosition="0">
        <references count="1">
          <reference field="7" count="1">
            <x v="5"/>
          </reference>
        </references>
      </pivotArea>
    </format>
    <format dxfId="2833">
      <pivotArea collapsedLevelsAreSubtotals="1" fieldPosition="0">
        <references count="1">
          <reference field="7" count="1">
            <x v="6"/>
          </reference>
        </references>
      </pivotArea>
    </format>
    <format dxfId="2832">
      <pivotArea dataOnly="0" labelOnly="1" fieldPosition="0">
        <references count="1">
          <reference field="7" count="1">
            <x v="6"/>
          </reference>
        </references>
      </pivotArea>
    </format>
    <format dxfId="2831">
      <pivotArea dataOnly="0" labelOnly="1" fieldPosition="0">
        <references count="1">
          <reference field="7" count="1">
            <x v="6"/>
          </reference>
        </references>
      </pivotArea>
    </format>
    <format dxfId="2830">
      <pivotArea collapsedLevelsAreSubtotals="1" fieldPosition="0">
        <references count="1">
          <reference field="7" count="1">
            <x v="7"/>
          </reference>
        </references>
      </pivotArea>
    </format>
    <format dxfId="2829">
      <pivotArea dataOnly="0" labelOnly="1" fieldPosition="0">
        <references count="1">
          <reference field="7" count="1">
            <x v="7"/>
          </reference>
        </references>
      </pivotArea>
    </format>
    <format dxfId="2828">
      <pivotArea dataOnly="0" labelOnly="1" fieldPosition="0">
        <references count="1">
          <reference field="7" count="1">
            <x v="7"/>
          </reference>
        </references>
      </pivotArea>
    </format>
    <format dxfId="2827">
      <pivotArea dataOnly="0" labelOnly="1" fieldPosition="0">
        <references count="1">
          <reference field="7" count="1">
            <x v="8"/>
          </reference>
        </references>
      </pivotArea>
    </format>
    <format dxfId="2826">
      <pivotArea dataOnly="0" labelOnly="1" fieldPosition="0">
        <references count="1">
          <reference field="7" count="1">
            <x v="10"/>
          </reference>
        </references>
      </pivotArea>
    </format>
    <format dxfId="2825">
      <pivotArea dataOnly="0" labelOnly="1" fieldPosition="0">
        <references count="1">
          <reference field="7" count="1">
            <x v="15"/>
          </reference>
        </references>
      </pivotArea>
    </format>
    <format dxfId="2824">
      <pivotArea dataOnly="0" labelOnly="1" fieldPosition="0">
        <references count="1">
          <reference field="7" count="1">
            <x v="16"/>
          </reference>
        </references>
      </pivotArea>
    </format>
    <format dxfId="2823">
      <pivotArea dataOnly="0" labelOnly="1" fieldPosition="0">
        <references count="2">
          <reference field="7" count="1" selected="0">
            <x v="16"/>
          </reference>
          <reference field="9" count="1">
            <x v="74"/>
          </reference>
        </references>
      </pivotArea>
    </format>
    <format dxfId="2822">
      <pivotArea dataOnly="0" labelOnly="1" fieldPosition="0">
        <references count="3">
          <reference field="7" count="1" selected="0">
            <x v="16"/>
          </reference>
          <reference field="9" count="1" selected="0">
            <x v="74"/>
          </reference>
          <reference field="13" count="1">
            <x v="1"/>
          </reference>
        </references>
      </pivotArea>
    </format>
    <format dxfId="2821">
      <pivotArea dataOnly="0" labelOnly="1" fieldPosition="0">
        <references count="2">
          <reference field="7" count="1" selected="0">
            <x v="16"/>
          </reference>
          <reference field="9" count="1" defaultSubtotal="1">
            <x v="74"/>
          </reference>
        </references>
      </pivotArea>
    </format>
    <format dxfId="2820">
      <pivotArea dataOnly="0" labelOnly="1" fieldPosition="0">
        <references count="1">
          <reference field="7" count="1">
            <x v="18"/>
          </reference>
        </references>
      </pivotArea>
    </format>
    <format dxfId="2819">
      <pivotArea dataOnly="0" labelOnly="1" fieldPosition="0">
        <references count="1">
          <reference field="7" count="1">
            <x v="20"/>
          </reference>
        </references>
      </pivotArea>
    </format>
    <format dxfId="2818">
      <pivotArea dataOnly="0" labelOnly="1" fieldPosition="0">
        <references count="1">
          <reference field="7" count="1">
            <x v="21"/>
          </reference>
        </references>
      </pivotArea>
    </format>
    <format dxfId="2817">
      <pivotArea dataOnly="0" labelOnly="1" fieldPosition="0">
        <references count="1">
          <reference field="7" count="1">
            <x v="22"/>
          </reference>
        </references>
      </pivotArea>
    </format>
    <format dxfId="2816">
      <pivotArea dataOnly="0" labelOnly="1" fieldPosition="0">
        <references count="1">
          <reference field="7" count="1">
            <x v="23"/>
          </reference>
        </references>
      </pivotArea>
    </format>
    <format dxfId="2815">
      <pivotArea dataOnly="0" labelOnly="1" fieldPosition="0">
        <references count="1">
          <reference field="7" count="1">
            <x v="24"/>
          </reference>
        </references>
      </pivotArea>
    </format>
    <format dxfId="2814">
      <pivotArea dataOnly="0" labelOnly="1" fieldPosition="0">
        <references count="1">
          <reference field="7" count="1">
            <x v="25"/>
          </reference>
        </references>
      </pivotArea>
    </format>
    <format dxfId="2813">
      <pivotArea dataOnly="0" labelOnly="1" fieldPosition="0">
        <references count="1">
          <reference field="7" count="1">
            <x v="26"/>
          </reference>
        </references>
      </pivotArea>
    </format>
    <format dxfId="2812">
      <pivotArea dataOnly="0" labelOnly="1" fieldPosition="0">
        <references count="1">
          <reference field="7" count="1">
            <x v="27"/>
          </reference>
        </references>
      </pivotArea>
    </format>
    <format dxfId="2811">
      <pivotArea dataOnly="0" labelOnly="1" fieldPosition="0">
        <references count="1">
          <reference field="7" count="1">
            <x v="28"/>
          </reference>
        </references>
      </pivotArea>
    </format>
    <format dxfId="2810">
      <pivotArea dataOnly="0" labelOnly="1" fieldPosition="0">
        <references count="1">
          <reference field="7" count="1">
            <x v="29"/>
          </reference>
        </references>
      </pivotArea>
    </format>
    <format dxfId="2809">
      <pivotArea dataOnly="0" labelOnly="1" fieldPosition="0">
        <references count="1">
          <reference field="7" count="1">
            <x v="30"/>
          </reference>
        </references>
      </pivotArea>
    </format>
    <format dxfId="2808">
      <pivotArea dataOnly="0" labelOnly="1" fieldPosition="0">
        <references count="1">
          <reference field="7" count="1">
            <x v="31"/>
          </reference>
        </references>
      </pivotArea>
    </format>
    <format dxfId="2807">
      <pivotArea dataOnly="0" labelOnly="1" fieldPosition="0">
        <references count="1">
          <reference field="7" count="1">
            <x v="32"/>
          </reference>
        </references>
      </pivotArea>
    </format>
    <format dxfId="2806">
      <pivotArea dataOnly="0" labelOnly="1" fieldPosition="0">
        <references count="1">
          <reference field="7" count="1">
            <x v="33"/>
          </reference>
        </references>
      </pivotArea>
    </format>
    <format dxfId="2805">
      <pivotArea dataOnly="0" labelOnly="1" fieldPosition="0">
        <references count="1">
          <reference field="7" count="1">
            <x v="34"/>
          </reference>
        </references>
      </pivotArea>
    </format>
    <format dxfId="2804">
      <pivotArea dataOnly="0" labelOnly="1" fieldPosition="0">
        <references count="1">
          <reference field="7" count="1">
            <x v="35"/>
          </reference>
        </references>
      </pivotArea>
    </format>
    <format dxfId="2803">
      <pivotArea dataOnly="0" labelOnly="1" fieldPosition="0">
        <references count="1">
          <reference field="7" count="1">
            <x v="36"/>
          </reference>
        </references>
      </pivotArea>
    </format>
    <format dxfId="2802">
      <pivotArea dataOnly="0" labelOnly="1" fieldPosition="0">
        <references count="1">
          <reference field="7" count="1">
            <x v="42"/>
          </reference>
        </references>
      </pivotArea>
    </format>
    <format dxfId="2801">
      <pivotArea dataOnly="0" labelOnly="1" fieldPosition="0">
        <references count="1">
          <reference field="7" count="1">
            <x v="44"/>
          </reference>
        </references>
      </pivotArea>
    </format>
    <format dxfId="2800">
      <pivotArea dataOnly="0" labelOnly="1" fieldPosition="0">
        <references count="1">
          <reference field="7" count="1">
            <x v="46"/>
          </reference>
        </references>
      </pivotArea>
    </format>
    <format dxfId="2799">
      <pivotArea dataOnly="0" labelOnly="1" fieldPosition="0">
        <references count="1">
          <reference field="7" count="1">
            <x v="47"/>
          </reference>
        </references>
      </pivotArea>
    </format>
    <format dxfId="2798">
      <pivotArea dataOnly="0" labelOnly="1" fieldPosition="0">
        <references count="1">
          <reference field="7" count="1">
            <x v="49"/>
          </reference>
        </references>
      </pivotArea>
    </format>
    <format dxfId="2797">
      <pivotArea dataOnly="0" labelOnly="1" fieldPosition="0">
        <references count="2">
          <reference field="7" count="1" selected="0">
            <x v="49"/>
          </reference>
          <reference field="9" count="1">
            <x v="52"/>
          </reference>
        </references>
      </pivotArea>
    </format>
    <format dxfId="2796">
      <pivotArea dataOnly="0" labelOnly="1" fieldPosition="0">
        <references count="3">
          <reference field="7" count="1" selected="0">
            <x v="49"/>
          </reference>
          <reference field="9" count="1" selected="0">
            <x v="52"/>
          </reference>
          <reference field="13" count="1">
            <x v="1"/>
          </reference>
        </references>
      </pivotArea>
    </format>
    <format dxfId="2795">
      <pivotArea dataOnly="0" fieldPosition="0">
        <references count="1">
          <reference field="7" count="1">
            <x v="51"/>
          </reference>
        </references>
      </pivotArea>
    </format>
    <format dxfId="2794">
      <pivotArea dataOnly="0" labelOnly="1" fieldPosition="0">
        <references count="2">
          <reference field="7" count="1" selected="0">
            <x v="49"/>
          </reference>
          <reference field="9" count="1" defaultSubtotal="1">
            <x v="52"/>
          </reference>
        </references>
      </pivotArea>
    </format>
    <format dxfId="2793">
      <pivotArea dataOnly="0" labelOnly="1" fieldPosition="0">
        <references count="2">
          <reference field="7" count="1" selected="0">
            <x v="4"/>
          </reference>
          <reference field="9" count="1">
            <x v="2"/>
          </reference>
        </references>
      </pivotArea>
    </format>
    <format dxfId="2792">
      <pivotArea dataOnly="0" labelOnly="1" fieldPosition="0">
        <references count="3">
          <reference field="7" count="1" selected="0">
            <x v="4"/>
          </reference>
          <reference field="9" count="1" selected="0">
            <x v="2"/>
          </reference>
          <reference field="13" count="3">
            <x v="1"/>
            <x v="2"/>
            <x v="4"/>
          </reference>
        </references>
      </pivotArea>
    </format>
    <format dxfId="2791">
      <pivotArea dataOnly="0" labelOnly="1" fieldPosition="0">
        <references count="2">
          <reference field="7" count="1" selected="0">
            <x v="4"/>
          </reference>
          <reference field="9" count="1">
            <x v="15"/>
          </reference>
        </references>
      </pivotArea>
    </format>
    <format dxfId="2790">
      <pivotArea dataOnly="0" labelOnly="1" fieldPosition="0">
        <references count="3">
          <reference field="7" count="1" selected="0">
            <x v="4"/>
          </reference>
          <reference field="9" count="1" selected="0">
            <x v="15"/>
          </reference>
          <reference field="13" count="3">
            <x v="1"/>
            <x v="2"/>
            <x v="4"/>
          </reference>
        </references>
      </pivotArea>
    </format>
    <format dxfId="2789">
      <pivotArea dataOnly="0" labelOnly="1" fieldPosition="0">
        <references count="2">
          <reference field="7" count="1" selected="0">
            <x v="4"/>
          </reference>
          <reference field="9" count="1">
            <x v="91"/>
          </reference>
        </references>
      </pivotArea>
    </format>
    <format dxfId="2788">
      <pivotArea dataOnly="0" labelOnly="1" fieldPosition="0">
        <references count="3">
          <reference field="7" count="1" selected="0">
            <x v="4"/>
          </reference>
          <reference field="9" count="1" selected="0">
            <x v="91"/>
          </reference>
          <reference field="13" count="1">
            <x v="1"/>
          </reference>
        </references>
      </pivotArea>
    </format>
    <format dxfId="2787">
      <pivotArea dataOnly="0" labelOnly="1" fieldPosition="0">
        <references count="2">
          <reference field="7" count="1" selected="0">
            <x v="4"/>
          </reference>
          <reference field="9" count="1">
            <x v="25"/>
          </reference>
        </references>
      </pivotArea>
    </format>
    <format dxfId="2786">
      <pivotArea dataOnly="0" labelOnly="1" fieldPosition="0">
        <references count="3">
          <reference field="7" count="1" selected="0">
            <x v="4"/>
          </reference>
          <reference field="9" count="1" selected="0">
            <x v="25"/>
          </reference>
          <reference field="13" count="1">
            <x v="1"/>
          </reference>
        </references>
      </pivotArea>
    </format>
    <format dxfId="2785">
      <pivotArea dataOnly="0" labelOnly="1" fieldPosition="0">
        <references count="2">
          <reference field="7" count="1" selected="0">
            <x v="4"/>
          </reference>
          <reference field="9" count="1">
            <x v="50"/>
          </reference>
        </references>
      </pivotArea>
    </format>
    <format dxfId="2784">
      <pivotArea dataOnly="0" labelOnly="1" fieldPosition="0">
        <references count="3">
          <reference field="7" count="1" selected="0">
            <x v="4"/>
          </reference>
          <reference field="9" count="1" selected="0">
            <x v="50"/>
          </reference>
          <reference field="13" count="1">
            <x v="4"/>
          </reference>
        </references>
      </pivotArea>
    </format>
    <format dxfId="2783">
      <pivotArea dataOnly="0" labelOnly="1" fieldPosition="0">
        <references count="2">
          <reference field="7" count="1" selected="0">
            <x v="4"/>
          </reference>
          <reference field="9" count="1">
            <x v="73"/>
          </reference>
        </references>
      </pivotArea>
    </format>
    <format dxfId="2782">
      <pivotArea dataOnly="0" labelOnly="1" fieldPosition="0">
        <references count="3">
          <reference field="7" count="1" selected="0">
            <x v="4"/>
          </reference>
          <reference field="9" count="1" selected="0">
            <x v="73"/>
          </reference>
          <reference field="13" count="2">
            <x v="1"/>
            <x v="2"/>
          </reference>
        </references>
      </pivotArea>
    </format>
    <format dxfId="2781">
      <pivotArea dataOnly="0" labelOnly="1" fieldPosition="0">
        <references count="2">
          <reference field="7" count="1" selected="0">
            <x v="4"/>
          </reference>
          <reference field="9" count="1">
            <x v="86"/>
          </reference>
        </references>
      </pivotArea>
    </format>
    <format dxfId="2780">
      <pivotArea dataOnly="0" labelOnly="1" fieldPosition="0">
        <references count="3">
          <reference field="7" count="1" selected="0">
            <x v="4"/>
          </reference>
          <reference field="9" count="1" selected="0">
            <x v="86"/>
          </reference>
          <reference field="13" count="1">
            <x v="1"/>
          </reference>
        </references>
      </pivotArea>
    </format>
    <format dxfId="2779">
      <pivotArea dataOnly="0" labelOnly="1" fieldPosition="0">
        <references count="2">
          <reference field="7" count="1" selected="0">
            <x v="4"/>
          </reference>
          <reference field="9" count="1">
            <x v="98"/>
          </reference>
        </references>
      </pivotArea>
    </format>
    <format dxfId="2778">
      <pivotArea dataOnly="0" labelOnly="1" fieldPosition="0">
        <references count="3">
          <reference field="7" count="1" selected="0">
            <x v="4"/>
          </reference>
          <reference field="9" count="1" selected="0">
            <x v="98"/>
          </reference>
          <reference field="13" count="2">
            <x v="1"/>
            <x v="4"/>
          </reference>
        </references>
      </pivotArea>
    </format>
    <format dxfId="2777">
      <pivotArea dataOnly="0" labelOnly="1" fieldPosition="0">
        <references count="2">
          <reference field="7" count="1" selected="0">
            <x v="4"/>
          </reference>
          <reference field="9" count="1">
            <x v="100"/>
          </reference>
        </references>
      </pivotArea>
    </format>
    <format dxfId="2776">
      <pivotArea dataOnly="0" labelOnly="1" fieldPosition="0">
        <references count="3">
          <reference field="7" count="1" selected="0">
            <x v="4"/>
          </reference>
          <reference field="9" count="1" selected="0">
            <x v="100"/>
          </reference>
          <reference field="13" count="1">
            <x v="1"/>
          </reference>
        </references>
      </pivotArea>
    </format>
    <format dxfId="2775">
      <pivotArea dataOnly="0" labelOnly="1" fieldPosition="0">
        <references count="2">
          <reference field="7" count="1" selected="0">
            <x v="4"/>
          </reference>
          <reference field="9" count="1">
            <x v="102"/>
          </reference>
        </references>
      </pivotArea>
    </format>
    <format dxfId="2774">
      <pivotArea dataOnly="0" labelOnly="1" fieldPosition="0">
        <references count="3">
          <reference field="7" count="1" selected="0">
            <x v="4"/>
          </reference>
          <reference field="9" count="1" selected="0">
            <x v="102"/>
          </reference>
          <reference field="13" count="1">
            <x v="1"/>
          </reference>
        </references>
      </pivotArea>
    </format>
    <format dxfId="2773">
      <pivotArea dataOnly="0" labelOnly="1" fieldPosition="0">
        <references count="2">
          <reference field="7" count="1" selected="0">
            <x v="4"/>
          </reference>
          <reference field="9" count="1">
            <x v="103"/>
          </reference>
        </references>
      </pivotArea>
    </format>
    <format dxfId="2772">
      <pivotArea dataOnly="0" labelOnly="1" fieldPosition="0">
        <references count="3">
          <reference field="7" count="1" selected="0">
            <x v="4"/>
          </reference>
          <reference field="9" count="1" selected="0">
            <x v="103"/>
          </reference>
          <reference field="13" count="1">
            <x v="2"/>
          </reference>
        </references>
      </pivotArea>
    </format>
    <format dxfId="2771">
      <pivotArea dataOnly="0" labelOnly="1" fieldPosition="0">
        <references count="2">
          <reference field="7" count="1" selected="0">
            <x v="8"/>
          </reference>
          <reference field="9" count="1">
            <x v="35"/>
          </reference>
        </references>
      </pivotArea>
    </format>
    <format dxfId="2770">
      <pivotArea dataOnly="0" labelOnly="1" fieldPosition="0">
        <references count="3">
          <reference field="7" count="1" selected="0">
            <x v="8"/>
          </reference>
          <reference field="9" count="1" selected="0">
            <x v="35"/>
          </reference>
          <reference field="13" count="1">
            <x v="2"/>
          </reference>
        </references>
      </pivotArea>
    </format>
    <format dxfId="2769">
      <pivotArea dataOnly="0" labelOnly="1" fieldPosition="0">
        <references count="2">
          <reference field="7" count="1" selected="0">
            <x v="8"/>
          </reference>
          <reference field="9" count="1">
            <x v="89"/>
          </reference>
        </references>
      </pivotArea>
    </format>
    <format dxfId="2768">
      <pivotArea dataOnly="0" labelOnly="1" fieldPosition="0">
        <references count="2">
          <reference field="7" count="1" selected="0">
            <x v="9"/>
          </reference>
          <reference field="9" count="1">
            <x v="9"/>
          </reference>
        </references>
      </pivotArea>
    </format>
    <format dxfId="2767">
      <pivotArea dataOnly="0" labelOnly="1" fieldPosition="0">
        <references count="2">
          <reference field="7" count="1" selected="0">
            <x v="9"/>
          </reference>
          <reference field="9" count="1" defaultSubtotal="1">
            <x v="9"/>
          </reference>
        </references>
      </pivotArea>
    </format>
    <format dxfId="2766">
      <pivotArea dataOnly="0" labelOnly="1" fieldPosition="0">
        <references count="3">
          <reference field="7" count="1" selected="0">
            <x v="9"/>
          </reference>
          <reference field="9" count="1" selected="0">
            <x v="9"/>
          </reference>
          <reference field="13" count="3">
            <x v="1"/>
            <x v="2"/>
            <x v="4"/>
          </reference>
        </references>
      </pivotArea>
    </format>
    <format dxfId="2765">
      <pivotArea dataOnly="0" labelOnly="1" fieldPosition="0">
        <references count="2">
          <reference field="7" count="1" selected="0">
            <x v="9"/>
          </reference>
          <reference field="9" count="1">
            <x v="26"/>
          </reference>
        </references>
      </pivotArea>
    </format>
    <format dxfId="2764">
      <pivotArea dataOnly="0" labelOnly="1" fieldPosition="0">
        <references count="2">
          <reference field="7" count="1" selected="0">
            <x v="9"/>
          </reference>
          <reference field="9" count="1" defaultSubtotal="1">
            <x v="26"/>
          </reference>
        </references>
      </pivotArea>
    </format>
    <format dxfId="2763">
      <pivotArea dataOnly="0" labelOnly="1" fieldPosition="0">
        <references count="3">
          <reference field="7" count="1" selected="0">
            <x v="9"/>
          </reference>
          <reference field="9" count="1" selected="0">
            <x v="26"/>
          </reference>
          <reference field="13" count="1">
            <x v="2"/>
          </reference>
        </references>
      </pivotArea>
    </format>
    <format dxfId="2762">
      <pivotArea dataOnly="0" labelOnly="1" fieldPosition="0">
        <references count="2">
          <reference field="7" count="1" selected="0">
            <x v="9"/>
          </reference>
          <reference field="9" count="3">
            <x v="34"/>
            <x v="41"/>
            <x v="63"/>
          </reference>
        </references>
      </pivotArea>
    </format>
    <format dxfId="2761">
      <pivotArea dataOnly="0" labelOnly="1" fieldPosition="0">
        <references count="2">
          <reference field="7" count="1" selected="0">
            <x v="9"/>
          </reference>
          <reference field="9" count="3" defaultSubtotal="1">
            <x v="34"/>
            <x v="41"/>
            <x v="63"/>
          </reference>
        </references>
      </pivotArea>
    </format>
    <format dxfId="2760">
      <pivotArea dataOnly="0" labelOnly="1" fieldPosition="0">
        <references count="3">
          <reference field="7" count="1" selected="0">
            <x v="9"/>
          </reference>
          <reference field="9" count="1" selected="0">
            <x v="34"/>
          </reference>
          <reference field="13" count="2">
            <x v="2"/>
            <x v="4"/>
          </reference>
        </references>
      </pivotArea>
    </format>
    <format dxfId="2759">
      <pivotArea dataOnly="0" labelOnly="1" fieldPosition="0">
        <references count="3">
          <reference field="7" count="1" selected="0">
            <x v="9"/>
          </reference>
          <reference field="9" count="1" selected="0">
            <x v="41"/>
          </reference>
          <reference field="13" count="3">
            <x v="1"/>
            <x v="2"/>
            <x v="4"/>
          </reference>
        </references>
      </pivotArea>
    </format>
    <format dxfId="2758">
      <pivotArea dataOnly="0" labelOnly="1" fieldPosition="0">
        <references count="3">
          <reference field="7" count="1" selected="0">
            <x v="9"/>
          </reference>
          <reference field="9" count="1" selected="0">
            <x v="63"/>
          </reference>
          <reference field="13" count="1">
            <x v="2"/>
          </reference>
        </references>
      </pivotArea>
    </format>
    <format dxfId="2757">
      <pivotArea dataOnly="0" labelOnly="1" fieldPosition="0">
        <references count="2">
          <reference field="7" count="1" selected="0">
            <x v="9"/>
          </reference>
          <reference field="9" count="1">
            <x v="72"/>
          </reference>
        </references>
      </pivotArea>
    </format>
    <format dxfId="2756">
      <pivotArea dataOnly="0" labelOnly="1" fieldPosition="0">
        <references count="2">
          <reference field="7" count="1" selected="0">
            <x v="9"/>
          </reference>
          <reference field="9" count="1" defaultSubtotal="1">
            <x v="72"/>
          </reference>
        </references>
      </pivotArea>
    </format>
    <format dxfId="2755">
      <pivotArea dataOnly="0" labelOnly="1" fieldPosition="0">
        <references count="3">
          <reference field="7" count="1" selected="0">
            <x v="9"/>
          </reference>
          <reference field="9" count="1" selected="0">
            <x v="72"/>
          </reference>
          <reference field="13" count="2">
            <x v="1"/>
            <x v="2"/>
          </reference>
        </references>
      </pivotArea>
    </format>
    <format dxfId="2754">
      <pivotArea dataOnly="0" labelOnly="1" fieldPosition="0">
        <references count="2">
          <reference field="7" count="1" selected="0">
            <x v="8"/>
          </reference>
          <reference field="9" count="1">
            <x v="89"/>
          </reference>
        </references>
      </pivotArea>
    </format>
    <format dxfId="2753">
      <pivotArea dataOnly="0" labelOnly="1" fieldPosition="0">
        <references count="3">
          <reference field="7" count="1" selected="0">
            <x v="8"/>
          </reference>
          <reference field="9" count="1" selected="0">
            <x v="89"/>
          </reference>
          <reference field="13" count="1">
            <x v="1"/>
          </reference>
        </references>
      </pivotArea>
    </format>
    <format dxfId="2752">
      <pivotArea dataOnly="0" labelOnly="1" fieldPosition="0">
        <references count="2">
          <reference field="7" count="1" selected="0">
            <x v="9"/>
          </reference>
          <reference field="9" count="1">
            <x v="76"/>
          </reference>
        </references>
      </pivotArea>
    </format>
    <format dxfId="2751">
      <pivotArea dataOnly="0" labelOnly="1" fieldPosition="0">
        <references count="3">
          <reference field="7" count="1" selected="0">
            <x v="9"/>
          </reference>
          <reference field="9" count="1" selected="0">
            <x v="76"/>
          </reference>
          <reference field="13" count="2">
            <x v="1"/>
            <x v="2"/>
          </reference>
        </references>
      </pivotArea>
    </format>
    <format dxfId="2750">
      <pivotArea dataOnly="0" labelOnly="1" fieldPosition="0">
        <references count="2">
          <reference field="7" count="1" selected="0">
            <x v="9"/>
          </reference>
          <reference field="9" count="1" defaultSubtotal="1">
            <x v="76"/>
          </reference>
        </references>
      </pivotArea>
    </format>
    <format dxfId="2749">
      <pivotArea dataOnly="0" labelOnly="1" fieldPosition="0">
        <references count="2">
          <reference field="7" count="1" selected="0">
            <x v="10"/>
          </reference>
          <reference field="9" count="1">
            <x v="5"/>
          </reference>
        </references>
      </pivotArea>
    </format>
    <format dxfId="2748">
      <pivotArea dataOnly="0" labelOnly="1" fieldPosition="0">
        <references count="2">
          <reference field="7" count="1" selected="0">
            <x v="10"/>
          </reference>
          <reference field="9" count="1" defaultSubtotal="1">
            <x v="5"/>
          </reference>
        </references>
      </pivotArea>
    </format>
    <format dxfId="2747">
      <pivotArea dataOnly="0" labelOnly="1" fieldPosition="0">
        <references count="3">
          <reference field="7" count="1" selected="0">
            <x v="10"/>
          </reference>
          <reference field="9" count="1" selected="0">
            <x v="5"/>
          </reference>
          <reference field="13" count="3">
            <x v="1"/>
            <x v="2"/>
            <x v="4"/>
          </reference>
        </references>
      </pivotArea>
    </format>
    <format dxfId="2746">
      <pivotArea dataOnly="0" labelOnly="1" fieldPosition="0">
        <references count="2">
          <reference field="7" count="1" selected="0">
            <x v="10"/>
          </reference>
          <reference field="9" count="1">
            <x v="19"/>
          </reference>
        </references>
      </pivotArea>
    </format>
    <format dxfId="2745">
      <pivotArea dataOnly="0" labelOnly="1" fieldPosition="0">
        <references count="2">
          <reference field="7" count="1" selected="0">
            <x v="10"/>
          </reference>
          <reference field="9" count="1" defaultSubtotal="1">
            <x v="19"/>
          </reference>
        </references>
      </pivotArea>
    </format>
    <format dxfId="2744">
      <pivotArea dataOnly="0" labelOnly="1" fieldPosition="0">
        <references count="3">
          <reference field="7" count="1" selected="0">
            <x v="10"/>
          </reference>
          <reference field="9" count="1" selected="0">
            <x v="19"/>
          </reference>
          <reference field="13" count="1">
            <x v="1"/>
          </reference>
        </references>
      </pivotArea>
    </format>
    <format dxfId="2743">
      <pivotArea dataOnly="0" labelOnly="1" fieldPosition="0">
        <references count="2">
          <reference field="7" count="1" selected="0">
            <x v="10"/>
          </reference>
          <reference field="9" count="1">
            <x v="27"/>
          </reference>
        </references>
      </pivotArea>
    </format>
    <format dxfId="2742">
      <pivotArea dataOnly="0" labelOnly="1" fieldPosition="0">
        <references count="2">
          <reference field="7" count="1" selected="0">
            <x v="10"/>
          </reference>
          <reference field="9" count="1" defaultSubtotal="1">
            <x v="27"/>
          </reference>
        </references>
      </pivotArea>
    </format>
    <format dxfId="2741">
      <pivotArea dataOnly="0" labelOnly="1" fieldPosition="0">
        <references count="3">
          <reference field="7" count="1" selected="0">
            <x v="10"/>
          </reference>
          <reference field="9" count="1" selected="0">
            <x v="27"/>
          </reference>
          <reference field="13" count="1">
            <x v="1"/>
          </reference>
        </references>
      </pivotArea>
    </format>
    <format dxfId="2740">
      <pivotArea dataOnly="0" labelOnly="1" fieldPosition="0">
        <references count="2">
          <reference field="7" count="1" selected="0">
            <x v="10"/>
          </reference>
          <reference field="9" count="1">
            <x v="42"/>
          </reference>
        </references>
      </pivotArea>
    </format>
    <format dxfId="2739">
      <pivotArea dataOnly="0" labelOnly="1" fieldPosition="0">
        <references count="2">
          <reference field="7" count="1" selected="0">
            <x v="10"/>
          </reference>
          <reference field="9" count="1" defaultSubtotal="1">
            <x v="42"/>
          </reference>
        </references>
      </pivotArea>
    </format>
    <format dxfId="2738">
      <pivotArea dataOnly="0" labelOnly="1" fieldPosition="0">
        <references count="3">
          <reference field="7" count="1" selected="0">
            <x v="10"/>
          </reference>
          <reference field="9" count="1" selected="0">
            <x v="42"/>
          </reference>
          <reference field="13" count="1">
            <x v="1"/>
          </reference>
        </references>
      </pivotArea>
    </format>
    <format dxfId="2737">
      <pivotArea dataOnly="0" labelOnly="1" fieldPosition="0">
        <references count="2">
          <reference field="7" count="1" selected="0">
            <x v="10"/>
          </reference>
          <reference field="9" count="1">
            <x v="45"/>
          </reference>
        </references>
      </pivotArea>
    </format>
    <format dxfId="2736">
      <pivotArea dataOnly="0" labelOnly="1" fieldPosition="0">
        <references count="2">
          <reference field="7" count="1" selected="0">
            <x v="10"/>
          </reference>
          <reference field="9" count="1" defaultSubtotal="1">
            <x v="45"/>
          </reference>
        </references>
      </pivotArea>
    </format>
    <format dxfId="2735">
      <pivotArea dataOnly="0" labelOnly="1" fieldPosition="0">
        <references count="3">
          <reference field="7" count="1" selected="0">
            <x v="10"/>
          </reference>
          <reference field="9" count="1" selected="0">
            <x v="45"/>
          </reference>
          <reference field="13" count="1">
            <x v="3"/>
          </reference>
        </references>
      </pivotArea>
    </format>
    <format dxfId="2734">
      <pivotArea dataOnly="0" labelOnly="1" fieldPosition="0">
        <references count="2">
          <reference field="7" count="1" selected="0">
            <x v="10"/>
          </reference>
          <reference field="9" count="1">
            <x v="58"/>
          </reference>
        </references>
      </pivotArea>
    </format>
    <format dxfId="2733">
      <pivotArea dataOnly="0" labelOnly="1" fieldPosition="0">
        <references count="2">
          <reference field="7" count="1" selected="0">
            <x v="10"/>
          </reference>
          <reference field="9" count="1" defaultSubtotal="1">
            <x v="58"/>
          </reference>
        </references>
      </pivotArea>
    </format>
    <format dxfId="2732">
      <pivotArea dataOnly="0" labelOnly="1" fieldPosition="0">
        <references count="3">
          <reference field="7" count="1" selected="0">
            <x v="10"/>
          </reference>
          <reference field="9" count="1" selected="0">
            <x v="58"/>
          </reference>
          <reference field="13" count="1">
            <x v="1"/>
          </reference>
        </references>
      </pivotArea>
    </format>
    <format dxfId="2731">
      <pivotArea dataOnly="0" labelOnly="1" fieldPosition="0">
        <references count="2">
          <reference field="7" count="1" selected="0">
            <x v="10"/>
          </reference>
          <reference field="9" count="1">
            <x v="61"/>
          </reference>
        </references>
      </pivotArea>
    </format>
    <format dxfId="2730">
      <pivotArea dataOnly="0" labelOnly="1" fieldPosition="0">
        <references count="3">
          <reference field="7" count="1" selected="0">
            <x v="10"/>
          </reference>
          <reference field="9" count="1" selected="0">
            <x v="61"/>
          </reference>
          <reference field="13" count="1">
            <x v="1"/>
          </reference>
        </references>
      </pivotArea>
    </format>
    <format dxfId="2729">
      <pivotArea dataOnly="0" labelOnly="1" fieldPosition="0">
        <references count="2">
          <reference field="7" count="1" selected="0">
            <x v="10"/>
          </reference>
          <reference field="9" count="1" defaultSubtotal="1">
            <x v="61"/>
          </reference>
        </references>
      </pivotArea>
    </format>
    <format dxfId="2728">
      <pivotArea dataOnly="0" labelOnly="1" fieldPosition="0">
        <references count="2">
          <reference field="7" count="1" selected="0">
            <x v="10"/>
          </reference>
          <reference field="9" count="1">
            <x v="71"/>
          </reference>
        </references>
      </pivotArea>
    </format>
    <format dxfId="2727">
      <pivotArea dataOnly="0" labelOnly="1" fieldPosition="0">
        <references count="2">
          <reference field="7" count="1" selected="0">
            <x v="10"/>
          </reference>
          <reference field="9" count="1" defaultSubtotal="1">
            <x v="71"/>
          </reference>
        </references>
      </pivotArea>
    </format>
    <format dxfId="2726">
      <pivotArea dataOnly="0" labelOnly="1" fieldPosition="0">
        <references count="3">
          <reference field="7" count="1" selected="0">
            <x v="10"/>
          </reference>
          <reference field="9" count="1" selected="0">
            <x v="71"/>
          </reference>
          <reference field="13" count="1">
            <x v="1"/>
          </reference>
        </references>
      </pivotArea>
    </format>
    <format dxfId="2725">
      <pivotArea dataOnly="0" labelOnly="1" fieldPosition="0">
        <references count="2">
          <reference field="7" count="1" selected="0">
            <x v="10"/>
          </reference>
          <reference field="9" count="1">
            <x v="87"/>
          </reference>
        </references>
      </pivotArea>
    </format>
    <format dxfId="2724">
      <pivotArea dataOnly="0" labelOnly="1" fieldPosition="0">
        <references count="2">
          <reference field="7" count="1" selected="0">
            <x v="10"/>
          </reference>
          <reference field="9" count="1" defaultSubtotal="1">
            <x v="87"/>
          </reference>
        </references>
      </pivotArea>
    </format>
    <format dxfId="2723">
      <pivotArea dataOnly="0" labelOnly="1" fieldPosition="0">
        <references count="3">
          <reference field="7" count="1" selected="0">
            <x v="10"/>
          </reference>
          <reference field="9" count="1" selected="0">
            <x v="87"/>
          </reference>
          <reference field="13" count="2">
            <x v="1"/>
            <x v="4"/>
          </reference>
        </references>
      </pivotArea>
    </format>
    <format dxfId="2722">
      <pivotArea dataOnly="0" labelOnly="1" fieldPosition="0">
        <references count="2">
          <reference field="7" count="1" selected="0">
            <x v="10"/>
          </reference>
          <reference field="9" count="2">
            <x v="87"/>
            <x v="94"/>
          </reference>
        </references>
      </pivotArea>
    </format>
    <format dxfId="2721">
      <pivotArea dataOnly="0" labelOnly="1" fieldPosition="0">
        <references count="2">
          <reference field="7" count="1" selected="0">
            <x v="10"/>
          </reference>
          <reference field="9" count="2" defaultSubtotal="1">
            <x v="87"/>
            <x v="94"/>
          </reference>
        </references>
      </pivotArea>
    </format>
    <format dxfId="2720">
      <pivotArea dataOnly="0" labelOnly="1" fieldPosition="0">
        <references count="3">
          <reference field="7" count="1" selected="0">
            <x v="10"/>
          </reference>
          <reference field="9" count="1" selected="0">
            <x v="87"/>
          </reference>
          <reference field="13" count="2">
            <x v="1"/>
            <x v="4"/>
          </reference>
        </references>
      </pivotArea>
    </format>
    <format dxfId="2719">
      <pivotArea dataOnly="0" labelOnly="1" fieldPosition="0">
        <references count="3">
          <reference field="7" count="1" selected="0">
            <x v="10"/>
          </reference>
          <reference field="9" count="1" selected="0">
            <x v="94"/>
          </reference>
          <reference field="13" count="1">
            <x v="1"/>
          </reference>
        </references>
      </pivotArea>
    </format>
    <format dxfId="2718">
      <pivotArea dataOnly="0" labelOnly="1" fieldPosition="0">
        <references count="2">
          <reference field="7" count="1" selected="0">
            <x v="15"/>
          </reference>
          <reference field="9" count="1">
            <x v="23"/>
          </reference>
        </references>
      </pivotArea>
    </format>
    <format dxfId="2717">
      <pivotArea dataOnly="0" labelOnly="1" fieldPosition="0">
        <references count="2">
          <reference field="7" count="1" selected="0">
            <x v="15"/>
          </reference>
          <reference field="9" count="1" defaultSubtotal="1">
            <x v="17"/>
          </reference>
        </references>
      </pivotArea>
    </format>
    <format dxfId="2716">
      <pivotArea dataOnly="0" labelOnly="1" fieldPosition="0">
        <references count="3">
          <reference field="7" count="1" selected="0">
            <x v="15"/>
          </reference>
          <reference field="9" count="1" selected="0">
            <x v="23"/>
          </reference>
          <reference field="13" count="2">
            <x v="1"/>
            <x v="2"/>
          </reference>
        </references>
      </pivotArea>
    </format>
    <format dxfId="2715">
      <pivotArea dataOnly="0" labelOnly="1" fieldPosition="0">
        <references count="2">
          <reference field="7" count="1" selected="0">
            <x v="15"/>
          </reference>
          <reference field="9" count="1" defaultSubtotal="1">
            <x v="17"/>
          </reference>
        </references>
      </pivotArea>
    </format>
    <format dxfId="2714">
      <pivotArea dataOnly="0" labelOnly="1" fieldPosition="0">
        <references count="2">
          <reference field="7" count="1" selected="0">
            <x v="15"/>
          </reference>
          <reference field="9" count="1">
            <x v="23"/>
          </reference>
        </references>
      </pivotArea>
    </format>
    <format dxfId="2713">
      <pivotArea dataOnly="0" labelOnly="1" fieldPosition="0">
        <references count="2">
          <reference field="7" count="1" selected="0">
            <x v="15"/>
          </reference>
          <reference field="9" count="1" defaultSubtotal="1">
            <x v="23"/>
          </reference>
        </references>
      </pivotArea>
    </format>
    <format dxfId="2712">
      <pivotArea dataOnly="0" labelOnly="1" fieldPosition="0">
        <references count="3">
          <reference field="7" count="1" selected="0">
            <x v="15"/>
          </reference>
          <reference field="9" count="1" selected="0">
            <x v="23"/>
          </reference>
          <reference field="13" count="2">
            <x v="1"/>
            <x v="2"/>
          </reference>
        </references>
      </pivotArea>
    </format>
    <format dxfId="2711">
      <pivotArea dataOnly="0" labelOnly="1" fieldPosition="0">
        <references count="2">
          <reference field="7" count="1" selected="0">
            <x v="15"/>
          </reference>
          <reference field="9" count="1">
            <x v="46"/>
          </reference>
        </references>
      </pivotArea>
    </format>
    <format dxfId="2710">
      <pivotArea dataOnly="0" labelOnly="1" fieldPosition="0">
        <references count="2">
          <reference field="7" count="1" selected="0">
            <x v="15"/>
          </reference>
          <reference field="9" count="1" defaultSubtotal="1">
            <x v="46"/>
          </reference>
        </references>
      </pivotArea>
    </format>
    <format dxfId="2709">
      <pivotArea dataOnly="0" labelOnly="1" fieldPosition="0">
        <references count="3">
          <reference field="7" count="1" selected="0">
            <x v="15"/>
          </reference>
          <reference field="9" count="1" selected="0">
            <x v="46"/>
          </reference>
          <reference field="13" count="1">
            <x v="1"/>
          </reference>
        </references>
      </pivotArea>
    </format>
    <format dxfId="2708">
      <pivotArea dataOnly="0" labelOnly="1" fieldPosition="0">
        <references count="1">
          <reference field="7" count="1" defaultSubtotal="1">
            <x v="15"/>
          </reference>
        </references>
      </pivotArea>
    </format>
    <format dxfId="2707">
      <pivotArea dataOnly="0" labelOnly="1" fieldPosition="0">
        <references count="2">
          <reference field="7" count="1" selected="0">
            <x v="15"/>
          </reference>
          <reference field="9" count="23">
            <x v="13"/>
            <x v="17"/>
            <x v="23"/>
            <x v="29"/>
            <x v="30"/>
            <x v="37"/>
            <x v="38"/>
            <x v="46"/>
            <x v="53"/>
            <x v="55"/>
            <x v="56"/>
            <x v="64"/>
            <x v="66"/>
            <x v="67"/>
            <x v="68"/>
            <x v="70"/>
            <x v="78"/>
            <x v="79"/>
            <x v="81"/>
            <x v="82"/>
            <x v="85"/>
            <x v="93"/>
            <x v="96"/>
          </reference>
        </references>
      </pivotArea>
    </format>
    <format dxfId="2706">
      <pivotArea dataOnly="0" labelOnly="1" fieldPosition="0">
        <references count="2">
          <reference field="7" count="1" selected="0">
            <x v="15"/>
          </reference>
          <reference field="9" count="23" defaultSubtotal="1">
            <x v="13"/>
            <x v="17"/>
            <x v="23"/>
            <x v="29"/>
            <x v="30"/>
            <x v="37"/>
            <x v="38"/>
            <x v="46"/>
            <x v="53"/>
            <x v="55"/>
            <x v="56"/>
            <x v="64"/>
            <x v="66"/>
            <x v="67"/>
            <x v="68"/>
            <x v="70"/>
            <x v="78"/>
            <x v="79"/>
            <x v="81"/>
            <x v="82"/>
            <x v="85"/>
            <x v="93"/>
            <x v="96"/>
          </reference>
        </references>
      </pivotArea>
    </format>
    <format dxfId="2705">
      <pivotArea dataOnly="0" labelOnly="1" fieldPosition="0">
        <references count="3">
          <reference field="7" count="1" selected="0">
            <x v="15"/>
          </reference>
          <reference field="9" count="1" selected="0">
            <x v="13"/>
          </reference>
          <reference field="13" count="1">
            <x v="1"/>
          </reference>
        </references>
      </pivotArea>
    </format>
    <format dxfId="2704">
      <pivotArea dataOnly="0" labelOnly="1" fieldPosition="0">
        <references count="3">
          <reference field="7" count="1" selected="0">
            <x v="15"/>
          </reference>
          <reference field="9" count="1" selected="0">
            <x v="17"/>
          </reference>
          <reference field="13" count="1">
            <x v="1"/>
          </reference>
        </references>
      </pivotArea>
    </format>
    <format dxfId="2703">
      <pivotArea dataOnly="0" labelOnly="1" fieldPosition="0">
        <references count="3">
          <reference field="7" count="1" selected="0">
            <x v="15"/>
          </reference>
          <reference field="9" count="1" selected="0">
            <x v="23"/>
          </reference>
          <reference field="13" count="2">
            <x v="1"/>
            <x v="2"/>
          </reference>
        </references>
      </pivotArea>
    </format>
    <format dxfId="2702">
      <pivotArea dataOnly="0" labelOnly="1" fieldPosition="0">
        <references count="3">
          <reference field="7" count="1" selected="0">
            <x v="15"/>
          </reference>
          <reference field="9" count="1" selected="0">
            <x v="29"/>
          </reference>
          <reference field="13" count="2">
            <x v="1"/>
            <x v="4"/>
          </reference>
        </references>
      </pivotArea>
    </format>
    <format dxfId="2701">
      <pivotArea dataOnly="0" labelOnly="1" fieldPosition="0">
        <references count="3">
          <reference field="7" count="1" selected="0">
            <x v="15"/>
          </reference>
          <reference field="9" count="1" selected="0">
            <x v="30"/>
          </reference>
          <reference field="13" count="1">
            <x v="1"/>
          </reference>
        </references>
      </pivotArea>
    </format>
    <format dxfId="2700">
      <pivotArea dataOnly="0" labelOnly="1" fieldPosition="0">
        <references count="3">
          <reference field="7" count="1" selected="0">
            <x v="15"/>
          </reference>
          <reference field="9" count="1" selected="0">
            <x v="37"/>
          </reference>
          <reference field="13" count="1">
            <x v="1"/>
          </reference>
        </references>
      </pivotArea>
    </format>
    <format dxfId="2699">
      <pivotArea dataOnly="0" labelOnly="1" fieldPosition="0">
        <references count="3">
          <reference field="7" count="1" selected="0">
            <x v="15"/>
          </reference>
          <reference field="9" count="1" selected="0">
            <x v="38"/>
          </reference>
          <reference field="13" count="1">
            <x v="1"/>
          </reference>
        </references>
      </pivotArea>
    </format>
    <format dxfId="2698">
      <pivotArea dataOnly="0" labelOnly="1" fieldPosition="0">
        <references count="3">
          <reference field="7" count="1" selected="0">
            <x v="15"/>
          </reference>
          <reference field="9" count="1" selected="0">
            <x v="46"/>
          </reference>
          <reference field="13" count="1">
            <x v="1"/>
          </reference>
        </references>
      </pivotArea>
    </format>
    <format dxfId="2697">
      <pivotArea dataOnly="0" labelOnly="1" fieldPosition="0">
        <references count="3">
          <reference field="7" count="1" selected="0">
            <x v="15"/>
          </reference>
          <reference field="9" count="1" selected="0">
            <x v="53"/>
          </reference>
          <reference field="13" count="1">
            <x v="1"/>
          </reference>
        </references>
      </pivotArea>
    </format>
    <format dxfId="2696">
      <pivotArea dataOnly="0" labelOnly="1" fieldPosition="0">
        <references count="3">
          <reference field="7" count="1" selected="0">
            <x v="15"/>
          </reference>
          <reference field="9" count="1" selected="0">
            <x v="55"/>
          </reference>
          <reference field="13" count="1">
            <x v="1"/>
          </reference>
        </references>
      </pivotArea>
    </format>
    <format dxfId="2695">
      <pivotArea dataOnly="0" labelOnly="1" fieldPosition="0">
        <references count="3">
          <reference field="7" count="1" selected="0">
            <x v="15"/>
          </reference>
          <reference field="9" count="1" selected="0">
            <x v="56"/>
          </reference>
          <reference field="13" count="1">
            <x v="1"/>
          </reference>
        </references>
      </pivotArea>
    </format>
    <format dxfId="2694">
      <pivotArea dataOnly="0" labelOnly="1" fieldPosition="0">
        <references count="3">
          <reference field="7" count="1" selected="0">
            <x v="15"/>
          </reference>
          <reference field="9" count="1" selected="0">
            <x v="64"/>
          </reference>
          <reference field="13" count="1">
            <x v="1"/>
          </reference>
        </references>
      </pivotArea>
    </format>
    <format dxfId="2693">
      <pivotArea dataOnly="0" labelOnly="1" fieldPosition="0">
        <references count="3">
          <reference field="7" count="1" selected="0">
            <x v="15"/>
          </reference>
          <reference field="9" count="1" selected="0">
            <x v="66"/>
          </reference>
          <reference field="13" count="1">
            <x v="1"/>
          </reference>
        </references>
      </pivotArea>
    </format>
    <format dxfId="2692">
      <pivotArea dataOnly="0" labelOnly="1" fieldPosition="0">
        <references count="3">
          <reference field="7" count="1" selected="0">
            <x v="15"/>
          </reference>
          <reference field="9" count="1" selected="0">
            <x v="67"/>
          </reference>
          <reference field="13" count="1">
            <x v="1"/>
          </reference>
        </references>
      </pivotArea>
    </format>
    <format dxfId="2691">
      <pivotArea dataOnly="0" labelOnly="1" fieldPosition="0">
        <references count="3">
          <reference field="7" count="1" selected="0">
            <x v="15"/>
          </reference>
          <reference field="9" count="1" selected="0">
            <x v="68"/>
          </reference>
          <reference field="13" count="1">
            <x v="1"/>
          </reference>
        </references>
      </pivotArea>
    </format>
    <format dxfId="2690">
      <pivotArea dataOnly="0" labelOnly="1" fieldPosition="0">
        <references count="3">
          <reference field="7" count="1" selected="0">
            <x v="15"/>
          </reference>
          <reference field="9" count="1" selected="0">
            <x v="70"/>
          </reference>
          <reference field="13" count="2">
            <x v="1"/>
            <x v="4"/>
          </reference>
        </references>
      </pivotArea>
    </format>
    <format dxfId="2689">
      <pivotArea dataOnly="0" labelOnly="1" fieldPosition="0">
        <references count="3">
          <reference field="7" count="1" selected="0">
            <x v="15"/>
          </reference>
          <reference field="9" count="1" selected="0">
            <x v="78"/>
          </reference>
          <reference field="13" count="1">
            <x v="1"/>
          </reference>
        </references>
      </pivotArea>
    </format>
    <format dxfId="2688">
      <pivotArea dataOnly="0" labelOnly="1" fieldPosition="0">
        <references count="3">
          <reference field="7" count="1" selected="0">
            <x v="15"/>
          </reference>
          <reference field="9" count="1" selected="0">
            <x v="79"/>
          </reference>
          <reference field="13" count="1">
            <x v="1"/>
          </reference>
        </references>
      </pivotArea>
    </format>
    <format dxfId="2687">
      <pivotArea dataOnly="0" labelOnly="1" fieldPosition="0">
        <references count="3">
          <reference field="7" count="1" selected="0">
            <x v="15"/>
          </reference>
          <reference field="9" count="1" selected="0">
            <x v="81"/>
          </reference>
          <reference field="13" count="1">
            <x v="1"/>
          </reference>
        </references>
      </pivotArea>
    </format>
    <format dxfId="2686">
      <pivotArea dataOnly="0" labelOnly="1" fieldPosition="0">
        <references count="3">
          <reference field="7" count="1" selected="0">
            <x v="15"/>
          </reference>
          <reference field="9" count="1" selected="0">
            <x v="82"/>
          </reference>
          <reference field="13" count="1">
            <x v="1"/>
          </reference>
        </references>
      </pivotArea>
    </format>
    <format dxfId="2685">
      <pivotArea dataOnly="0" labelOnly="1" fieldPosition="0">
        <references count="3">
          <reference field="7" count="1" selected="0">
            <x v="15"/>
          </reference>
          <reference field="9" count="1" selected="0">
            <x v="85"/>
          </reference>
          <reference field="13" count="1">
            <x v="1"/>
          </reference>
        </references>
      </pivotArea>
    </format>
    <format dxfId="2684">
      <pivotArea dataOnly="0" labelOnly="1" fieldPosition="0">
        <references count="3">
          <reference field="7" count="1" selected="0">
            <x v="15"/>
          </reference>
          <reference field="9" count="1" selected="0">
            <x v="93"/>
          </reference>
          <reference field="13" count="1">
            <x v="1"/>
          </reference>
        </references>
      </pivotArea>
    </format>
    <format dxfId="2683">
      <pivotArea dataOnly="0" labelOnly="1" fieldPosition="0">
        <references count="3">
          <reference field="7" count="1" selected="0">
            <x v="15"/>
          </reference>
          <reference field="9" count="1" selected="0">
            <x v="96"/>
          </reference>
          <reference field="13" count="1">
            <x v="1"/>
          </reference>
        </references>
      </pivotArea>
    </format>
    <format dxfId="2682">
      <pivotArea dataOnly="0" labelOnly="1" fieldPosition="0">
        <references count="2">
          <reference field="7" count="1" selected="0">
            <x v="16"/>
          </reference>
          <reference field="9" count="1">
            <x v="4"/>
          </reference>
        </references>
      </pivotArea>
    </format>
    <format dxfId="2681">
      <pivotArea dataOnly="0" labelOnly="1" fieldPosition="0">
        <references count="2">
          <reference field="7" count="1" selected="0">
            <x v="16"/>
          </reference>
          <reference field="9" count="1" defaultSubtotal="1">
            <x v="4"/>
          </reference>
        </references>
      </pivotArea>
    </format>
    <format dxfId="2680">
      <pivotArea dataOnly="0" labelOnly="1" fieldPosition="0">
        <references count="3">
          <reference field="7" count="1" selected="0">
            <x v="16"/>
          </reference>
          <reference field="9" count="1" selected="0">
            <x v="4"/>
          </reference>
          <reference field="13" count="2">
            <x v="1"/>
            <x v="2"/>
          </reference>
        </references>
      </pivotArea>
    </format>
    <format dxfId="2679">
      <pivotArea dataOnly="0" labelOnly="1" fieldPosition="0">
        <references count="2">
          <reference field="7" count="1" selected="0">
            <x v="16"/>
          </reference>
          <reference field="9" count="1">
            <x v="14"/>
          </reference>
        </references>
      </pivotArea>
    </format>
    <format dxfId="2678">
      <pivotArea dataOnly="0" labelOnly="1" fieldPosition="0">
        <references count="2">
          <reference field="7" count="1" selected="0">
            <x v="16"/>
          </reference>
          <reference field="9" count="1" defaultSubtotal="1">
            <x v="14"/>
          </reference>
        </references>
      </pivotArea>
    </format>
    <format dxfId="2677">
      <pivotArea dataOnly="0" labelOnly="1" fieldPosition="0">
        <references count="3">
          <reference field="7" count="1" selected="0">
            <x v="16"/>
          </reference>
          <reference field="9" count="1" selected="0">
            <x v="14"/>
          </reference>
          <reference field="13" count="2">
            <x v="2"/>
            <x v="4"/>
          </reference>
        </references>
      </pivotArea>
    </format>
    <format dxfId="2676">
      <pivotArea collapsedLevelsAreSubtotals="1" fieldPosition="0">
        <references count="2">
          <reference field="7" count="1" selected="0">
            <x v="16"/>
          </reference>
          <reference field="9" count="1">
            <x v="18"/>
          </reference>
        </references>
      </pivotArea>
    </format>
    <format dxfId="2675">
      <pivotArea collapsedLevelsAreSubtotals="1" fieldPosition="0">
        <references count="3">
          <reference field="7" count="1" selected="0">
            <x v="16"/>
          </reference>
          <reference field="9" count="1" selected="0">
            <x v="18"/>
          </reference>
          <reference field="13" count="2">
            <x v="1"/>
            <x v="2"/>
          </reference>
        </references>
      </pivotArea>
    </format>
    <format dxfId="2674">
      <pivotArea collapsedLevelsAreSubtotals="1" fieldPosition="0">
        <references count="2">
          <reference field="7" count="1" selected="0">
            <x v="16"/>
          </reference>
          <reference field="9" count="1" defaultSubtotal="1">
            <x v="18"/>
          </reference>
        </references>
      </pivotArea>
    </format>
    <format dxfId="2673">
      <pivotArea dataOnly="0" labelOnly="1" fieldPosition="0">
        <references count="2">
          <reference field="7" count="1" selected="0">
            <x v="16"/>
          </reference>
          <reference field="9" count="1">
            <x v="18"/>
          </reference>
        </references>
      </pivotArea>
    </format>
    <format dxfId="2672">
      <pivotArea dataOnly="0" labelOnly="1" fieldPosition="0">
        <references count="2">
          <reference field="7" count="1" selected="0">
            <x v="16"/>
          </reference>
          <reference field="9" count="1" defaultSubtotal="1">
            <x v="18"/>
          </reference>
        </references>
      </pivotArea>
    </format>
    <format dxfId="2671">
      <pivotArea dataOnly="0" labelOnly="1" fieldPosition="0">
        <references count="3">
          <reference field="7" count="1" selected="0">
            <x v="16"/>
          </reference>
          <reference field="9" count="1" selected="0">
            <x v="18"/>
          </reference>
          <reference field="13" count="2">
            <x v="1"/>
            <x v="2"/>
          </reference>
        </references>
      </pivotArea>
    </format>
    <format dxfId="2670">
      <pivotArea dataOnly="0" labelOnly="1" fieldPosition="0">
        <references count="2">
          <reference field="7" count="1" selected="0">
            <x v="16"/>
          </reference>
          <reference field="9" count="1">
            <x v="31"/>
          </reference>
        </references>
      </pivotArea>
    </format>
    <format dxfId="2669">
      <pivotArea dataOnly="0" labelOnly="1" fieldPosition="0">
        <references count="2">
          <reference field="7" count="1" selected="0">
            <x v="16"/>
          </reference>
          <reference field="9" count="1" defaultSubtotal="1">
            <x v="31"/>
          </reference>
        </references>
      </pivotArea>
    </format>
    <format dxfId="2668">
      <pivotArea dataOnly="0" labelOnly="1" fieldPosition="0">
        <references count="3">
          <reference field="7" count="1" selected="0">
            <x v="16"/>
          </reference>
          <reference field="9" count="1" selected="0">
            <x v="31"/>
          </reference>
          <reference field="13" count="2">
            <x v="1"/>
            <x v="2"/>
          </reference>
        </references>
      </pivotArea>
    </format>
    <format dxfId="2667">
      <pivotArea dataOnly="0" labelOnly="1" fieldPosition="0">
        <references count="2">
          <reference field="7" count="1" selected="0">
            <x v="16"/>
          </reference>
          <reference field="9" count="1">
            <x v="33"/>
          </reference>
        </references>
      </pivotArea>
    </format>
    <format dxfId="2666">
      <pivotArea dataOnly="0" labelOnly="1" fieldPosition="0">
        <references count="2">
          <reference field="7" count="1" selected="0">
            <x v="16"/>
          </reference>
          <reference field="9" count="1" defaultSubtotal="1">
            <x v="33"/>
          </reference>
        </references>
      </pivotArea>
    </format>
    <format dxfId="2665">
      <pivotArea dataOnly="0" labelOnly="1" fieldPosition="0">
        <references count="3">
          <reference field="7" count="1" selected="0">
            <x v="16"/>
          </reference>
          <reference field="9" count="1" selected="0">
            <x v="33"/>
          </reference>
          <reference field="13" count="1">
            <x v="1"/>
          </reference>
        </references>
      </pivotArea>
    </format>
    <format dxfId="2664">
      <pivotArea dataOnly="0" labelOnly="1" fieldPosition="0">
        <references count="2">
          <reference field="7" count="1" selected="0">
            <x v="16"/>
          </reference>
          <reference field="9" count="1">
            <x v="44"/>
          </reference>
        </references>
      </pivotArea>
    </format>
    <format dxfId="2663">
      <pivotArea dataOnly="0" labelOnly="1" fieldPosition="0">
        <references count="2">
          <reference field="7" count="1" selected="0">
            <x v="16"/>
          </reference>
          <reference field="9" count="1" defaultSubtotal="1">
            <x v="44"/>
          </reference>
        </references>
      </pivotArea>
    </format>
    <format dxfId="2662">
      <pivotArea dataOnly="0" labelOnly="1" fieldPosition="0">
        <references count="3">
          <reference field="7" count="1" selected="0">
            <x v="16"/>
          </reference>
          <reference field="9" count="1" selected="0">
            <x v="44"/>
          </reference>
          <reference field="13" count="3">
            <x v="1"/>
            <x v="2"/>
            <x v="4"/>
          </reference>
        </references>
      </pivotArea>
    </format>
    <format dxfId="2661">
      <pivotArea dataOnly="0" labelOnly="1" fieldPosition="0">
        <references count="2">
          <reference field="7" count="1" selected="0">
            <x v="16"/>
          </reference>
          <reference field="9" count="1">
            <x v="54"/>
          </reference>
        </references>
      </pivotArea>
    </format>
    <format dxfId="2660">
      <pivotArea dataOnly="0" labelOnly="1" fieldPosition="0">
        <references count="2">
          <reference field="7" count="1" selected="0">
            <x v="16"/>
          </reference>
          <reference field="9" count="1" defaultSubtotal="1">
            <x v="54"/>
          </reference>
        </references>
      </pivotArea>
    </format>
    <format dxfId="2659">
      <pivotArea dataOnly="0" labelOnly="1" fieldPosition="0">
        <references count="3">
          <reference field="7" count="1" selected="0">
            <x v="16"/>
          </reference>
          <reference field="9" count="1" selected="0">
            <x v="54"/>
          </reference>
          <reference field="13" count="1">
            <x v="2"/>
          </reference>
        </references>
      </pivotArea>
    </format>
    <format dxfId="2658">
      <pivotArea dataOnly="0" labelOnly="1" fieldPosition="0">
        <references count="2">
          <reference field="7" count="1" selected="0">
            <x v="16"/>
          </reference>
          <reference field="9" count="1">
            <x v="60"/>
          </reference>
        </references>
      </pivotArea>
    </format>
    <format dxfId="2657">
      <pivotArea dataOnly="0" labelOnly="1" fieldPosition="0">
        <references count="2">
          <reference field="7" count="1" selected="0">
            <x v="16"/>
          </reference>
          <reference field="9" count="1" defaultSubtotal="1">
            <x v="60"/>
          </reference>
        </references>
      </pivotArea>
    </format>
    <format dxfId="2656">
      <pivotArea dataOnly="0" labelOnly="1" fieldPosition="0">
        <references count="3">
          <reference field="7" count="1" selected="0">
            <x v="16"/>
          </reference>
          <reference field="9" count="1" selected="0">
            <x v="60"/>
          </reference>
          <reference field="13" count="1">
            <x v="2"/>
          </reference>
        </references>
      </pivotArea>
    </format>
    <format dxfId="2655">
      <pivotArea dataOnly="0" labelOnly="1" fieldPosition="0">
        <references count="2">
          <reference field="7" count="1" selected="0">
            <x v="16"/>
          </reference>
          <reference field="9" count="1">
            <x v="65"/>
          </reference>
        </references>
      </pivotArea>
    </format>
    <format dxfId="2654">
      <pivotArea dataOnly="0" labelOnly="1" fieldPosition="0">
        <references count="2">
          <reference field="7" count="1" selected="0">
            <x v="16"/>
          </reference>
          <reference field="9" count="1" defaultSubtotal="1">
            <x v="65"/>
          </reference>
        </references>
      </pivotArea>
    </format>
    <format dxfId="2653">
      <pivotArea dataOnly="0" labelOnly="1" fieldPosition="0">
        <references count="3">
          <reference field="7" count="1" selected="0">
            <x v="16"/>
          </reference>
          <reference field="9" count="1" selected="0">
            <x v="65"/>
          </reference>
          <reference field="13" count="1">
            <x v="1"/>
          </reference>
        </references>
      </pivotArea>
    </format>
    <format dxfId="2652">
      <pivotArea dataOnly="0" labelOnly="1" fieldPosition="0">
        <references count="2">
          <reference field="7" count="1" selected="0">
            <x v="16"/>
          </reference>
          <reference field="9" count="1">
            <x v="69"/>
          </reference>
        </references>
      </pivotArea>
    </format>
    <format dxfId="2651">
      <pivotArea dataOnly="0" labelOnly="1" fieldPosition="0">
        <references count="2">
          <reference field="7" count="1" selected="0">
            <x v="16"/>
          </reference>
          <reference field="9" count="1" defaultSubtotal="1">
            <x v="69"/>
          </reference>
        </references>
      </pivotArea>
    </format>
    <format dxfId="2650">
      <pivotArea dataOnly="0" labelOnly="1" fieldPosition="0">
        <references count="3">
          <reference field="7" count="1" selected="0">
            <x v="16"/>
          </reference>
          <reference field="9" count="1" selected="0">
            <x v="69"/>
          </reference>
          <reference field="13" count="2">
            <x v="2"/>
            <x v="4"/>
          </reference>
        </references>
      </pivotArea>
    </format>
    <format dxfId="2649">
      <pivotArea dataOnly="0" labelOnly="1" fieldPosition="0">
        <references count="2">
          <reference field="7" count="1" selected="0">
            <x v="16"/>
          </reference>
          <reference field="9" count="1">
            <x v="74"/>
          </reference>
        </references>
      </pivotArea>
    </format>
    <format dxfId="2648">
      <pivotArea dataOnly="0" labelOnly="1" fieldPosition="0">
        <references count="3">
          <reference field="7" count="1" selected="0">
            <x v="16"/>
          </reference>
          <reference field="9" count="1" selected="0">
            <x v="74"/>
          </reference>
          <reference field="13" count="2">
            <x v="1"/>
            <x v="4"/>
          </reference>
        </references>
      </pivotArea>
    </format>
    <format dxfId="2647">
      <pivotArea dataOnly="0" labelOnly="1" fieldPosition="0">
        <references count="2">
          <reference field="7" count="1" selected="0">
            <x v="16"/>
          </reference>
          <reference field="9" count="1" defaultSubtotal="1">
            <x v="74"/>
          </reference>
        </references>
      </pivotArea>
    </format>
    <format dxfId="2646">
      <pivotArea dataOnly="0" labelOnly="1" fieldPosition="0">
        <references count="2">
          <reference field="7" count="1" selected="0">
            <x v="16"/>
          </reference>
          <reference field="9" count="1">
            <x v="101"/>
          </reference>
        </references>
      </pivotArea>
    </format>
    <format dxfId="2645">
      <pivotArea dataOnly="0" labelOnly="1" fieldPosition="0">
        <references count="2">
          <reference field="7" count="1" selected="0">
            <x v="16"/>
          </reference>
          <reference field="9" count="1" defaultSubtotal="1">
            <x v="101"/>
          </reference>
        </references>
      </pivotArea>
    </format>
    <format dxfId="2644">
      <pivotArea dataOnly="0" labelOnly="1" fieldPosition="0">
        <references count="3">
          <reference field="7" count="1" selected="0">
            <x v="16"/>
          </reference>
          <reference field="9" count="1" selected="0">
            <x v="101"/>
          </reference>
          <reference field="13" count="2">
            <x v="1"/>
            <x v="2"/>
          </reference>
        </references>
      </pivotArea>
    </format>
    <format dxfId="2643">
      <pivotArea dataOnly="0" labelOnly="1" fieldPosition="0">
        <references count="1">
          <reference field="7" count="1" defaultSubtotal="1">
            <x v="25"/>
          </reference>
        </references>
      </pivotArea>
    </format>
    <format dxfId="2642">
      <pivotArea dataOnly="0" labelOnly="1" fieldPosition="0">
        <references count="2">
          <reference field="7" count="1" selected="0">
            <x v="25"/>
          </reference>
          <reference field="9" count="5">
            <x v="28"/>
            <x v="49"/>
            <x v="84"/>
            <x v="92"/>
            <x v="99"/>
          </reference>
        </references>
      </pivotArea>
    </format>
    <format dxfId="2641">
      <pivotArea dataOnly="0" labelOnly="1" fieldPosition="0">
        <references count="2">
          <reference field="7" count="1" selected="0">
            <x v="25"/>
          </reference>
          <reference field="9" count="5" defaultSubtotal="1">
            <x v="28"/>
            <x v="49"/>
            <x v="84"/>
            <x v="92"/>
            <x v="99"/>
          </reference>
        </references>
      </pivotArea>
    </format>
    <format dxfId="2640">
      <pivotArea dataOnly="0" labelOnly="1" fieldPosition="0">
        <references count="3">
          <reference field="7" count="1" selected="0">
            <x v="25"/>
          </reference>
          <reference field="9" count="1" selected="0">
            <x v="28"/>
          </reference>
          <reference field="13" count="2">
            <x v="1"/>
            <x v="4"/>
          </reference>
        </references>
      </pivotArea>
    </format>
    <format dxfId="2639">
      <pivotArea dataOnly="0" labelOnly="1" fieldPosition="0">
        <references count="3">
          <reference field="7" count="1" selected="0">
            <x v="25"/>
          </reference>
          <reference field="9" count="1" selected="0">
            <x v="49"/>
          </reference>
          <reference field="13" count="2">
            <x v="1"/>
            <x v="4"/>
          </reference>
        </references>
      </pivotArea>
    </format>
    <format dxfId="2638">
      <pivotArea dataOnly="0" labelOnly="1" fieldPosition="0">
        <references count="3">
          <reference field="7" count="1" selected="0">
            <x v="25"/>
          </reference>
          <reference field="9" count="1" selected="0">
            <x v="84"/>
          </reference>
          <reference field="13" count="1">
            <x v="4"/>
          </reference>
        </references>
      </pivotArea>
    </format>
    <format dxfId="2637">
      <pivotArea dataOnly="0" labelOnly="1" fieldPosition="0">
        <references count="3">
          <reference field="7" count="1" selected="0">
            <x v="25"/>
          </reference>
          <reference field="9" count="1" selected="0">
            <x v="92"/>
          </reference>
          <reference field="13" count="1">
            <x v="1"/>
          </reference>
        </references>
      </pivotArea>
    </format>
    <format dxfId="2636">
      <pivotArea dataOnly="0" labelOnly="1" fieldPosition="0">
        <references count="3">
          <reference field="7" count="1" selected="0">
            <x v="25"/>
          </reference>
          <reference field="9" count="1" selected="0">
            <x v="99"/>
          </reference>
          <reference field="13" count="1">
            <x v="1"/>
          </reference>
        </references>
      </pivotArea>
    </format>
    <format dxfId="2635">
      <pivotArea dataOnly="0" labelOnly="1" fieldPosition="0">
        <references count="2">
          <reference field="7" count="1" selected="0">
            <x v="26"/>
          </reference>
          <reference field="9" count="1">
            <x v="35"/>
          </reference>
        </references>
      </pivotArea>
    </format>
    <format dxfId="2634">
      <pivotArea dataOnly="0" labelOnly="1" fieldPosition="0">
        <references count="2">
          <reference field="7" count="1" selected="0">
            <x v="26"/>
          </reference>
          <reference field="9" count="1" defaultSubtotal="1">
            <x v="35"/>
          </reference>
        </references>
      </pivotArea>
    </format>
    <format dxfId="2633">
      <pivotArea dataOnly="0" labelOnly="1" fieldPosition="0">
        <references count="3">
          <reference field="7" count="1" selected="0">
            <x v="26"/>
          </reference>
          <reference field="9" count="1" selected="0">
            <x v="35"/>
          </reference>
          <reference field="13" count="2">
            <x v="1"/>
            <x v="2"/>
          </reference>
        </references>
      </pivotArea>
    </format>
    <format dxfId="2632">
      <pivotArea dataOnly="0" labelOnly="1" fieldPosition="0">
        <references count="2">
          <reference field="7" count="1" selected="0">
            <x v="27"/>
          </reference>
          <reference field="9" count="1">
            <x v="6"/>
          </reference>
        </references>
      </pivotArea>
    </format>
    <format dxfId="2631">
      <pivotArea dataOnly="0" labelOnly="1" fieldPosition="0">
        <references count="3">
          <reference field="7" count="1" selected="0">
            <x v="27"/>
          </reference>
          <reference field="9" count="1" selected="0">
            <x v="6"/>
          </reference>
          <reference field="13" count="3">
            <x v="1"/>
            <x v="2"/>
            <x v="4"/>
          </reference>
        </references>
      </pivotArea>
    </format>
    <format dxfId="2630">
      <pivotArea dataOnly="0" labelOnly="1" fieldPosition="0">
        <references count="1">
          <reference field="7" count="1" defaultSubtotal="1">
            <x v="27"/>
          </reference>
        </references>
      </pivotArea>
    </format>
    <format dxfId="2629">
      <pivotArea dataOnly="0" labelOnly="1" fieldPosition="0">
        <references count="2">
          <reference field="7" count="1" selected="0">
            <x v="27"/>
          </reference>
          <reference field="9" count="5">
            <x v="6"/>
            <x v="11"/>
            <x v="21"/>
            <x v="48"/>
            <x v="57"/>
          </reference>
        </references>
      </pivotArea>
    </format>
    <format dxfId="2628">
      <pivotArea dataOnly="0" labelOnly="1" fieldPosition="0">
        <references count="2">
          <reference field="7" count="1" selected="0">
            <x v="27"/>
          </reference>
          <reference field="9" count="5" defaultSubtotal="1">
            <x v="6"/>
            <x v="11"/>
            <x v="21"/>
            <x v="48"/>
            <x v="57"/>
          </reference>
        </references>
      </pivotArea>
    </format>
    <format dxfId="2627">
      <pivotArea dataOnly="0" labelOnly="1" fieldPosition="0">
        <references count="3">
          <reference field="7" count="1" selected="0">
            <x v="27"/>
          </reference>
          <reference field="9" count="1" selected="0">
            <x v="6"/>
          </reference>
          <reference field="13" count="3">
            <x v="1"/>
            <x v="2"/>
            <x v="4"/>
          </reference>
        </references>
      </pivotArea>
    </format>
    <format dxfId="2626">
      <pivotArea dataOnly="0" labelOnly="1" fieldPosition="0">
        <references count="3">
          <reference field="7" count="1" selected="0">
            <x v="27"/>
          </reference>
          <reference field="9" count="1" selected="0">
            <x v="11"/>
          </reference>
          <reference field="13" count="1">
            <x v="2"/>
          </reference>
        </references>
      </pivotArea>
    </format>
    <format dxfId="2625">
      <pivotArea dataOnly="0" labelOnly="1" fieldPosition="0">
        <references count="3">
          <reference field="7" count="1" selected="0">
            <x v="27"/>
          </reference>
          <reference field="9" count="1" selected="0">
            <x v="21"/>
          </reference>
          <reference field="13" count="1">
            <x v="2"/>
          </reference>
        </references>
      </pivotArea>
    </format>
    <format dxfId="2624">
      <pivotArea dataOnly="0" labelOnly="1" fieldPosition="0">
        <references count="3">
          <reference field="7" count="1" selected="0">
            <x v="27"/>
          </reference>
          <reference field="9" count="1" selected="0">
            <x v="48"/>
          </reference>
          <reference field="13" count="1">
            <x v="2"/>
          </reference>
        </references>
      </pivotArea>
    </format>
    <format dxfId="2623">
      <pivotArea dataOnly="0" labelOnly="1" fieldPosition="0">
        <references count="3">
          <reference field="7" count="1" selected="0">
            <x v="27"/>
          </reference>
          <reference field="9" count="1" selected="0">
            <x v="57"/>
          </reference>
          <reference field="13" count="1">
            <x v="2"/>
          </reference>
        </references>
      </pivotArea>
    </format>
    <format dxfId="2622">
      <pivotArea dataOnly="0" labelOnly="1" fieldPosition="0">
        <references count="1">
          <reference field="7" count="1" defaultSubtotal="1">
            <x v="28"/>
          </reference>
        </references>
      </pivotArea>
    </format>
    <format dxfId="2621">
      <pivotArea dataOnly="0" labelOnly="1" fieldPosition="0">
        <references count="2">
          <reference field="7" count="1" selected="0">
            <x v="28"/>
          </reference>
          <reference field="9" count="10">
            <x v="7"/>
            <x v="12"/>
            <x v="16"/>
            <x v="22"/>
            <x v="24"/>
            <x v="51"/>
            <x v="59"/>
            <x v="62"/>
            <x v="63"/>
            <x v="95"/>
          </reference>
        </references>
      </pivotArea>
    </format>
    <format dxfId="2620">
      <pivotArea dataOnly="0" labelOnly="1" fieldPosition="0">
        <references count="2">
          <reference field="7" count="1" selected="0">
            <x v="28"/>
          </reference>
          <reference field="9" count="10" defaultSubtotal="1">
            <x v="7"/>
            <x v="12"/>
            <x v="16"/>
            <x v="22"/>
            <x v="24"/>
            <x v="51"/>
            <x v="59"/>
            <x v="62"/>
            <x v="63"/>
            <x v="95"/>
          </reference>
        </references>
      </pivotArea>
    </format>
    <format dxfId="2619">
      <pivotArea dataOnly="0" labelOnly="1" fieldPosition="0">
        <references count="3">
          <reference field="7" count="1" selected="0">
            <x v="28"/>
          </reference>
          <reference field="9" count="1" selected="0">
            <x v="7"/>
          </reference>
          <reference field="13" count="2">
            <x v="1"/>
            <x v="4"/>
          </reference>
        </references>
      </pivotArea>
    </format>
    <format dxfId="2618">
      <pivotArea dataOnly="0" labelOnly="1" fieldPosition="0">
        <references count="3">
          <reference field="7" count="1" selected="0">
            <x v="28"/>
          </reference>
          <reference field="9" count="1" selected="0">
            <x v="12"/>
          </reference>
          <reference field="13" count="1">
            <x v="1"/>
          </reference>
        </references>
      </pivotArea>
    </format>
    <format dxfId="2617">
      <pivotArea dataOnly="0" labelOnly="1" fieldPosition="0">
        <references count="3">
          <reference field="7" count="1" selected="0">
            <x v="28"/>
          </reference>
          <reference field="9" count="1" selected="0">
            <x v="16"/>
          </reference>
          <reference field="13" count="2">
            <x v="1"/>
            <x v="4"/>
          </reference>
        </references>
      </pivotArea>
    </format>
    <format dxfId="2616">
      <pivotArea dataOnly="0" labelOnly="1" fieldPosition="0">
        <references count="3">
          <reference field="7" count="1" selected="0">
            <x v="28"/>
          </reference>
          <reference field="9" count="1" selected="0">
            <x v="22"/>
          </reference>
          <reference field="13" count="2">
            <x v="1"/>
            <x v="2"/>
          </reference>
        </references>
      </pivotArea>
    </format>
    <format dxfId="2615">
      <pivotArea dataOnly="0" labelOnly="1" fieldPosition="0">
        <references count="3">
          <reference field="7" count="1" selected="0">
            <x v="28"/>
          </reference>
          <reference field="9" count="1" selected="0">
            <x v="24"/>
          </reference>
          <reference field="13" count="2">
            <x v="1"/>
            <x v="2"/>
          </reference>
        </references>
      </pivotArea>
    </format>
    <format dxfId="2614">
      <pivotArea dataOnly="0" labelOnly="1" fieldPosition="0">
        <references count="3">
          <reference field="7" count="1" selected="0">
            <x v="28"/>
          </reference>
          <reference field="9" count="1" selected="0">
            <x v="51"/>
          </reference>
          <reference field="13" count="1">
            <x v="1"/>
          </reference>
        </references>
      </pivotArea>
    </format>
    <format dxfId="2613">
      <pivotArea dataOnly="0" labelOnly="1" fieldPosition="0">
        <references count="3">
          <reference field="7" count="1" selected="0">
            <x v="28"/>
          </reference>
          <reference field="9" count="1" selected="0">
            <x v="59"/>
          </reference>
          <reference field="13" count="1">
            <x v="1"/>
          </reference>
        </references>
      </pivotArea>
    </format>
    <format dxfId="2612">
      <pivotArea dataOnly="0" labelOnly="1" fieldPosition="0">
        <references count="3">
          <reference field="7" count="1" selected="0">
            <x v="28"/>
          </reference>
          <reference field="9" count="1" selected="0">
            <x v="62"/>
          </reference>
          <reference field="13" count="1">
            <x v="1"/>
          </reference>
        </references>
      </pivotArea>
    </format>
    <format dxfId="2611">
      <pivotArea dataOnly="0" labelOnly="1" fieldPosition="0">
        <references count="3">
          <reference field="7" count="1" selected="0">
            <x v="28"/>
          </reference>
          <reference field="9" count="1" selected="0">
            <x v="63"/>
          </reference>
          <reference field="13" count="1">
            <x v="1"/>
          </reference>
        </references>
      </pivotArea>
    </format>
    <format dxfId="2610">
      <pivotArea dataOnly="0" labelOnly="1" fieldPosition="0">
        <references count="3">
          <reference field="7" count="1" selected="0">
            <x v="28"/>
          </reference>
          <reference field="9" count="1" selected="0">
            <x v="95"/>
          </reference>
          <reference field="13" count="1">
            <x v="1"/>
          </reference>
        </references>
      </pivotArea>
    </format>
    <format dxfId="2609">
      <pivotArea dataOnly="0" labelOnly="1" fieldPosition="0">
        <references count="2">
          <reference field="7" count="1" selected="0">
            <x v="35"/>
          </reference>
          <reference field="9" count="2">
            <x v="36"/>
            <x v="90"/>
          </reference>
        </references>
      </pivotArea>
    </format>
    <format dxfId="2608">
      <pivotArea dataOnly="0" labelOnly="1" fieldPosition="0">
        <references count="2">
          <reference field="7" count="1" selected="0">
            <x v="35"/>
          </reference>
          <reference field="9" count="2" defaultSubtotal="1">
            <x v="36"/>
            <x v="90"/>
          </reference>
        </references>
      </pivotArea>
    </format>
    <format dxfId="2607">
      <pivotArea dataOnly="0" labelOnly="1" fieldPosition="0">
        <references count="3">
          <reference field="7" count="1" selected="0">
            <x v="35"/>
          </reference>
          <reference field="9" count="1" selected="0">
            <x v="36"/>
          </reference>
          <reference field="13" count="1">
            <x v="1"/>
          </reference>
        </references>
      </pivotArea>
    </format>
    <format dxfId="2606">
      <pivotArea dataOnly="0" labelOnly="1" fieldPosition="0">
        <references count="3">
          <reference field="7" count="1" selected="0">
            <x v="35"/>
          </reference>
          <reference field="9" count="1" selected="0">
            <x v="90"/>
          </reference>
          <reference field="13" count="1">
            <x v="1"/>
          </reference>
        </references>
      </pivotArea>
    </format>
    <format dxfId="2605">
      <pivotArea dataOnly="0" labelOnly="1" fieldPosition="0">
        <references count="2">
          <reference field="7" count="1" selected="0">
            <x v="42"/>
          </reference>
          <reference field="9" count="1">
            <x v="20"/>
          </reference>
        </references>
      </pivotArea>
    </format>
    <format dxfId="2604">
      <pivotArea dataOnly="0" labelOnly="1" fieldPosition="0">
        <references count="2">
          <reference field="7" count="1" selected="0">
            <x v="42"/>
          </reference>
          <reference field="9" count="1" defaultSubtotal="1">
            <x v="20"/>
          </reference>
        </references>
      </pivotArea>
    </format>
    <format dxfId="2603">
      <pivotArea dataOnly="0" labelOnly="1" fieldPosition="0">
        <references count="3">
          <reference field="7" count="1" selected="0">
            <x v="42"/>
          </reference>
          <reference field="9" count="1" selected="0">
            <x v="20"/>
          </reference>
          <reference field="13" count="1">
            <x v="1"/>
          </reference>
        </references>
      </pivotArea>
    </format>
    <format dxfId="2602">
      <pivotArea dataOnly="0" labelOnly="1" fieldPosition="0">
        <references count="2">
          <reference field="7" count="1" selected="0">
            <x v="42"/>
          </reference>
          <reference field="9" count="1">
            <x v="39"/>
          </reference>
        </references>
      </pivotArea>
    </format>
    <format dxfId="2601">
      <pivotArea dataOnly="0" labelOnly="1" fieldPosition="0">
        <references count="2">
          <reference field="7" count="1" selected="0">
            <x v="42"/>
          </reference>
          <reference field="9" count="1" defaultSubtotal="1">
            <x v="39"/>
          </reference>
        </references>
      </pivotArea>
    </format>
    <format dxfId="2600">
      <pivotArea dataOnly="0" labelOnly="1" fieldPosition="0">
        <references count="3">
          <reference field="7" count="1" selected="0">
            <x v="42"/>
          </reference>
          <reference field="9" count="1" selected="0">
            <x v="39"/>
          </reference>
          <reference field="13" count="2">
            <x v="1"/>
            <x v="2"/>
          </reference>
        </references>
      </pivotArea>
    </format>
    <format dxfId="2599">
      <pivotArea dataOnly="0" labelOnly="1" fieldPosition="0">
        <references count="2">
          <reference field="7" count="1" selected="0">
            <x v="42"/>
          </reference>
          <reference field="9" count="1">
            <x v="80"/>
          </reference>
        </references>
      </pivotArea>
    </format>
    <format dxfId="2598">
      <pivotArea dataOnly="0" labelOnly="1" fieldPosition="0">
        <references count="3">
          <reference field="7" count="1" selected="0">
            <x v="42"/>
          </reference>
          <reference field="9" count="1" selected="0">
            <x v="80"/>
          </reference>
          <reference field="13" count="2">
            <x v="1"/>
            <x v="3"/>
          </reference>
        </references>
      </pivotArea>
    </format>
    <format dxfId="2597">
      <pivotArea dataOnly="0" labelOnly="1" fieldPosition="0">
        <references count="2">
          <reference field="7" count="1" selected="0">
            <x v="46"/>
          </reference>
          <reference field="9" count="1">
            <x v="39"/>
          </reference>
        </references>
      </pivotArea>
    </format>
    <format dxfId="2596">
      <pivotArea dataOnly="0" labelOnly="1" fieldPosition="0">
        <references count="2">
          <reference field="7" count="1" selected="0">
            <x v="46"/>
          </reference>
          <reference field="9" count="1" defaultSubtotal="1">
            <x v="39"/>
          </reference>
        </references>
      </pivotArea>
    </format>
    <format dxfId="2595">
      <pivotArea dataOnly="0" labelOnly="1" fieldPosition="0">
        <references count="3">
          <reference field="7" count="1" selected="0">
            <x v="46"/>
          </reference>
          <reference field="9" count="1" selected="0">
            <x v="39"/>
          </reference>
          <reference field="13" count="1">
            <x v="1"/>
          </reference>
        </references>
      </pivotArea>
    </format>
    <format dxfId="2594">
      <pivotArea dataOnly="0" labelOnly="1" fieldPosition="0">
        <references count="2">
          <reference field="7" count="1" selected="0">
            <x v="46"/>
          </reference>
          <reference field="9" count="1">
            <x v="39"/>
          </reference>
        </references>
      </pivotArea>
    </format>
    <format dxfId="2593">
      <pivotArea dataOnly="0" labelOnly="1" fieldPosition="0">
        <references count="2">
          <reference field="7" count="1" selected="0">
            <x v="46"/>
          </reference>
          <reference field="9" count="1" defaultSubtotal="1">
            <x v="39"/>
          </reference>
        </references>
      </pivotArea>
    </format>
    <format dxfId="2592">
      <pivotArea dataOnly="0" labelOnly="1" fieldPosition="0">
        <references count="3">
          <reference field="7" count="1" selected="0">
            <x v="46"/>
          </reference>
          <reference field="9" count="1" selected="0">
            <x v="39"/>
          </reference>
          <reference field="13" count="1">
            <x v="1"/>
          </reference>
        </references>
      </pivotArea>
    </format>
    <format dxfId="2591">
      <pivotArea dataOnly="0" labelOnly="1" fieldPosition="0">
        <references count="2">
          <reference field="7" count="1" selected="0">
            <x v="47"/>
          </reference>
          <reference field="9" count="1">
            <x v="35"/>
          </reference>
        </references>
      </pivotArea>
    </format>
    <format dxfId="2590">
      <pivotArea dataOnly="0" labelOnly="1" fieldPosition="0">
        <references count="2">
          <reference field="7" count="1" selected="0">
            <x v="47"/>
          </reference>
          <reference field="9" count="1" defaultSubtotal="1">
            <x v="35"/>
          </reference>
        </references>
      </pivotArea>
    </format>
    <format dxfId="2589">
      <pivotArea dataOnly="0" labelOnly="1" fieldPosition="0">
        <references count="3">
          <reference field="7" count="1" selected="0">
            <x v="47"/>
          </reference>
          <reference field="9" count="1" selected="0">
            <x v="35"/>
          </reference>
          <reference field="13" count="2">
            <x v="1"/>
            <x v="2"/>
          </reference>
        </references>
      </pivotArea>
    </format>
    <format dxfId="2588">
      <pivotArea dataOnly="0" labelOnly="1" fieldPosition="0">
        <references count="2">
          <reference field="7" count="1" selected="0">
            <x v="51"/>
          </reference>
          <reference field="9" count="1">
            <x v="39"/>
          </reference>
        </references>
      </pivotArea>
    </format>
    <format dxfId="2587">
      <pivotArea dataOnly="0" labelOnly="1" fieldPosition="0">
        <references count="2">
          <reference field="7" count="1" selected="0">
            <x v="51"/>
          </reference>
          <reference field="9" count="1" defaultSubtotal="1">
            <x v="39"/>
          </reference>
        </references>
      </pivotArea>
    </format>
    <format dxfId="2586">
      <pivotArea dataOnly="0" labelOnly="1" fieldPosition="0">
        <references count="3">
          <reference field="7" count="1" selected="0">
            <x v="51"/>
          </reference>
          <reference field="9" count="1" selected="0">
            <x v="39"/>
          </reference>
          <reference field="13" count="2">
            <x v="1"/>
            <x v="2"/>
          </reference>
        </references>
      </pivotArea>
    </format>
    <format dxfId="2585">
      <pivotArea dataOnly="0" labelOnly="1" fieldPosition="0">
        <references count="2">
          <reference field="7" count="1" selected="0">
            <x v="49"/>
          </reference>
          <reference field="9" count="1">
            <x v="3"/>
          </reference>
        </references>
      </pivotArea>
    </format>
    <format dxfId="2584">
      <pivotArea dataOnly="0" labelOnly="1" fieldPosition="0">
        <references count="2">
          <reference field="7" count="1" selected="0">
            <x v="49"/>
          </reference>
          <reference field="9" count="1" defaultSubtotal="1">
            <x v="3"/>
          </reference>
        </references>
      </pivotArea>
    </format>
    <format dxfId="2583">
      <pivotArea dataOnly="0" labelOnly="1" fieldPosition="0">
        <references count="3">
          <reference field="7" count="1" selected="0">
            <x v="49"/>
          </reference>
          <reference field="9" count="1" selected="0">
            <x v="3"/>
          </reference>
          <reference field="13" count="3">
            <x v="1"/>
            <x v="2"/>
            <x v="4"/>
          </reference>
        </references>
      </pivotArea>
    </format>
    <format dxfId="2582">
      <pivotArea collapsedLevelsAreSubtotals="1" fieldPosition="0">
        <references count="2">
          <reference field="7" count="1" selected="0">
            <x v="49"/>
          </reference>
          <reference field="9" count="1">
            <x v="32"/>
          </reference>
        </references>
      </pivotArea>
    </format>
    <format dxfId="2581">
      <pivotArea collapsedLevelsAreSubtotals="1" fieldPosition="0">
        <references count="3">
          <reference field="7" count="1" selected="0">
            <x v="49"/>
          </reference>
          <reference field="9" count="1" selected="0">
            <x v="32"/>
          </reference>
          <reference field="13" count="2">
            <x v="1"/>
            <x v="4"/>
          </reference>
        </references>
      </pivotArea>
    </format>
    <format dxfId="2580">
      <pivotArea collapsedLevelsAreSubtotals="1" fieldPosition="0">
        <references count="2">
          <reference field="7" count="1" selected="0">
            <x v="49"/>
          </reference>
          <reference field="9" count="1" defaultSubtotal="1">
            <x v="32"/>
          </reference>
        </references>
      </pivotArea>
    </format>
    <format dxfId="2579">
      <pivotArea dataOnly="0" labelOnly="1" fieldPosition="0">
        <references count="2">
          <reference field="7" count="1" selected="0">
            <x v="49"/>
          </reference>
          <reference field="9" count="1">
            <x v="32"/>
          </reference>
        </references>
      </pivotArea>
    </format>
    <format dxfId="2578">
      <pivotArea dataOnly="0" labelOnly="1" fieldPosition="0">
        <references count="2">
          <reference field="7" count="1" selected="0">
            <x v="49"/>
          </reference>
          <reference field="9" count="1" defaultSubtotal="1">
            <x v="32"/>
          </reference>
        </references>
      </pivotArea>
    </format>
    <format dxfId="2577">
      <pivotArea dataOnly="0" labelOnly="1" fieldPosition="0">
        <references count="3">
          <reference field="7" count="1" selected="0">
            <x v="49"/>
          </reference>
          <reference field="9" count="1" selected="0">
            <x v="32"/>
          </reference>
          <reference field="13" count="2">
            <x v="1"/>
            <x v="4"/>
          </reference>
        </references>
      </pivotArea>
    </format>
    <format dxfId="2576">
      <pivotArea dataOnly="0" labelOnly="1" fieldPosition="0">
        <references count="2">
          <reference field="7" count="1" selected="0">
            <x v="49"/>
          </reference>
          <reference field="9" count="1">
            <x v="40"/>
          </reference>
        </references>
      </pivotArea>
    </format>
    <format dxfId="2575">
      <pivotArea dataOnly="0" labelOnly="1" fieldPosition="0">
        <references count="2">
          <reference field="7" count="1" selected="0">
            <x v="49"/>
          </reference>
          <reference field="9" count="1" defaultSubtotal="1">
            <x v="40"/>
          </reference>
        </references>
      </pivotArea>
    </format>
    <format dxfId="2574">
      <pivotArea dataOnly="0" labelOnly="1" fieldPosition="0">
        <references count="3">
          <reference field="7" count="1" selected="0">
            <x v="49"/>
          </reference>
          <reference field="9" count="1" selected="0">
            <x v="40"/>
          </reference>
          <reference field="13" count="1">
            <x v="1"/>
          </reference>
        </references>
      </pivotArea>
    </format>
    <format dxfId="2573">
      <pivotArea dataOnly="0" labelOnly="1" fieldPosition="0">
        <references count="2">
          <reference field="7" count="1" selected="0">
            <x v="49"/>
          </reference>
          <reference field="9" count="1">
            <x v="47"/>
          </reference>
        </references>
      </pivotArea>
    </format>
    <format dxfId="2572">
      <pivotArea dataOnly="0" labelOnly="1" fieldPosition="0">
        <references count="2">
          <reference field="7" count="1" selected="0">
            <x v="49"/>
          </reference>
          <reference field="9" count="1" defaultSubtotal="1">
            <x v="47"/>
          </reference>
        </references>
      </pivotArea>
    </format>
    <format dxfId="2571">
      <pivotArea dataOnly="0" labelOnly="1" fieldPosition="0">
        <references count="3">
          <reference field="7" count="1" selected="0">
            <x v="49"/>
          </reference>
          <reference field="9" count="1" selected="0">
            <x v="47"/>
          </reference>
          <reference field="13" count="1">
            <x v="1"/>
          </reference>
        </references>
      </pivotArea>
    </format>
    <format dxfId="2570">
      <pivotArea dataOnly="0" labelOnly="1" fieldPosition="0">
        <references count="2">
          <reference field="7" count="1" selected="0">
            <x v="49"/>
          </reference>
          <reference field="9" count="1">
            <x v="50"/>
          </reference>
        </references>
      </pivotArea>
    </format>
    <format dxfId="2569">
      <pivotArea dataOnly="0" labelOnly="1" fieldPosition="0">
        <references count="2">
          <reference field="7" count="1" selected="0">
            <x v="49"/>
          </reference>
          <reference field="9" count="1" defaultSubtotal="1">
            <x v="50"/>
          </reference>
        </references>
      </pivotArea>
    </format>
    <format dxfId="2568">
      <pivotArea dataOnly="0" labelOnly="1" fieldPosition="0">
        <references count="3">
          <reference field="7" count="1" selected="0">
            <x v="49"/>
          </reference>
          <reference field="9" count="1" selected="0">
            <x v="50"/>
          </reference>
          <reference field="13" count="2">
            <x v="1"/>
            <x v="4"/>
          </reference>
        </references>
      </pivotArea>
    </format>
    <format dxfId="2567">
      <pivotArea dataOnly="0" labelOnly="1" fieldPosition="0">
        <references count="2">
          <reference field="7" count="1" selected="0">
            <x v="49"/>
          </reference>
          <reference field="9" count="1">
            <x v="52"/>
          </reference>
        </references>
      </pivotArea>
    </format>
    <format dxfId="2566">
      <pivotArea dataOnly="0" labelOnly="1" fieldPosition="0">
        <references count="2">
          <reference field="7" count="1" selected="0">
            <x v="49"/>
          </reference>
          <reference field="9" count="1" defaultSubtotal="1">
            <x v="52"/>
          </reference>
        </references>
      </pivotArea>
    </format>
    <format dxfId="2565">
      <pivotArea dataOnly="0" labelOnly="1" fieldPosition="0">
        <references count="3">
          <reference field="7" count="1" selected="0">
            <x v="49"/>
          </reference>
          <reference field="9" count="1" selected="0">
            <x v="52"/>
          </reference>
          <reference field="13" count="2">
            <x v="1"/>
            <x v="4"/>
          </reference>
        </references>
      </pivotArea>
    </format>
    <format dxfId="2564">
      <pivotArea dataOnly="0" labelOnly="1" fieldPosition="0">
        <references count="2">
          <reference field="7" count="1" selected="0">
            <x v="49"/>
          </reference>
          <reference field="9" count="1">
            <x v="75"/>
          </reference>
        </references>
      </pivotArea>
    </format>
    <format dxfId="2563">
      <pivotArea dataOnly="0" labelOnly="1" fieldPosition="0">
        <references count="2">
          <reference field="7" count="1" selected="0">
            <x v="49"/>
          </reference>
          <reference field="9" count="1" defaultSubtotal="1">
            <x v="75"/>
          </reference>
        </references>
      </pivotArea>
    </format>
    <format dxfId="2562">
      <pivotArea dataOnly="0" labelOnly="1" fieldPosition="0">
        <references count="3">
          <reference field="7" count="1" selected="0">
            <x v="49"/>
          </reference>
          <reference field="9" count="1" selected="0">
            <x v="75"/>
          </reference>
          <reference field="13" count="1">
            <x v="2"/>
          </reference>
        </references>
      </pivotArea>
    </format>
    <format dxfId="2561">
      <pivotArea dataOnly="0" labelOnly="1" fieldPosition="0">
        <references count="2">
          <reference field="7" count="1" selected="0">
            <x v="49"/>
          </reference>
          <reference field="9" count="1">
            <x v="77"/>
          </reference>
        </references>
      </pivotArea>
    </format>
    <format dxfId="2560">
      <pivotArea dataOnly="0" labelOnly="1" fieldPosition="0">
        <references count="2">
          <reference field="7" count="1" selected="0">
            <x v="49"/>
          </reference>
          <reference field="9" count="1" defaultSubtotal="1">
            <x v="77"/>
          </reference>
        </references>
      </pivotArea>
    </format>
    <format dxfId="2559">
      <pivotArea dataOnly="0" labelOnly="1" fieldPosition="0">
        <references count="3">
          <reference field="7" count="1" selected="0">
            <x v="49"/>
          </reference>
          <reference field="9" count="1" selected="0">
            <x v="77"/>
          </reference>
          <reference field="13" count="2">
            <x v="1"/>
            <x v="4"/>
          </reference>
        </references>
      </pivotArea>
    </format>
    <format dxfId="2558">
      <pivotArea dataOnly="0" labelOnly="1" fieldPosition="0">
        <references count="2">
          <reference field="7" count="1" selected="0">
            <x v="49"/>
          </reference>
          <reference field="9" count="1">
            <x v="83"/>
          </reference>
        </references>
      </pivotArea>
    </format>
    <format dxfId="2557">
      <pivotArea dataOnly="0" labelOnly="1" fieldPosition="0">
        <references count="2">
          <reference field="7" count="1" selected="0">
            <x v="49"/>
          </reference>
          <reference field="9" count="1" defaultSubtotal="1">
            <x v="83"/>
          </reference>
        </references>
      </pivotArea>
    </format>
    <format dxfId="2556">
      <pivotArea dataOnly="0" labelOnly="1" fieldPosition="0">
        <references count="3">
          <reference field="7" count="1" selected="0">
            <x v="49"/>
          </reference>
          <reference field="9" count="1" selected="0">
            <x v="83"/>
          </reference>
          <reference field="13" count="1">
            <x v="1"/>
          </reference>
        </references>
      </pivotArea>
    </format>
    <format dxfId="2555">
      <pivotArea dataOnly="0" labelOnly="1" fieldPosition="0">
        <references count="2">
          <reference field="7" count="1" selected="0">
            <x v="49"/>
          </reference>
          <reference field="9" count="1">
            <x v="88"/>
          </reference>
        </references>
      </pivotArea>
    </format>
    <format dxfId="2554">
      <pivotArea dataOnly="0" labelOnly="1" fieldPosition="0">
        <references count="2">
          <reference field="7" count="1" selected="0">
            <x v="49"/>
          </reference>
          <reference field="9" count="1" defaultSubtotal="1">
            <x v="88"/>
          </reference>
        </references>
      </pivotArea>
    </format>
    <format dxfId="2553">
      <pivotArea dataOnly="0" labelOnly="1" fieldPosition="0">
        <references count="3">
          <reference field="7" count="1" selected="0">
            <x v="49"/>
          </reference>
          <reference field="9" count="1" selected="0">
            <x v="88"/>
          </reference>
          <reference field="13" count="1">
            <x v="1"/>
          </reference>
        </references>
      </pivotArea>
    </format>
    <format dxfId="2552">
      <pivotArea dataOnly="0" labelOnly="1" fieldPosition="0">
        <references count="2">
          <reference field="7" count="1" selected="0">
            <x v="49"/>
          </reference>
          <reference field="9" count="1">
            <x v="97"/>
          </reference>
        </references>
      </pivotArea>
    </format>
    <format dxfId="2551">
      <pivotArea dataOnly="0" labelOnly="1" fieldPosition="0">
        <references count="2">
          <reference field="7" count="1" selected="0">
            <x v="49"/>
          </reference>
          <reference field="9" count="1" defaultSubtotal="1">
            <x v="97"/>
          </reference>
        </references>
      </pivotArea>
    </format>
    <format dxfId="2550">
      <pivotArea dataOnly="0" labelOnly="1" fieldPosition="0">
        <references count="3">
          <reference field="7" count="1" selected="0">
            <x v="49"/>
          </reference>
          <reference field="9" count="1" selected="0">
            <x v="97"/>
          </reference>
          <reference field="13"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O3:Q171" firstHeaderRow="0" firstDataRow="1" firstDataCol="1"/>
  <pivotFields count="31">
    <pivotField subtotalTop="0" showAll="0">
      <items count="4">
        <item h="1" x="1"/>
        <item x="0"/>
        <item h="1" x="2"/>
        <item t="default"/>
      </items>
    </pivotField>
    <pivotField subtotalTop="0" showAll="0"/>
    <pivotField subtotalTop="0" showAll="0"/>
    <pivotField subtotalTop="0" showAll="0"/>
    <pivotField subtotalTop="0" showAll="0"/>
    <pivotField subtotalTop="0" showAll="0"/>
    <pivotField subtotalTop="0" showAll="0"/>
    <pivotField axis="axisRow" subtotalTop="0" showAll="0">
      <items count="58">
        <item x="49"/>
        <item x="35"/>
        <item x="20"/>
        <item x="19"/>
        <item x="0"/>
        <item x="54"/>
        <item x="44"/>
        <item x="51"/>
        <item x="15"/>
        <item x="6"/>
        <item x="3"/>
        <item x="31"/>
        <item x="34"/>
        <item x="27"/>
        <item x="36"/>
        <item x="7"/>
        <item x="2"/>
        <item x="55"/>
        <item x="32"/>
        <item x="40"/>
        <item x="28"/>
        <item x="17"/>
        <item x="39"/>
        <item x="38"/>
        <item x="37"/>
        <item x="41"/>
        <item x="42"/>
        <item x="9"/>
        <item x="16"/>
        <item x="4"/>
        <item x="5"/>
        <item x="53"/>
        <item x="46"/>
        <item x="47"/>
        <item x="43"/>
        <item x="52"/>
        <item x="50"/>
        <item x="12"/>
        <item x="48"/>
        <item x="23"/>
        <item x="33"/>
        <item x="24"/>
        <item x="22"/>
        <item x="21"/>
        <item x="8"/>
        <item x="18"/>
        <item x="45"/>
        <item x="29"/>
        <item x="14"/>
        <item x="11"/>
        <item x="26"/>
        <item x="1"/>
        <item x="25"/>
        <item x="13"/>
        <item x="30"/>
        <item x="10"/>
        <item x="56"/>
        <item t="default"/>
      </items>
    </pivotField>
    <pivotField subtotalTop="0" showAll="0"/>
    <pivotField axis="axisRow" subtotalTop="0" showAll="0">
      <items count="194">
        <item x="27"/>
        <item x="189"/>
        <item x="0"/>
        <item x="1"/>
        <item x="2"/>
        <item x="3"/>
        <item x="4"/>
        <item x="6"/>
        <item m="1" x="191"/>
        <item x="8"/>
        <item m="1" x="190"/>
        <item x="5"/>
        <item x="7"/>
        <item x="9"/>
        <item x="10"/>
        <item x="11"/>
        <item x="12"/>
        <item x="13"/>
        <item x="14"/>
        <item x="15"/>
        <item x="16"/>
        <item x="17"/>
        <item x="18"/>
        <item x="19"/>
        <item x="20"/>
        <item x="21"/>
        <item x="22"/>
        <item x="23"/>
        <item x="24"/>
        <item x="25"/>
        <item x="26"/>
        <item x="28"/>
        <item x="29"/>
        <item x="30"/>
        <item x="31"/>
        <item x="32"/>
        <item x="33"/>
        <item x="34"/>
        <item x="35"/>
        <item x="36"/>
        <item x="37"/>
        <item x="38"/>
        <item x="39"/>
        <item m="1" x="192"/>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16"/>
        <item t="default"/>
      </items>
    </pivotField>
    <pivotField subtotalTop="0" showAll="0"/>
    <pivotField subtotalTop="0" showAll="0"/>
    <pivotField subtotalTop="0" showAll="0"/>
    <pivotField subtotalTop="0" showAll="0">
      <items count="6">
        <item h="1" x="4"/>
        <item h="1" x="0"/>
        <item x="1"/>
        <item x="3"/>
        <item h="1" x="2"/>
        <item t="default"/>
      </items>
    </pivotField>
    <pivotField subtotalTop="0" showAll="0"/>
    <pivotField subtotalTop="0" showAll="0"/>
    <pivotField subtotalTop="0" showAll="0"/>
    <pivotField subtotalTop="0" showAll="0"/>
    <pivotField subtotalTop="0" showAll="0"/>
    <pivotField subtotalTop="0" showAll="0"/>
    <pivotField dataField="1" showAll="0"/>
    <pivotField dataField="1" showAll="0"/>
    <pivotField subtotalTop="0" showAll="0"/>
    <pivotField axis="axisRow" subtotalTop="0" showAll="0">
      <items count="6">
        <item x="0"/>
        <item x="1"/>
        <item x="3"/>
        <item x="2"/>
        <item x="4"/>
        <item t="default"/>
      </items>
    </pivotField>
    <pivotField subtotalTop="0" showAll="0"/>
    <pivotField subtotalTop="0" showAll="0"/>
    <pivotField subtotalTop="0" showAll="0"/>
    <pivotField subtotalTop="0" showAll="0"/>
    <pivotField subtotalTop="0" showAll="0"/>
    <pivotField subtotalTop="0" showAll="0"/>
    <pivotField subtotalTop="0" showAll="0"/>
  </pivotFields>
  <rowFields count="3">
    <field x="7"/>
    <field x="9"/>
    <field x="23"/>
  </rowFields>
  <rowItems count="168">
    <i>
      <x v="4"/>
    </i>
    <i r="1">
      <x v="2"/>
    </i>
    <i r="2">
      <x v="1"/>
    </i>
    <i r="2">
      <x v="3"/>
    </i>
    <i t="default" r="1">
      <x v="2"/>
    </i>
    <i r="1">
      <x v="15"/>
    </i>
    <i r="2">
      <x v="1"/>
    </i>
    <i r="2">
      <x v="3"/>
    </i>
    <i t="default" r="1">
      <x v="15"/>
    </i>
    <i r="1">
      <x v="73"/>
    </i>
    <i r="2">
      <x v="1"/>
    </i>
    <i t="default" r="1">
      <x v="73"/>
    </i>
    <i r="1">
      <x v="103"/>
    </i>
    <i r="2">
      <x v="1"/>
    </i>
    <i t="default" r="1">
      <x v="103"/>
    </i>
    <i t="default">
      <x v="4"/>
    </i>
    <i>
      <x v="6"/>
    </i>
    <i r="1">
      <x v="172"/>
    </i>
    <i r="2">
      <x v="3"/>
    </i>
    <i t="default" r="1">
      <x v="172"/>
    </i>
    <i t="default">
      <x v="6"/>
    </i>
    <i>
      <x v="8"/>
    </i>
    <i r="1">
      <x v="35"/>
    </i>
    <i r="2">
      <x v="1"/>
    </i>
    <i r="2">
      <x v="3"/>
    </i>
    <i t="default" r="1">
      <x v="35"/>
    </i>
    <i t="default">
      <x v="8"/>
    </i>
    <i>
      <x v="9"/>
    </i>
    <i r="1">
      <x v="9"/>
    </i>
    <i r="2">
      <x v="1"/>
    </i>
    <i r="2">
      <x v="3"/>
    </i>
    <i t="default" r="1">
      <x v="9"/>
    </i>
    <i r="1">
      <x v="26"/>
    </i>
    <i r="2">
      <x v="1"/>
    </i>
    <i t="default" r="1">
      <x v="26"/>
    </i>
    <i r="1">
      <x v="34"/>
    </i>
    <i r="2">
      <x v="3"/>
    </i>
    <i t="default" r="1">
      <x v="34"/>
    </i>
    <i r="1">
      <x v="41"/>
    </i>
    <i r="2">
      <x v="1"/>
    </i>
    <i r="2">
      <x v="3"/>
    </i>
    <i t="default" r="1">
      <x v="41"/>
    </i>
    <i r="1">
      <x v="63"/>
    </i>
    <i r="2">
      <x v="3"/>
    </i>
    <i t="default" r="1">
      <x v="63"/>
    </i>
    <i r="1">
      <x v="72"/>
    </i>
    <i r="2">
      <x v="3"/>
    </i>
    <i t="default" r="1">
      <x v="72"/>
    </i>
    <i r="1">
      <x v="76"/>
    </i>
    <i r="2">
      <x v="3"/>
    </i>
    <i t="default" r="1">
      <x v="76"/>
    </i>
    <i t="default">
      <x v="9"/>
    </i>
    <i>
      <x v="10"/>
    </i>
    <i r="1">
      <x v="5"/>
    </i>
    <i r="2">
      <x v="1"/>
    </i>
    <i t="default" r="1">
      <x v="5"/>
    </i>
    <i r="1">
      <x v="45"/>
    </i>
    <i r="2">
      <x v="4"/>
    </i>
    <i t="default" r="1">
      <x v="45"/>
    </i>
    <i t="default">
      <x v="10"/>
    </i>
    <i>
      <x v="15"/>
    </i>
    <i r="1">
      <x v="23"/>
    </i>
    <i r="2">
      <x v="1"/>
    </i>
    <i t="default" r="1">
      <x v="23"/>
    </i>
    <i t="default">
      <x v="15"/>
    </i>
    <i>
      <x v="16"/>
    </i>
    <i r="1">
      <x v="4"/>
    </i>
    <i r="2">
      <x v="1"/>
    </i>
    <i r="2">
      <x v="3"/>
    </i>
    <i t="default" r="1">
      <x v="4"/>
    </i>
    <i r="1">
      <x v="14"/>
    </i>
    <i r="2">
      <x v="1"/>
    </i>
    <i t="default" r="1">
      <x v="14"/>
    </i>
    <i r="1">
      <x v="18"/>
    </i>
    <i r="2">
      <x v="1"/>
    </i>
    <i r="2">
      <x v="3"/>
    </i>
    <i t="default" r="1">
      <x v="18"/>
    </i>
    <i r="1">
      <x v="31"/>
    </i>
    <i r="2">
      <x v="4"/>
    </i>
    <i t="default" r="1">
      <x v="31"/>
    </i>
    <i r="1">
      <x v="44"/>
    </i>
    <i r="2">
      <x v="1"/>
    </i>
    <i t="default" r="1">
      <x v="44"/>
    </i>
    <i r="1">
      <x v="54"/>
    </i>
    <i r="2">
      <x v="1"/>
    </i>
    <i r="2">
      <x v="3"/>
    </i>
    <i t="default" r="1">
      <x v="54"/>
    </i>
    <i r="1">
      <x v="60"/>
    </i>
    <i r="2">
      <x v="1"/>
    </i>
    <i t="default" r="1">
      <x v="60"/>
    </i>
    <i r="1">
      <x v="69"/>
    </i>
    <i r="2">
      <x v="1"/>
    </i>
    <i r="2">
      <x v="3"/>
    </i>
    <i t="default" r="1">
      <x v="69"/>
    </i>
    <i r="1">
      <x v="101"/>
    </i>
    <i r="2">
      <x v="1"/>
    </i>
    <i t="default" r="1">
      <x v="101"/>
    </i>
    <i t="default">
      <x v="16"/>
    </i>
    <i>
      <x v="28"/>
    </i>
    <i r="1">
      <x v="35"/>
    </i>
    <i r="2">
      <x v="1"/>
    </i>
    <i r="2">
      <x v="3"/>
    </i>
    <i t="default" r="1">
      <x v="35"/>
    </i>
    <i t="default">
      <x v="28"/>
    </i>
    <i>
      <x v="29"/>
    </i>
    <i r="1">
      <x v="6"/>
    </i>
    <i r="2">
      <x v="1"/>
    </i>
    <i r="2">
      <x v="3"/>
    </i>
    <i t="default" r="1">
      <x v="6"/>
    </i>
    <i r="1">
      <x v="11"/>
    </i>
    <i r="2">
      <x v="3"/>
    </i>
    <i t="default" r="1">
      <x v="11"/>
    </i>
    <i r="1">
      <x v="21"/>
    </i>
    <i r="2">
      <x v="3"/>
    </i>
    <i t="default" r="1">
      <x v="21"/>
    </i>
    <i r="1">
      <x v="48"/>
    </i>
    <i r="2">
      <x v="1"/>
    </i>
    <i t="default" r="1">
      <x v="48"/>
    </i>
    <i r="1">
      <x v="57"/>
    </i>
    <i r="2">
      <x v="3"/>
    </i>
    <i t="default" r="1">
      <x v="57"/>
    </i>
    <i t="default">
      <x v="29"/>
    </i>
    <i>
      <x v="30"/>
    </i>
    <i r="1">
      <x v="22"/>
    </i>
    <i r="2">
      <x v="1"/>
    </i>
    <i t="default" r="1">
      <x v="22"/>
    </i>
    <i r="1">
      <x v="24"/>
    </i>
    <i r="2">
      <x v="3"/>
    </i>
    <i t="default" r="1">
      <x v="24"/>
    </i>
    <i t="default">
      <x v="30"/>
    </i>
    <i>
      <x v="34"/>
    </i>
    <i r="1">
      <x v="148"/>
    </i>
    <i r="2">
      <x v="3"/>
    </i>
    <i t="default" r="1">
      <x v="148"/>
    </i>
    <i r="1">
      <x v="151"/>
    </i>
    <i r="2">
      <x v="3"/>
    </i>
    <i t="default" r="1">
      <x v="151"/>
    </i>
    <i t="default">
      <x v="34"/>
    </i>
    <i>
      <x v="44"/>
    </i>
    <i r="1">
      <x v="39"/>
    </i>
    <i r="2">
      <x v="1"/>
    </i>
    <i r="2">
      <x v="3"/>
    </i>
    <i t="default" r="1">
      <x v="39"/>
    </i>
    <i r="1">
      <x v="80"/>
    </i>
    <i r="2">
      <x v="1"/>
    </i>
    <i t="default" r="1">
      <x v="80"/>
    </i>
    <i t="default">
      <x v="44"/>
    </i>
    <i>
      <x v="49"/>
    </i>
    <i r="1">
      <x v="35"/>
    </i>
    <i r="2">
      <x v="1"/>
    </i>
    <i r="2">
      <x v="3"/>
    </i>
    <i t="default" r="1">
      <x v="35"/>
    </i>
    <i t="default">
      <x v="49"/>
    </i>
    <i>
      <x v="51"/>
    </i>
    <i r="1">
      <x v="3"/>
    </i>
    <i r="2">
      <x v="1"/>
    </i>
    <i r="2">
      <x v="3"/>
    </i>
    <i t="default" r="1">
      <x v="3"/>
    </i>
    <i r="1">
      <x v="75"/>
    </i>
    <i r="2">
      <x v="1"/>
    </i>
    <i t="default" r="1">
      <x v="75"/>
    </i>
    <i t="default">
      <x v="51"/>
    </i>
    <i>
      <x v="53"/>
    </i>
    <i r="1">
      <x v="39"/>
    </i>
    <i r="2">
      <x v="1"/>
    </i>
    <i t="default" r="1">
      <x v="39"/>
    </i>
    <i t="default">
      <x v="53"/>
    </i>
    <i t="grand">
      <x/>
    </i>
  </rowItems>
  <colFields count="1">
    <field x="-2"/>
  </colFields>
  <colItems count="2">
    <i>
      <x/>
    </i>
    <i i="1">
      <x v="1"/>
    </i>
  </colItems>
  <dataFields count="2">
    <dataField name="Average of Likelihood Score (1-4)" fld="21" subtotal="average" baseField="23" baseItem="3"/>
    <dataField name="Average of Consequence Score (1-5)" fld="20" subtotal="average" baseField="9" baseItem="5"/>
  </dataFields>
  <formats count="128">
    <format dxfId="3265">
      <pivotArea dataOnly="0" labelOnly="1" outline="0" fieldPosition="0">
        <references count="1">
          <reference field="4294967294" count="1">
            <x v="0"/>
          </reference>
        </references>
      </pivotArea>
    </format>
    <format dxfId="3264">
      <pivotArea dataOnly="0" labelOnly="1" outline="0" fieldPosition="0">
        <references count="1">
          <reference field="4294967294" count="1">
            <x v="1"/>
          </reference>
        </references>
      </pivotArea>
    </format>
    <format dxfId="3263">
      <pivotArea collapsedLevelsAreSubtotals="1" fieldPosition="0">
        <references count="2">
          <reference field="9" count="1" selected="0">
            <x v="104"/>
          </reference>
          <reference field="23" count="1">
            <x v="4"/>
          </reference>
        </references>
      </pivotArea>
    </format>
    <format dxfId="3262">
      <pivotArea dataOnly="0" labelOnly="1" fieldPosition="0">
        <references count="2">
          <reference field="9" count="1" selected="0">
            <x v="104"/>
          </reference>
          <reference field="23" count="1">
            <x v="4"/>
          </reference>
        </references>
      </pivotArea>
    </format>
    <format dxfId="3261">
      <pivotArea collapsedLevelsAreSubtotals="1" fieldPosition="0">
        <references count="1">
          <reference field="9" count="1">
            <x v="104"/>
          </reference>
        </references>
      </pivotArea>
    </format>
    <format dxfId="3260">
      <pivotArea collapsedLevelsAreSubtotals="1" fieldPosition="0">
        <references count="2">
          <reference field="9" count="1" selected="0">
            <x v="104"/>
          </reference>
          <reference field="23" count="1">
            <x v="4"/>
          </reference>
        </references>
      </pivotArea>
    </format>
    <format dxfId="3259">
      <pivotArea collapsedLevelsAreSubtotals="1" fieldPosition="0">
        <references count="1">
          <reference field="9" count="1" defaultSubtotal="1">
            <x v="104"/>
          </reference>
        </references>
      </pivotArea>
    </format>
    <format dxfId="3258">
      <pivotArea dataOnly="0" labelOnly="1" fieldPosition="0">
        <references count="1">
          <reference field="9" count="1">
            <x v="104"/>
          </reference>
        </references>
      </pivotArea>
    </format>
    <format dxfId="3257">
      <pivotArea dataOnly="0" labelOnly="1" fieldPosition="0">
        <references count="1">
          <reference field="9" count="1" defaultSubtotal="1">
            <x v="104"/>
          </reference>
        </references>
      </pivotArea>
    </format>
    <format dxfId="3256">
      <pivotArea dataOnly="0" labelOnly="1" fieldPosition="0">
        <references count="2">
          <reference field="9" count="1" selected="0">
            <x v="104"/>
          </reference>
          <reference field="23" count="1">
            <x v="4"/>
          </reference>
        </references>
      </pivotArea>
    </format>
    <format dxfId="3255">
      <pivotArea collapsedLevelsAreSubtotals="1" fieldPosition="0">
        <references count="1">
          <reference field="9" count="1">
            <x v="105"/>
          </reference>
        </references>
      </pivotArea>
    </format>
    <format dxfId="3254">
      <pivotArea collapsedLevelsAreSubtotals="1" fieldPosition="0">
        <references count="2">
          <reference field="9" count="1" selected="0">
            <x v="105"/>
          </reference>
          <reference field="23" count="1">
            <x v="1"/>
          </reference>
        </references>
      </pivotArea>
    </format>
    <format dxfId="3253">
      <pivotArea collapsedLevelsAreSubtotals="1" fieldPosition="0">
        <references count="1">
          <reference field="9" count="1" defaultSubtotal="1">
            <x v="105"/>
          </reference>
        </references>
      </pivotArea>
    </format>
    <format dxfId="3252">
      <pivotArea dataOnly="0" labelOnly="1" fieldPosition="0">
        <references count="1">
          <reference field="9" count="1">
            <x v="105"/>
          </reference>
        </references>
      </pivotArea>
    </format>
    <format dxfId="3251">
      <pivotArea dataOnly="0" labelOnly="1" fieldPosition="0">
        <references count="1">
          <reference field="9" count="1" defaultSubtotal="1">
            <x v="105"/>
          </reference>
        </references>
      </pivotArea>
    </format>
    <format dxfId="3250">
      <pivotArea dataOnly="0" labelOnly="1" fieldPosition="0">
        <references count="2">
          <reference field="9" count="1" selected="0">
            <x v="105"/>
          </reference>
          <reference field="23" count="1">
            <x v="1"/>
          </reference>
        </references>
      </pivotArea>
    </format>
    <format dxfId="3249">
      <pivotArea collapsedLevelsAreSubtotals="1" fieldPosition="0">
        <references count="1">
          <reference field="9" count="1">
            <x v="114"/>
          </reference>
        </references>
      </pivotArea>
    </format>
    <format dxfId="3248">
      <pivotArea collapsedLevelsAreSubtotals="1" fieldPosition="0">
        <references count="2">
          <reference field="9" count="1" selected="0">
            <x v="114"/>
          </reference>
          <reference field="23" count="1">
            <x v="1"/>
          </reference>
        </references>
      </pivotArea>
    </format>
    <format dxfId="3247">
      <pivotArea collapsedLevelsAreSubtotals="1" fieldPosition="0">
        <references count="1">
          <reference field="9" count="1" defaultSubtotal="1">
            <x v="114"/>
          </reference>
        </references>
      </pivotArea>
    </format>
    <format dxfId="3246">
      <pivotArea dataOnly="0" labelOnly="1" fieldPosition="0">
        <references count="1">
          <reference field="9" count="1">
            <x v="114"/>
          </reference>
        </references>
      </pivotArea>
    </format>
    <format dxfId="3245">
      <pivotArea dataOnly="0" labelOnly="1" fieldPosition="0">
        <references count="1">
          <reference field="9" count="1" defaultSubtotal="1">
            <x v="114"/>
          </reference>
        </references>
      </pivotArea>
    </format>
    <format dxfId="3244">
      <pivotArea dataOnly="0" labelOnly="1" fieldPosition="0">
        <references count="2">
          <reference field="9" count="1" selected="0">
            <x v="114"/>
          </reference>
          <reference field="23" count="1">
            <x v="1"/>
          </reference>
        </references>
      </pivotArea>
    </format>
    <format dxfId="3243">
      <pivotArea dataOnly="0" labelOnly="1" fieldPosition="0">
        <references count="1">
          <reference field="9" count="1">
            <x v="106"/>
          </reference>
        </references>
      </pivotArea>
    </format>
    <format dxfId="3242">
      <pivotArea dataOnly="0" labelOnly="1" fieldPosition="0">
        <references count="1">
          <reference field="9" count="1" defaultSubtotal="1">
            <x v="106"/>
          </reference>
        </references>
      </pivotArea>
    </format>
    <format dxfId="3241">
      <pivotArea dataOnly="0" labelOnly="1" fieldPosition="0">
        <references count="2">
          <reference field="9" count="1" selected="0">
            <x v="106"/>
          </reference>
          <reference field="23" count="1">
            <x v="1"/>
          </reference>
        </references>
      </pivotArea>
    </format>
    <format dxfId="3240">
      <pivotArea dataOnly="0" labelOnly="1" fieldPosition="0">
        <references count="1">
          <reference field="9" count="1">
            <x v="110"/>
          </reference>
        </references>
      </pivotArea>
    </format>
    <format dxfId="3239">
      <pivotArea dataOnly="0" labelOnly="1" fieldPosition="0">
        <references count="1">
          <reference field="9" count="1" defaultSubtotal="1">
            <x v="110"/>
          </reference>
        </references>
      </pivotArea>
    </format>
    <format dxfId="3238">
      <pivotArea dataOnly="0" labelOnly="1" fieldPosition="0">
        <references count="2">
          <reference field="9" count="1" selected="0">
            <x v="110"/>
          </reference>
          <reference field="23" count="1">
            <x v="3"/>
          </reference>
        </references>
      </pivotArea>
    </format>
    <format dxfId="3237">
      <pivotArea dataOnly="0" labelOnly="1" fieldPosition="0">
        <references count="1">
          <reference field="9" count="1">
            <x v="112"/>
          </reference>
        </references>
      </pivotArea>
    </format>
    <format dxfId="3236">
      <pivotArea dataOnly="0" labelOnly="1" fieldPosition="0">
        <references count="1">
          <reference field="9" count="1" defaultSubtotal="1">
            <x v="112"/>
          </reference>
        </references>
      </pivotArea>
    </format>
    <format dxfId="3235">
      <pivotArea dataOnly="0" labelOnly="1" fieldPosition="0">
        <references count="2">
          <reference field="9" count="1" selected="0">
            <x v="112"/>
          </reference>
          <reference field="23" count="1">
            <x v="1"/>
          </reference>
        </references>
      </pivotArea>
    </format>
    <format dxfId="3234">
      <pivotArea dataOnly="0" labelOnly="1" fieldPosition="0">
        <references count="1">
          <reference field="9" count="1">
            <x v="52"/>
          </reference>
        </references>
      </pivotArea>
    </format>
    <format dxfId="3233">
      <pivotArea dataOnly="0" labelOnly="1" fieldPosition="0">
        <references count="1">
          <reference field="9" count="1" defaultSubtotal="1">
            <x v="52"/>
          </reference>
        </references>
      </pivotArea>
    </format>
    <format dxfId="3232">
      <pivotArea dataOnly="0" labelOnly="1" fieldPosition="0">
        <references count="2">
          <reference field="9" count="1" selected="0">
            <x v="52"/>
          </reference>
          <reference field="23" count="1">
            <x v="1"/>
          </reference>
        </references>
      </pivotArea>
    </format>
    <format dxfId="3231">
      <pivotArea collapsedLevelsAreSubtotals="1" fieldPosition="0">
        <references count="1">
          <reference field="9" count="1">
            <x v="30"/>
          </reference>
        </references>
      </pivotArea>
    </format>
    <format dxfId="3230">
      <pivotArea dataOnly="0" labelOnly="1" fieldPosition="0">
        <references count="1">
          <reference field="9" count="1">
            <x v="30"/>
          </reference>
        </references>
      </pivotArea>
    </format>
    <format dxfId="3229">
      <pivotArea collapsedLevelsAreSubtotals="1" fieldPosition="0">
        <references count="1">
          <reference field="9" count="1" defaultSubtotal="1">
            <x v="52"/>
          </reference>
        </references>
      </pivotArea>
    </format>
    <format dxfId="3228">
      <pivotArea dataOnly="0" labelOnly="1" fieldPosition="0">
        <references count="1">
          <reference field="9" count="1" defaultSubtotal="1">
            <x v="52"/>
          </reference>
        </references>
      </pivotArea>
    </format>
    <format dxfId="3227">
      <pivotArea collapsedLevelsAreSubtotals="1" fieldPosition="0">
        <references count="2">
          <reference field="9" count="1" selected="0">
            <x v="105"/>
          </reference>
          <reference field="23" count="1">
            <x v="1"/>
          </reference>
        </references>
      </pivotArea>
    </format>
    <format dxfId="3226">
      <pivotArea dataOnly="0" labelOnly="1" fieldPosition="0">
        <references count="2">
          <reference field="9" count="1" selected="0">
            <x v="105"/>
          </reference>
          <reference field="23" count="1">
            <x v="1"/>
          </reference>
        </references>
      </pivotArea>
    </format>
    <format dxfId="3225">
      <pivotArea collapsedLevelsAreSubtotals="1" fieldPosition="0">
        <references count="1">
          <reference field="9" count="1">
            <x v="110"/>
          </reference>
        </references>
      </pivotArea>
    </format>
    <format dxfId="3224">
      <pivotArea dataOnly="0" labelOnly="1" fieldPosition="0">
        <references count="1">
          <reference field="9" count="1">
            <x v="110"/>
          </reference>
        </references>
      </pivotArea>
    </format>
    <format dxfId="3223">
      <pivotArea collapsedLevelsAreSubtotals="1" fieldPosition="0">
        <references count="1">
          <reference field="9" count="1">
            <x v="118"/>
          </reference>
        </references>
      </pivotArea>
    </format>
    <format dxfId="3222">
      <pivotArea dataOnly="0" labelOnly="1" fieldPosition="0">
        <references count="1">
          <reference field="9" count="1">
            <x v="118"/>
          </reference>
        </references>
      </pivotArea>
    </format>
    <format dxfId="3221">
      <pivotArea collapsedLevelsAreSubtotals="1" fieldPosition="0">
        <references count="1">
          <reference field="9" count="1">
            <x v="124"/>
          </reference>
        </references>
      </pivotArea>
    </format>
    <format dxfId="3220">
      <pivotArea dataOnly="0" labelOnly="1" fieldPosition="0">
        <references count="1">
          <reference field="9" count="1">
            <x v="124"/>
          </reference>
        </references>
      </pivotArea>
    </format>
    <format dxfId="3219">
      <pivotArea collapsedLevelsAreSubtotals="1" fieldPosition="0">
        <references count="1">
          <reference field="9" count="1" defaultSubtotal="1">
            <x v="127"/>
          </reference>
        </references>
      </pivotArea>
    </format>
    <format dxfId="3218">
      <pivotArea dataOnly="0" labelOnly="1" fieldPosition="0">
        <references count="1">
          <reference field="9" count="1" defaultSubtotal="1">
            <x v="127"/>
          </reference>
        </references>
      </pivotArea>
    </format>
    <format dxfId="3217">
      <pivotArea collapsedLevelsAreSubtotals="1" fieldPosition="0">
        <references count="1">
          <reference field="7" count="1">
            <x v="3"/>
          </reference>
        </references>
      </pivotArea>
    </format>
    <format dxfId="3216">
      <pivotArea dataOnly="0" labelOnly="1" fieldPosition="0">
        <references count="1">
          <reference field="7" count="1">
            <x v="3"/>
          </reference>
        </references>
      </pivotArea>
    </format>
    <format dxfId="3215">
      <pivotArea collapsedLevelsAreSubtotals="1" fieldPosition="0">
        <references count="1">
          <reference field="7" count="1" defaultSubtotal="1">
            <x v="3"/>
          </reference>
        </references>
      </pivotArea>
    </format>
    <format dxfId="3214">
      <pivotArea dataOnly="0" labelOnly="1" fieldPosition="0">
        <references count="1">
          <reference field="7" count="1" defaultSubtotal="1">
            <x v="3"/>
          </reference>
        </references>
      </pivotArea>
    </format>
    <format dxfId="3213">
      <pivotArea collapsedLevelsAreSubtotals="1" fieldPosition="0">
        <references count="2">
          <reference field="7" count="1" selected="0">
            <x v="9"/>
          </reference>
          <reference field="9" count="1">
            <x v="115"/>
          </reference>
        </references>
      </pivotArea>
    </format>
    <format dxfId="3212">
      <pivotArea dataOnly="0" labelOnly="1" fieldPosition="0">
        <references count="2">
          <reference field="7" count="1" selected="0">
            <x v="9"/>
          </reference>
          <reference field="9" count="1">
            <x v="115"/>
          </reference>
        </references>
      </pivotArea>
    </format>
    <format dxfId="3211">
      <pivotArea collapsedLevelsAreSubtotals="1" fieldPosition="0">
        <references count="2">
          <reference field="7" count="1" selected="0">
            <x v="9"/>
          </reference>
          <reference field="9" count="1" defaultSubtotal="1">
            <x v="116"/>
          </reference>
        </references>
      </pivotArea>
    </format>
    <format dxfId="3210">
      <pivotArea dataOnly="0" labelOnly="1" fieldPosition="0">
        <references count="2">
          <reference field="7" count="1" selected="0">
            <x v="9"/>
          </reference>
          <reference field="9" count="1" defaultSubtotal="1">
            <x v="116"/>
          </reference>
        </references>
      </pivotArea>
    </format>
    <format dxfId="3209">
      <pivotArea collapsedLevelsAreSubtotals="1" fieldPosition="0">
        <references count="1">
          <reference field="7" count="1" defaultSubtotal="1">
            <x v="3"/>
          </reference>
        </references>
      </pivotArea>
    </format>
    <format dxfId="3208">
      <pivotArea dataOnly="0" labelOnly="1" fieldPosition="0">
        <references count="1">
          <reference field="7" count="1" defaultSubtotal="1">
            <x v="3"/>
          </reference>
        </references>
      </pivotArea>
    </format>
    <format dxfId="3207">
      <pivotArea collapsedLevelsAreSubtotals="1" fieldPosition="0">
        <references count="1">
          <reference field="7" count="1">
            <x v="9"/>
          </reference>
        </references>
      </pivotArea>
    </format>
    <format dxfId="3206">
      <pivotArea dataOnly="0" labelOnly="1" fieldPosition="0">
        <references count="1">
          <reference field="7" count="1">
            <x v="9"/>
          </reference>
        </references>
      </pivotArea>
    </format>
    <format dxfId="3205">
      <pivotArea collapsedLevelsAreSubtotals="1" fieldPosition="0">
        <references count="2">
          <reference field="7" count="1" selected="0">
            <x v="9"/>
          </reference>
          <reference field="9" count="1">
            <x v="115"/>
          </reference>
        </references>
      </pivotArea>
    </format>
    <format dxfId="3204">
      <pivotArea dataOnly="0" labelOnly="1" fieldPosition="0">
        <references count="2">
          <reference field="7" count="1" selected="0">
            <x v="9"/>
          </reference>
          <reference field="9" count="1">
            <x v="115"/>
          </reference>
        </references>
      </pivotArea>
    </format>
    <format dxfId="3203">
      <pivotArea collapsedLevelsAreSubtotals="1" fieldPosition="0">
        <references count="3">
          <reference field="7" count="1" selected="0">
            <x v="9"/>
          </reference>
          <reference field="9" count="1" selected="0">
            <x v="115"/>
          </reference>
          <reference field="23" count="1">
            <x v="1"/>
          </reference>
        </references>
      </pivotArea>
    </format>
    <format dxfId="3202">
      <pivotArea dataOnly="0" labelOnly="1" fieldPosition="0">
        <references count="3">
          <reference field="7" count="1" selected="0">
            <x v="9"/>
          </reference>
          <reference field="9" count="1" selected="0">
            <x v="115"/>
          </reference>
          <reference field="23" count="1">
            <x v="1"/>
          </reference>
        </references>
      </pivotArea>
    </format>
    <format dxfId="3201">
      <pivotArea collapsedLevelsAreSubtotals="1" fieldPosition="0">
        <references count="2">
          <reference field="7" count="1" selected="0">
            <x v="9"/>
          </reference>
          <reference field="9" count="1" defaultSubtotal="1">
            <x v="116"/>
          </reference>
        </references>
      </pivotArea>
    </format>
    <format dxfId="3200">
      <pivotArea dataOnly="0" labelOnly="1" fieldPosition="0">
        <references count="2">
          <reference field="7" count="1" selected="0">
            <x v="9"/>
          </reference>
          <reference field="9" count="1" defaultSubtotal="1">
            <x v="116"/>
          </reference>
        </references>
      </pivotArea>
    </format>
    <format dxfId="3199">
      <pivotArea collapsedLevelsAreSubtotals="1" fieldPosition="0">
        <references count="2">
          <reference field="7" count="1" selected="0">
            <x v="9"/>
          </reference>
          <reference field="9" count="1">
            <x v="117"/>
          </reference>
        </references>
      </pivotArea>
    </format>
    <format dxfId="3198">
      <pivotArea dataOnly="0" labelOnly="1" fieldPosition="0">
        <references count="2">
          <reference field="7" count="1" selected="0">
            <x v="9"/>
          </reference>
          <reference field="9" count="1">
            <x v="117"/>
          </reference>
        </references>
      </pivotArea>
    </format>
    <format dxfId="3197">
      <pivotArea outline="0" collapsedLevelsAreSubtotals="1" fieldPosition="0"/>
    </format>
    <format dxfId="3196">
      <pivotArea dataOnly="0" labelOnly="1" fieldPosition="0">
        <references count="1">
          <reference field="7" count="12">
            <x v="3"/>
            <x v="9"/>
            <x v="11"/>
            <x v="12"/>
            <x v="13"/>
            <x v="14"/>
            <x v="21"/>
            <x v="39"/>
            <x v="42"/>
            <x v="50"/>
            <x v="52"/>
            <x v="54"/>
          </reference>
        </references>
      </pivotArea>
    </format>
    <format dxfId="3195">
      <pivotArea dataOnly="0" labelOnly="1" fieldPosition="0">
        <references count="1">
          <reference field="7" count="12" defaultSubtotal="1">
            <x v="3"/>
            <x v="9"/>
            <x v="11"/>
            <x v="12"/>
            <x v="13"/>
            <x v="14"/>
            <x v="21"/>
            <x v="39"/>
            <x v="42"/>
            <x v="50"/>
            <x v="52"/>
            <x v="54"/>
          </reference>
        </references>
      </pivotArea>
    </format>
    <format dxfId="3194">
      <pivotArea dataOnly="0" labelOnly="1" grandRow="1" outline="0" fieldPosition="0"/>
    </format>
    <format dxfId="3193">
      <pivotArea dataOnly="0" labelOnly="1" fieldPosition="0">
        <references count="2">
          <reference field="7" count="1" selected="0">
            <x v="3"/>
          </reference>
          <reference field="9" count="1">
            <x v="104"/>
          </reference>
        </references>
      </pivotArea>
    </format>
    <format dxfId="3192">
      <pivotArea dataOnly="0" labelOnly="1" fieldPosition="0">
        <references count="2">
          <reference field="7" count="1" selected="0">
            <x v="3"/>
          </reference>
          <reference field="9" count="1" defaultSubtotal="1">
            <x v="104"/>
          </reference>
        </references>
      </pivotArea>
    </format>
    <format dxfId="3191">
      <pivotArea dataOnly="0" labelOnly="1" fieldPosition="0">
        <references count="2">
          <reference field="7" count="1" selected="0">
            <x v="9"/>
          </reference>
          <reference field="9" count="5">
            <x v="30"/>
            <x v="115"/>
            <x v="116"/>
            <x v="117"/>
            <x v="118"/>
          </reference>
        </references>
      </pivotArea>
    </format>
    <format dxfId="3190">
      <pivotArea dataOnly="0" labelOnly="1" fieldPosition="0">
        <references count="2">
          <reference field="7" count="1" selected="0">
            <x v="9"/>
          </reference>
          <reference field="9" count="5" defaultSubtotal="1">
            <x v="30"/>
            <x v="115"/>
            <x v="116"/>
            <x v="117"/>
            <x v="118"/>
          </reference>
        </references>
      </pivotArea>
    </format>
    <format dxfId="3189">
      <pivotArea dataOnly="0" labelOnly="1" fieldPosition="0">
        <references count="2">
          <reference field="7" count="1" selected="0">
            <x v="11"/>
          </reference>
          <reference field="9" count="1">
            <x v="124"/>
          </reference>
        </references>
      </pivotArea>
    </format>
    <format dxfId="3188">
      <pivotArea dataOnly="0" labelOnly="1" fieldPosition="0">
        <references count="2">
          <reference field="7" count="1" selected="0">
            <x v="11"/>
          </reference>
          <reference field="9" count="1" defaultSubtotal="1">
            <x v="124"/>
          </reference>
        </references>
      </pivotArea>
    </format>
    <format dxfId="3187">
      <pivotArea dataOnly="0" labelOnly="1" fieldPosition="0">
        <references count="2">
          <reference field="7" count="1" selected="0">
            <x v="12"/>
          </reference>
          <reference field="9" count="1">
            <x v="127"/>
          </reference>
        </references>
      </pivotArea>
    </format>
    <format dxfId="3186">
      <pivotArea dataOnly="0" labelOnly="1" fieldPosition="0">
        <references count="2">
          <reference field="7" count="1" selected="0">
            <x v="12"/>
          </reference>
          <reference field="9" count="1" defaultSubtotal="1">
            <x v="127"/>
          </reference>
        </references>
      </pivotArea>
    </format>
    <format dxfId="3185">
      <pivotArea dataOnly="0" labelOnly="1" fieldPosition="0">
        <references count="2">
          <reference field="7" count="1" selected="0">
            <x v="13"/>
          </reference>
          <reference field="9" count="1">
            <x v="119"/>
          </reference>
        </references>
      </pivotArea>
    </format>
    <format dxfId="3184">
      <pivotArea dataOnly="0" labelOnly="1" fieldPosition="0">
        <references count="2">
          <reference field="7" count="1" selected="0">
            <x v="13"/>
          </reference>
          <reference field="9" count="1" defaultSubtotal="1">
            <x v="119"/>
          </reference>
        </references>
      </pivotArea>
    </format>
    <format dxfId="3183">
      <pivotArea dataOnly="0" labelOnly="1" fieldPosition="0">
        <references count="2">
          <reference field="7" count="1" selected="0">
            <x v="14"/>
          </reference>
          <reference field="9" count="1">
            <x v="129"/>
          </reference>
        </references>
      </pivotArea>
    </format>
    <format dxfId="3182">
      <pivotArea dataOnly="0" labelOnly="1" fieldPosition="0">
        <references count="2">
          <reference field="7" count="1" selected="0">
            <x v="14"/>
          </reference>
          <reference field="9" count="1" defaultSubtotal="1">
            <x v="129"/>
          </reference>
        </references>
      </pivotArea>
    </format>
    <format dxfId="3181">
      <pivotArea dataOnly="0" labelOnly="1" fieldPosition="0">
        <references count="2">
          <reference field="7" count="1" selected="0">
            <x v="21"/>
          </reference>
          <reference field="9" count="3">
            <x v="104"/>
            <x v="105"/>
            <x v="106"/>
          </reference>
        </references>
      </pivotArea>
    </format>
    <format dxfId="3180">
      <pivotArea dataOnly="0" labelOnly="1" fieldPosition="0">
        <references count="2">
          <reference field="7" count="1" selected="0">
            <x v="21"/>
          </reference>
          <reference field="9" count="3" defaultSubtotal="1">
            <x v="104"/>
            <x v="105"/>
            <x v="106"/>
          </reference>
        </references>
      </pivotArea>
    </format>
    <format dxfId="3179">
      <pivotArea dataOnly="0" labelOnly="1" fieldPosition="0">
        <references count="2">
          <reference field="7" count="1" selected="0">
            <x v="39"/>
          </reference>
          <reference field="9" count="1">
            <x v="112"/>
          </reference>
        </references>
      </pivotArea>
    </format>
    <format dxfId="3178">
      <pivotArea dataOnly="0" labelOnly="1" fieldPosition="0">
        <references count="2">
          <reference field="7" count="1" selected="0">
            <x v="39"/>
          </reference>
          <reference field="9" count="1" defaultSubtotal="1">
            <x v="112"/>
          </reference>
        </references>
      </pivotArea>
    </format>
    <format dxfId="3177">
      <pivotArea dataOnly="0" labelOnly="1" fieldPosition="0">
        <references count="2">
          <reference field="7" count="1" selected="0">
            <x v="42"/>
          </reference>
          <reference field="9" count="1">
            <x v="110"/>
          </reference>
        </references>
      </pivotArea>
    </format>
    <format dxfId="3176">
      <pivotArea dataOnly="0" labelOnly="1" fieldPosition="0">
        <references count="2">
          <reference field="7" count="1" selected="0">
            <x v="42"/>
          </reference>
          <reference field="9" count="1" defaultSubtotal="1">
            <x v="110"/>
          </reference>
        </references>
      </pivotArea>
    </format>
    <format dxfId="3175">
      <pivotArea dataOnly="0" labelOnly="1" fieldPosition="0">
        <references count="2">
          <reference field="7" count="1" selected="0">
            <x v="50"/>
          </reference>
          <reference field="9" count="1">
            <x v="114"/>
          </reference>
        </references>
      </pivotArea>
    </format>
    <format dxfId="3174">
      <pivotArea dataOnly="0" labelOnly="1" fieldPosition="0">
        <references count="2">
          <reference field="7" count="1" selected="0">
            <x v="50"/>
          </reference>
          <reference field="9" count="1" defaultSubtotal="1">
            <x v="114"/>
          </reference>
        </references>
      </pivotArea>
    </format>
    <format dxfId="3173">
      <pivotArea dataOnly="0" labelOnly="1" fieldPosition="0">
        <references count="2">
          <reference field="7" count="1" selected="0">
            <x v="52"/>
          </reference>
          <reference field="9" count="1">
            <x v="52"/>
          </reference>
        </references>
      </pivotArea>
    </format>
    <format dxfId="3172">
      <pivotArea dataOnly="0" labelOnly="1" fieldPosition="0">
        <references count="2">
          <reference field="7" count="1" selected="0">
            <x v="52"/>
          </reference>
          <reference field="9" count="1" defaultSubtotal="1">
            <x v="52"/>
          </reference>
        </references>
      </pivotArea>
    </format>
    <format dxfId="3171">
      <pivotArea dataOnly="0" labelOnly="1" fieldPosition="0">
        <references count="2">
          <reference field="7" count="1" selected="0">
            <x v="54"/>
          </reference>
          <reference field="9" count="1">
            <x v="121"/>
          </reference>
        </references>
      </pivotArea>
    </format>
    <format dxfId="3170">
      <pivotArea dataOnly="0" labelOnly="1" fieldPosition="0">
        <references count="2">
          <reference field="7" count="1" selected="0">
            <x v="54"/>
          </reference>
          <reference field="9" count="1" defaultSubtotal="1">
            <x v="121"/>
          </reference>
        </references>
      </pivotArea>
    </format>
    <format dxfId="3169">
      <pivotArea dataOnly="0" labelOnly="1" fieldPosition="0">
        <references count="3">
          <reference field="7" count="1" selected="0">
            <x v="3"/>
          </reference>
          <reference field="9" count="1" selected="0">
            <x v="104"/>
          </reference>
          <reference field="23" count="1">
            <x v="4"/>
          </reference>
        </references>
      </pivotArea>
    </format>
    <format dxfId="3168">
      <pivotArea dataOnly="0" labelOnly="1" fieldPosition="0">
        <references count="3">
          <reference field="7" count="1" selected="0">
            <x v="9"/>
          </reference>
          <reference field="9" count="1" selected="0">
            <x v="30"/>
          </reference>
          <reference field="23" count="1">
            <x v="1"/>
          </reference>
        </references>
      </pivotArea>
    </format>
    <format dxfId="3167">
      <pivotArea dataOnly="0" labelOnly="1" fieldPosition="0">
        <references count="3">
          <reference field="7" count="1" selected="0">
            <x v="9"/>
          </reference>
          <reference field="9" count="1" selected="0">
            <x v="115"/>
          </reference>
          <reference field="23" count="1">
            <x v="1"/>
          </reference>
        </references>
      </pivotArea>
    </format>
    <format dxfId="3166">
      <pivotArea dataOnly="0" labelOnly="1" fieldPosition="0">
        <references count="3">
          <reference field="7" count="1" selected="0">
            <x v="9"/>
          </reference>
          <reference field="9" count="1" selected="0">
            <x v="116"/>
          </reference>
          <reference field="23" count="1">
            <x v="1"/>
          </reference>
        </references>
      </pivotArea>
    </format>
    <format dxfId="3165">
      <pivotArea dataOnly="0" labelOnly="1" fieldPosition="0">
        <references count="3">
          <reference field="7" count="1" selected="0">
            <x v="9"/>
          </reference>
          <reference field="9" count="1" selected="0">
            <x v="117"/>
          </reference>
          <reference field="23" count="1">
            <x v="1"/>
          </reference>
        </references>
      </pivotArea>
    </format>
    <format dxfId="3164">
      <pivotArea dataOnly="0" labelOnly="1" fieldPosition="0">
        <references count="3">
          <reference field="7" count="1" selected="0">
            <x v="9"/>
          </reference>
          <reference field="9" count="1" selected="0">
            <x v="118"/>
          </reference>
          <reference field="23" count="1">
            <x v="1"/>
          </reference>
        </references>
      </pivotArea>
    </format>
    <format dxfId="3163">
      <pivotArea dataOnly="0" labelOnly="1" fieldPosition="0">
        <references count="3">
          <reference field="7" count="1" selected="0">
            <x v="11"/>
          </reference>
          <reference field="9" count="1" selected="0">
            <x v="124"/>
          </reference>
          <reference field="23" count="1">
            <x v="1"/>
          </reference>
        </references>
      </pivotArea>
    </format>
    <format dxfId="3162">
      <pivotArea dataOnly="0" labelOnly="1" fieldPosition="0">
        <references count="3">
          <reference field="7" count="1" selected="0">
            <x v="12"/>
          </reference>
          <reference field="9" count="1" selected="0">
            <x v="127"/>
          </reference>
          <reference field="23" count="1">
            <x v="1"/>
          </reference>
        </references>
      </pivotArea>
    </format>
    <format dxfId="3161">
      <pivotArea dataOnly="0" labelOnly="1" fieldPosition="0">
        <references count="3">
          <reference field="7" count="1" selected="0">
            <x v="13"/>
          </reference>
          <reference field="9" count="1" selected="0">
            <x v="119"/>
          </reference>
          <reference field="23" count="1">
            <x v="4"/>
          </reference>
        </references>
      </pivotArea>
    </format>
    <format dxfId="3160">
      <pivotArea dataOnly="0" labelOnly="1" fieldPosition="0">
        <references count="3">
          <reference field="7" count="1" selected="0">
            <x v="14"/>
          </reference>
          <reference field="9" count="1" selected="0">
            <x v="129"/>
          </reference>
          <reference field="23" count="1">
            <x v="4"/>
          </reference>
        </references>
      </pivotArea>
    </format>
    <format dxfId="3159">
      <pivotArea dataOnly="0" labelOnly="1" fieldPosition="0">
        <references count="3">
          <reference field="7" count="1" selected="0">
            <x v="21"/>
          </reference>
          <reference field="9" count="1" selected="0">
            <x v="104"/>
          </reference>
          <reference field="23" count="1">
            <x v="4"/>
          </reference>
        </references>
      </pivotArea>
    </format>
    <format dxfId="3158">
      <pivotArea dataOnly="0" labelOnly="1" fieldPosition="0">
        <references count="3">
          <reference field="7" count="1" selected="0">
            <x v="21"/>
          </reference>
          <reference field="9" count="1" selected="0">
            <x v="105"/>
          </reference>
          <reference field="23" count="1">
            <x v="1"/>
          </reference>
        </references>
      </pivotArea>
    </format>
    <format dxfId="3157">
      <pivotArea dataOnly="0" labelOnly="1" fieldPosition="0">
        <references count="3">
          <reference field="7" count="1" selected="0">
            <x v="21"/>
          </reference>
          <reference field="9" count="1" selected="0">
            <x v="106"/>
          </reference>
          <reference field="23" count="1">
            <x v="1"/>
          </reference>
        </references>
      </pivotArea>
    </format>
    <format dxfId="3156">
      <pivotArea dataOnly="0" labelOnly="1" fieldPosition="0">
        <references count="3">
          <reference field="7" count="1" selected="0">
            <x v="39"/>
          </reference>
          <reference field="9" count="1" selected="0">
            <x v="112"/>
          </reference>
          <reference field="23" count="1">
            <x v="1"/>
          </reference>
        </references>
      </pivotArea>
    </format>
    <format dxfId="3155">
      <pivotArea dataOnly="0" labelOnly="1" fieldPosition="0">
        <references count="3">
          <reference field="7" count="1" selected="0">
            <x v="42"/>
          </reference>
          <reference field="9" count="1" selected="0">
            <x v="110"/>
          </reference>
          <reference field="23" count="1">
            <x v="3"/>
          </reference>
        </references>
      </pivotArea>
    </format>
    <format dxfId="3154">
      <pivotArea dataOnly="0" labelOnly="1" fieldPosition="0">
        <references count="3">
          <reference field="7" count="1" selected="0">
            <x v="50"/>
          </reference>
          <reference field="9" count="1" selected="0">
            <x v="114"/>
          </reference>
          <reference field="23" count="1">
            <x v="1"/>
          </reference>
        </references>
      </pivotArea>
    </format>
    <format dxfId="3153">
      <pivotArea dataOnly="0" labelOnly="1" fieldPosition="0">
        <references count="3">
          <reference field="7" count="1" selected="0">
            <x v="52"/>
          </reference>
          <reference field="9" count="1" selected="0">
            <x v="52"/>
          </reference>
          <reference field="23" count="1">
            <x v="1"/>
          </reference>
        </references>
      </pivotArea>
    </format>
    <format dxfId="3152">
      <pivotArea dataOnly="0" labelOnly="1" fieldPosition="0">
        <references count="3">
          <reference field="7" count="1" selected="0">
            <x v="54"/>
          </reference>
          <reference field="9" count="1" selected="0">
            <x v="121"/>
          </reference>
          <reference field="23" count="1">
            <x v="1"/>
          </reference>
        </references>
      </pivotArea>
    </format>
    <format dxfId="3151">
      <pivotArea collapsedLevelsAreSubtotals="1" fieldPosition="0">
        <references count="2">
          <reference field="7" count="1" selected="0">
            <x v="4"/>
          </reference>
          <reference field="9" count="1">
            <x v="15"/>
          </reference>
        </references>
      </pivotArea>
    </format>
    <format dxfId="3150">
      <pivotArea dataOnly="0" labelOnly="1" fieldPosition="0">
        <references count="2">
          <reference field="7" count="1" selected="0">
            <x v="4"/>
          </reference>
          <reference field="9" count="1">
            <x v="15"/>
          </reference>
        </references>
      </pivotArea>
    </format>
    <format dxfId="3149">
      <pivotArea collapsedLevelsAreSubtotals="1" fieldPosition="0">
        <references count="3">
          <reference field="7" count="1" selected="0">
            <x v="9"/>
          </reference>
          <reference field="9" count="1" selected="0">
            <x v="72"/>
          </reference>
          <reference field="23" count="1">
            <x v="3"/>
          </reference>
        </references>
      </pivotArea>
    </format>
    <format dxfId="3148">
      <pivotArea dataOnly="0" labelOnly="1" fieldPosition="0">
        <references count="3">
          <reference field="7" count="1" selected="0">
            <x v="9"/>
          </reference>
          <reference field="9" count="1" selected="0">
            <x v="72"/>
          </reference>
          <reference field="23" count="1">
            <x v="3"/>
          </reference>
        </references>
      </pivotArea>
    </format>
    <format dxfId="3147">
      <pivotArea collapsedLevelsAreSubtotals="1" fieldPosition="0">
        <references count="1">
          <reference field="7" count="1" defaultSubtotal="1">
            <x v="9"/>
          </reference>
        </references>
      </pivotArea>
    </format>
    <format dxfId="3146">
      <pivotArea dataOnly="0" labelOnly="1" fieldPosition="0">
        <references count="1">
          <reference field="7" count="1" defaultSubtotal="1">
            <x v="9"/>
          </reference>
        </references>
      </pivotArea>
    </format>
    <format dxfId="3145">
      <pivotArea collapsedLevelsAreSubtotals="1" fieldPosition="0">
        <references count="3">
          <reference field="7" count="1" selected="0">
            <x v="15"/>
          </reference>
          <reference field="9" count="1" selected="0">
            <x v="23"/>
          </reference>
          <reference field="23" count="1">
            <x v="1"/>
          </reference>
        </references>
      </pivotArea>
    </format>
    <format dxfId="3144">
      <pivotArea dataOnly="0" labelOnly="1" fieldPosition="0">
        <references count="3">
          <reference field="7" count="1" selected="0">
            <x v="15"/>
          </reference>
          <reference field="9" count="1" selected="0">
            <x v="23"/>
          </reference>
          <reference field="23" count="1">
            <x v="1"/>
          </reference>
        </references>
      </pivotArea>
    </format>
    <format dxfId="3143">
      <pivotArea collapsedLevelsAreSubtotals="1" fieldPosition="0">
        <references count="3">
          <reference field="7" count="1" selected="0">
            <x v="9"/>
          </reference>
          <reference field="9" count="1" selected="0">
            <x v="72"/>
          </reference>
          <reference field="23" count="1">
            <x v="3"/>
          </reference>
        </references>
      </pivotArea>
    </format>
    <format dxfId="3142">
      <pivotArea dataOnly="0" labelOnly="1" fieldPosition="0">
        <references count="3">
          <reference field="7" count="1" selected="0">
            <x v="9"/>
          </reference>
          <reference field="9" count="1" selected="0">
            <x v="72"/>
          </reference>
          <reference field="23" count="1">
            <x v="3"/>
          </reference>
        </references>
      </pivotArea>
    </format>
    <format dxfId="3141">
      <pivotArea collapsedLevelsAreSubtotals="1" fieldPosition="0">
        <references count="1">
          <reference field="7" count="1" defaultSubtotal="1">
            <x v="9"/>
          </reference>
        </references>
      </pivotArea>
    </format>
    <format dxfId="3140">
      <pivotArea dataOnly="0" labelOnly="1" fieldPosition="0">
        <references count="1">
          <reference field="7" count="1" defaultSubtotal="1">
            <x v="9"/>
          </reference>
        </references>
      </pivotArea>
    </format>
    <format dxfId="3139">
      <pivotArea collapsedLevelsAreSubtotals="1" fieldPosition="0">
        <references count="3">
          <reference field="7" count="1" selected="0">
            <x v="15"/>
          </reference>
          <reference field="9" count="1" selected="0">
            <x v="23"/>
          </reference>
          <reference field="23" count="1">
            <x v="1"/>
          </reference>
        </references>
      </pivotArea>
    </format>
    <format dxfId="3138">
      <pivotArea dataOnly="0" labelOnly="1" fieldPosition="0">
        <references count="3">
          <reference field="7" count="1" selected="0">
            <x v="15"/>
          </reference>
          <reference field="9" count="1" selected="0">
            <x v="23"/>
          </reference>
          <reference field="23"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nal___External" xr10:uid="{00000000-0013-0000-FFFF-FFFF01000000}" sourceName="Internal / External">
  <pivotTables>
    <pivotTable tabId="49" name="PivotTable1"/>
  </pivotTables>
  <data>
    <tabular pivotCacheId="1">
      <items count="3">
        <i x="1"/>
        <i x="0" s="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NDITION_RANK" xr10:uid="{00000000-0013-0000-FFFF-FFFF02000000}" sourceName="CONDITION RANK">
  <pivotTables>
    <pivotTable tabId="49" name="PivotTable3"/>
  </pivotTables>
  <data>
    <tabular pivotCacheId="1">
      <items count="5">
        <i x="0"/>
        <i x="1" s="1"/>
        <i x="3" s="1"/>
        <i x="4" nd="1"/>
        <i x="2"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ternal___External1" xr10:uid="{00000000-0013-0000-FFFF-FFFF03000000}" sourceName="Internal / External">
  <pivotTables>
    <pivotTable tabId="49" name="PivotTable3"/>
  </pivotTables>
  <data>
    <tabular pivotCacheId="1">
      <items count="3">
        <i x="1"/>
        <i x="0"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Internal / External" xr10:uid="{00000000-0014-0000-FFFF-FFFF01000000}" cache="Slicer_Internal___External" caption="Internal / External" rowHeight="241300"/>
  <slicer name="CONDITION RANK" xr10:uid="{00000000-0014-0000-FFFF-FFFF02000000}" cache="Slicer_CONDITION_RANK" caption="CONDITION RANK" rowHeight="234950"/>
  <slicer name="Internal / External 1" xr10:uid="{00000000-0014-0000-FFFF-FFFF03000000}" cache="Slicer_Internal___External1" caption="Internal / External"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washroomcubicles.co.uk/healthcare-ips-panel-syste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622"/>
  <sheetViews>
    <sheetView topLeftCell="B1" zoomScale="55" zoomScaleNormal="55" workbookViewId="0">
      <pane ySplit="3" topLeftCell="A4" activePane="bottomLeft" state="frozen"/>
      <selection pane="bottomLeft" activeCell="A48" sqref="A48"/>
    </sheetView>
  </sheetViews>
  <sheetFormatPr defaultRowHeight="14.4" x14ac:dyDescent="0.3"/>
  <cols>
    <col min="1" max="1" width="93.44140625" bestFit="1" customWidth="1"/>
    <col min="2" max="2" width="37.44140625" bestFit="1" customWidth="1"/>
    <col min="3" max="3" width="78.5546875" bestFit="1" customWidth="1"/>
    <col min="4" max="4" width="30.109375" bestFit="1" customWidth="1"/>
    <col min="5" max="7" width="31.44140625" bestFit="1" customWidth="1"/>
    <col min="8" max="8" width="31.88671875" bestFit="1" customWidth="1"/>
    <col min="9" max="9" width="18" bestFit="1" customWidth="1"/>
    <col min="15" max="15" width="81.5546875" bestFit="1" customWidth="1"/>
    <col min="16" max="16" width="44" bestFit="1" customWidth="1"/>
    <col min="17" max="17" width="48" bestFit="1" customWidth="1"/>
    <col min="18" max="19" width="23.5546875" bestFit="1" customWidth="1"/>
  </cols>
  <sheetData>
    <row r="2" spans="1:39" x14ac:dyDescent="0.3">
      <c r="O2" s="171" t="s">
        <v>412</v>
      </c>
    </row>
    <row r="3" spans="1:39" s="39" customFormat="1" x14ac:dyDescent="0.3">
      <c r="A3" s="164" t="s">
        <v>398</v>
      </c>
      <c r="B3" s="17" t="s">
        <v>403</v>
      </c>
      <c r="C3" s="39" t="s">
        <v>401</v>
      </c>
      <c r="D3" s="39" t="s">
        <v>407</v>
      </c>
      <c r="E3" s="39" t="s">
        <v>408</v>
      </c>
      <c r="F3" s="39" t="s">
        <v>409</v>
      </c>
      <c r="G3" s="39" t="s">
        <v>410</v>
      </c>
      <c r="H3" s="39" t="s">
        <v>411</v>
      </c>
      <c r="I3" s="39" t="s">
        <v>402</v>
      </c>
      <c r="O3" s="165" t="s">
        <v>398</v>
      </c>
      <c r="P3" s="39" t="s">
        <v>497</v>
      </c>
      <c r="Q3" s="39" t="s">
        <v>498</v>
      </c>
      <c r="R3"/>
      <c r="S3"/>
    </row>
    <row r="4" spans="1:39" s="214" customFormat="1" x14ac:dyDescent="0.3">
      <c r="A4" s="156" t="s">
        <v>303</v>
      </c>
      <c r="B4" s="158"/>
      <c r="C4" s="158"/>
      <c r="D4" s="158"/>
      <c r="E4" s="158"/>
      <c r="F4" s="158"/>
      <c r="G4" s="158"/>
      <c r="H4" s="158"/>
      <c r="I4" s="158"/>
      <c r="O4" s="156" t="s">
        <v>35</v>
      </c>
      <c r="P4" s="211"/>
      <c r="Q4" s="211"/>
    </row>
    <row r="5" spans="1:39" x14ac:dyDescent="0.3">
      <c r="A5" s="157" t="s">
        <v>308</v>
      </c>
      <c r="B5" s="158"/>
      <c r="C5" s="158"/>
      <c r="D5" s="158"/>
      <c r="E5" s="158"/>
      <c r="F5" s="158"/>
      <c r="G5" s="158"/>
      <c r="H5" s="158"/>
      <c r="I5" s="158"/>
      <c r="O5" s="157" t="s">
        <v>380</v>
      </c>
      <c r="P5" s="211"/>
      <c r="Q5" s="211"/>
      <c r="R5" s="60"/>
      <c r="S5" s="60"/>
      <c r="T5" s="60"/>
      <c r="U5" s="60"/>
      <c r="V5" s="60"/>
      <c r="W5" s="60"/>
      <c r="X5" s="60"/>
      <c r="Y5" s="60"/>
      <c r="Z5" s="60"/>
      <c r="AA5" s="60"/>
      <c r="AB5" s="60"/>
      <c r="AC5" s="60"/>
      <c r="AD5" s="60"/>
      <c r="AE5" s="60"/>
      <c r="AF5" s="60"/>
      <c r="AG5" s="60"/>
      <c r="AH5" s="60"/>
      <c r="AI5" s="60"/>
      <c r="AJ5" s="60"/>
      <c r="AK5" s="60"/>
      <c r="AL5" s="60"/>
      <c r="AM5" s="60"/>
    </row>
    <row r="6" spans="1:39" x14ac:dyDescent="0.3">
      <c r="A6" s="207" t="s">
        <v>1</v>
      </c>
      <c r="B6" s="158">
        <v>2</v>
      </c>
      <c r="C6" s="158" t="e">
        <v>#DIV/0!</v>
      </c>
      <c r="D6" s="158">
        <v>0</v>
      </c>
      <c r="E6" s="158">
        <v>0</v>
      </c>
      <c r="F6" s="158">
        <v>0</v>
      </c>
      <c r="G6" s="158">
        <v>0</v>
      </c>
      <c r="H6" s="158">
        <v>0</v>
      </c>
      <c r="I6" s="158">
        <v>0</v>
      </c>
      <c r="O6" s="207" t="s">
        <v>413</v>
      </c>
      <c r="P6" s="211">
        <v>3</v>
      </c>
      <c r="Q6" s="211">
        <v>2</v>
      </c>
      <c r="R6" s="60"/>
      <c r="S6" s="60"/>
      <c r="T6" s="60"/>
      <c r="U6" s="60"/>
      <c r="V6" s="60"/>
      <c r="W6" s="60"/>
      <c r="X6" s="60"/>
      <c r="Y6" s="60"/>
      <c r="Z6" s="60"/>
      <c r="AA6" s="60"/>
      <c r="AB6" s="60"/>
      <c r="AC6" s="60"/>
      <c r="AD6" s="60"/>
      <c r="AE6" s="60"/>
      <c r="AF6" s="60"/>
      <c r="AG6" s="60"/>
      <c r="AH6" s="60"/>
      <c r="AI6" s="60"/>
      <c r="AJ6" s="60"/>
      <c r="AK6" s="60"/>
      <c r="AL6" s="60"/>
      <c r="AM6" s="60"/>
    </row>
    <row r="7" spans="1:39" x14ac:dyDescent="0.3">
      <c r="A7" s="157" t="s">
        <v>553</v>
      </c>
      <c r="B7" s="158">
        <v>2</v>
      </c>
      <c r="C7" s="158" t="e">
        <v>#DIV/0!</v>
      </c>
      <c r="D7" s="158">
        <v>0</v>
      </c>
      <c r="E7" s="158">
        <v>0</v>
      </c>
      <c r="F7" s="158">
        <v>0</v>
      </c>
      <c r="G7" s="158">
        <v>0</v>
      </c>
      <c r="H7" s="158">
        <v>0</v>
      </c>
      <c r="I7" s="158">
        <v>0</v>
      </c>
      <c r="O7" s="207" t="s">
        <v>414</v>
      </c>
      <c r="P7" s="211">
        <v>2</v>
      </c>
      <c r="Q7" s="211">
        <v>2</v>
      </c>
      <c r="R7" s="60"/>
      <c r="S7" s="60"/>
      <c r="T7" s="60"/>
      <c r="U7" s="60"/>
      <c r="V7" s="60"/>
      <c r="W7" s="60"/>
      <c r="X7" s="60"/>
      <c r="Y7" s="60"/>
      <c r="Z7" s="60"/>
      <c r="AA7" s="60"/>
      <c r="AB7" s="60"/>
      <c r="AC7" s="60"/>
      <c r="AD7" s="60"/>
      <c r="AE7" s="60"/>
      <c r="AF7" s="60"/>
      <c r="AG7" s="60"/>
      <c r="AH7" s="60"/>
      <c r="AI7" s="60"/>
      <c r="AJ7" s="60"/>
      <c r="AK7" s="60"/>
      <c r="AL7" s="60"/>
      <c r="AM7" s="60"/>
    </row>
    <row r="8" spans="1:39" s="60" customFormat="1" x14ac:dyDescent="0.3">
      <c r="A8" s="156" t="s">
        <v>554</v>
      </c>
      <c r="B8" s="158">
        <v>2</v>
      </c>
      <c r="C8" s="158" t="e">
        <v>#DIV/0!</v>
      </c>
      <c r="D8" s="158">
        <v>0</v>
      </c>
      <c r="E8" s="158">
        <v>0</v>
      </c>
      <c r="F8" s="158">
        <v>0</v>
      </c>
      <c r="G8" s="158">
        <v>0</v>
      </c>
      <c r="H8" s="158">
        <v>0</v>
      </c>
      <c r="I8" s="158">
        <v>0</v>
      </c>
      <c r="O8" s="157" t="s">
        <v>500</v>
      </c>
      <c r="P8" s="211">
        <v>2.657142857142857</v>
      </c>
      <c r="Q8" s="211">
        <v>2</v>
      </c>
    </row>
    <row r="9" spans="1:39" s="214" customFormat="1" x14ac:dyDescent="0.3">
      <c r="A9" s="212" t="s">
        <v>35</v>
      </c>
      <c r="B9" s="158"/>
      <c r="C9" s="158"/>
      <c r="D9" s="158"/>
      <c r="E9" s="158"/>
      <c r="F9" s="158"/>
      <c r="G9" s="158"/>
      <c r="H9" s="158"/>
      <c r="I9" s="158"/>
      <c r="O9" s="232" t="s">
        <v>337</v>
      </c>
      <c r="P9" s="211"/>
      <c r="Q9" s="211"/>
    </row>
    <row r="10" spans="1:39" x14ac:dyDescent="0.3">
      <c r="A10" s="208" t="s">
        <v>380</v>
      </c>
      <c r="B10" s="158"/>
      <c r="C10" s="158"/>
      <c r="D10" s="158"/>
      <c r="E10" s="158"/>
      <c r="F10" s="158"/>
      <c r="G10" s="158"/>
      <c r="H10" s="158"/>
      <c r="I10" s="158"/>
      <c r="J10" s="60"/>
      <c r="K10" s="60"/>
      <c r="L10" s="60"/>
      <c r="M10" s="60"/>
      <c r="N10" s="60"/>
      <c r="O10" s="207" t="s">
        <v>413</v>
      </c>
      <c r="P10" s="211">
        <v>3</v>
      </c>
      <c r="Q10" s="211">
        <v>2</v>
      </c>
      <c r="R10" s="60"/>
      <c r="S10" s="60"/>
      <c r="T10" s="60"/>
      <c r="U10" s="60"/>
      <c r="V10" s="60"/>
      <c r="W10" s="60"/>
      <c r="X10" s="60"/>
      <c r="Y10" s="60"/>
      <c r="Z10" s="60"/>
      <c r="AA10" s="60"/>
      <c r="AB10" s="60"/>
      <c r="AC10" s="60"/>
      <c r="AD10" s="60"/>
      <c r="AE10" s="60"/>
      <c r="AF10" s="60"/>
      <c r="AG10" s="60"/>
      <c r="AH10" s="60"/>
      <c r="AI10" s="60"/>
      <c r="AJ10" s="60"/>
      <c r="AK10" s="60"/>
      <c r="AL10" s="60"/>
      <c r="AM10" s="60"/>
    </row>
    <row r="11" spans="1:39" x14ac:dyDescent="0.3">
      <c r="A11" s="209" t="s">
        <v>1</v>
      </c>
      <c r="B11" s="158">
        <v>43</v>
      </c>
      <c r="C11" s="158">
        <v>9.7674418604651159</v>
      </c>
      <c r="D11" s="158">
        <v>0</v>
      </c>
      <c r="E11" s="158">
        <v>0</v>
      </c>
      <c r="F11" s="158">
        <v>0</v>
      </c>
      <c r="G11" s="158">
        <v>0</v>
      </c>
      <c r="H11" s="158">
        <v>0</v>
      </c>
      <c r="I11" s="158">
        <v>0</v>
      </c>
      <c r="J11" s="60"/>
      <c r="K11" s="60"/>
      <c r="L11" s="60"/>
      <c r="M11" s="60"/>
      <c r="N11" s="60"/>
      <c r="O11" s="207" t="s">
        <v>414</v>
      </c>
      <c r="P11" s="211">
        <v>2</v>
      </c>
      <c r="Q11" s="211">
        <v>2</v>
      </c>
      <c r="R11" s="60"/>
      <c r="S11" s="60"/>
      <c r="T11" s="60"/>
      <c r="U11" s="60"/>
      <c r="V11" s="60"/>
      <c r="W11" s="60"/>
      <c r="X11" s="60"/>
      <c r="Y11" s="60"/>
      <c r="Z11" s="60"/>
      <c r="AA11" s="60"/>
      <c r="AB11" s="60"/>
      <c r="AC11" s="60"/>
      <c r="AD11" s="60"/>
      <c r="AE11" s="60"/>
      <c r="AF11" s="60"/>
      <c r="AG11" s="60"/>
      <c r="AH11" s="60"/>
      <c r="AI11" s="60"/>
      <c r="AJ11" s="60"/>
      <c r="AK11" s="60"/>
      <c r="AL11" s="60"/>
      <c r="AM11" s="60"/>
    </row>
    <row r="12" spans="1:39" x14ac:dyDescent="0.3">
      <c r="A12" s="209" t="s">
        <v>15</v>
      </c>
      <c r="B12" s="158">
        <v>35</v>
      </c>
      <c r="C12" s="158">
        <v>2.6285714285714286</v>
      </c>
      <c r="D12" s="158">
        <v>0</v>
      </c>
      <c r="E12" s="158">
        <v>19956.375900000003</v>
      </c>
      <c r="F12" s="158">
        <v>15934.818599999999</v>
      </c>
      <c r="G12" s="158">
        <v>0</v>
      </c>
      <c r="H12" s="158">
        <v>0</v>
      </c>
      <c r="I12" s="158">
        <v>35891.194499999998</v>
      </c>
      <c r="J12" s="60"/>
      <c r="K12" s="60"/>
      <c r="L12" s="60"/>
      <c r="M12" s="60"/>
      <c r="N12" s="60"/>
      <c r="O12" s="157" t="s">
        <v>501</v>
      </c>
      <c r="P12" s="213">
        <v>2.5</v>
      </c>
      <c r="Q12" s="213">
        <v>2</v>
      </c>
      <c r="R12" s="60"/>
      <c r="S12" s="60"/>
      <c r="T12" s="60"/>
      <c r="U12" s="60"/>
      <c r="V12" s="60"/>
      <c r="W12" s="60"/>
      <c r="X12" s="60"/>
      <c r="Y12" s="60"/>
      <c r="Z12" s="60"/>
      <c r="AA12" s="60"/>
      <c r="AB12" s="60"/>
      <c r="AC12" s="60"/>
      <c r="AD12" s="60"/>
      <c r="AE12" s="60"/>
      <c r="AF12" s="60"/>
      <c r="AG12" s="60"/>
      <c r="AH12" s="60"/>
      <c r="AI12" s="60"/>
      <c r="AJ12" s="60"/>
      <c r="AK12" s="60"/>
      <c r="AL12" s="60"/>
      <c r="AM12" s="60"/>
    </row>
    <row r="13" spans="1:39" s="60" customFormat="1" x14ac:dyDescent="0.3">
      <c r="A13" s="209" t="s">
        <v>119</v>
      </c>
      <c r="B13" s="158">
        <v>5</v>
      </c>
      <c r="C13" s="158">
        <v>22</v>
      </c>
      <c r="D13" s="158">
        <v>0</v>
      </c>
      <c r="E13" s="158">
        <v>0</v>
      </c>
      <c r="F13" s="158">
        <v>0</v>
      </c>
      <c r="G13" s="158">
        <v>0</v>
      </c>
      <c r="H13" s="158">
        <v>0</v>
      </c>
      <c r="I13" s="158">
        <v>0</v>
      </c>
      <c r="O13" s="157" t="s">
        <v>379</v>
      </c>
      <c r="P13" s="211"/>
      <c r="Q13" s="211"/>
    </row>
    <row r="14" spans="1:39" s="214" customFormat="1" x14ac:dyDescent="0.3">
      <c r="A14" s="157" t="s">
        <v>500</v>
      </c>
      <c r="B14" s="158">
        <v>83</v>
      </c>
      <c r="C14" s="158">
        <v>7.4939759036144578</v>
      </c>
      <c r="D14" s="158">
        <v>0</v>
      </c>
      <c r="E14" s="158">
        <v>19956.375900000003</v>
      </c>
      <c r="F14" s="158">
        <v>15934.818599999999</v>
      </c>
      <c r="G14" s="158">
        <v>0</v>
      </c>
      <c r="H14" s="158">
        <v>0</v>
      </c>
      <c r="I14" s="158">
        <v>35891.194499999998</v>
      </c>
      <c r="O14" s="207" t="s">
        <v>413</v>
      </c>
      <c r="P14" s="211">
        <v>3</v>
      </c>
      <c r="Q14" s="211">
        <v>2</v>
      </c>
    </row>
    <row r="15" spans="1:39" x14ac:dyDescent="0.3">
      <c r="A15" s="208" t="s">
        <v>337</v>
      </c>
      <c r="B15" s="158"/>
      <c r="C15" s="158"/>
      <c r="D15" s="158"/>
      <c r="E15" s="158"/>
      <c r="F15" s="158"/>
      <c r="G15" s="158"/>
      <c r="H15" s="158"/>
      <c r="I15" s="158"/>
      <c r="J15" s="60"/>
      <c r="K15" s="60"/>
      <c r="L15" s="60"/>
      <c r="M15" s="60"/>
      <c r="N15" s="60"/>
      <c r="O15" s="157" t="s">
        <v>502</v>
      </c>
      <c r="P15" s="211">
        <v>3</v>
      </c>
      <c r="Q15" s="211">
        <v>2</v>
      </c>
      <c r="R15" s="60"/>
      <c r="S15" s="60"/>
      <c r="T15" s="60"/>
      <c r="U15" s="60"/>
      <c r="V15" s="60"/>
      <c r="W15" s="60"/>
      <c r="X15" s="60"/>
      <c r="Y15" s="60"/>
      <c r="Z15" s="60"/>
      <c r="AA15" s="60"/>
      <c r="AB15" s="60"/>
      <c r="AC15" s="60"/>
      <c r="AD15" s="60"/>
      <c r="AE15" s="60"/>
      <c r="AF15" s="60"/>
      <c r="AG15" s="60"/>
      <c r="AH15" s="60"/>
      <c r="AI15" s="60"/>
      <c r="AJ15" s="60"/>
      <c r="AK15" s="60"/>
      <c r="AL15" s="60"/>
      <c r="AM15" s="60"/>
    </row>
    <row r="16" spans="1:39" x14ac:dyDescent="0.3">
      <c r="A16" s="209" t="s">
        <v>1</v>
      </c>
      <c r="B16" s="158">
        <v>10</v>
      </c>
      <c r="C16" s="158">
        <v>12.2</v>
      </c>
      <c r="D16" s="158">
        <v>0</v>
      </c>
      <c r="E16" s="158">
        <v>0</v>
      </c>
      <c r="F16" s="158">
        <v>0</v>
      </c>
      <c r="G16" s="158">
        <v>0</v>
      </c>
      <c r="H16" s="158">
        <v>0</v>
      </c>
      <c r="I16" s="158">
        <v>0</v>
      </c>
      <c r="J16" s="60"/>
      <c r="K16" s="60"/>
      <c r="L16" s="60"/>
      <c r="M16" s="60"/>
      <c r="N16" s="60"/>
      <c r="O16" s="157" t="s">
        <v>487</v>
      </c>
      <c r="P16" s="211"/>
      <c r="Q16" s="211"/>
      <c r="R16" s="60"/>
      <c r="S16" s="60"/>
      <c r="T16" s="60"/>
      <c r="U16" s="60"/>
      <c r="V16" s="60"/>
      <c r="W16" s="60"/>
      <c r="X16" s="60"/>
      <c r="Y16" s="60"/>
      <c r="Z16" s="60"/>
      <c r="AA16" s="60"/>
      <c r="AB16" s="60"/>
      <c r="AC16" s="60"/>
      <c r="AD16" s="60"/>
      <c r="AE16" s="60"/>
      <c r="AF16" s="60"/>
      <c r="AG16" s="60"/>
      <c r="AH16" s="60"/>
      <c r="AI16" s="60"/>
      <c r="AJ16" s="60"/>
      <c r="AK16" s="60"/>
      <c r="AL16" s="60"/>
      <c r="AM16" s="60"/>
    </row>
    <row r="17" spans="1:39" x14ac:dyDescent="0.3">
      <c r="A17" s="209" t="s">
        <v>15</v>
      </c>
      <c r="B17" s="158">
        <v>2</v>
      </c>
      <c r="C17" s="158">
        <v>2.5</v>
      </c>
      <c r="D17" s="158">
        <v>0</v>
      </c>
      <c r="E17" s="158">
        <v>134</v>
      </c>
      <c r="F17" s="158">
        <v>670</v>
      </c>
      <c r="G17" s="158">
        <v>0</v>
      </c>
      <c r="H17" s="158">
        <v>0</v>
      </c>
      <c r="I17" s="158">
        <v>804</v>
      </c>
      <c r="J17" s="60"/>
      <c r="K17" s="60"/>
      <c r="L17" s="60"/>
      <c r="M17" s="60"/>
      <c r="N17" s="60"/>
      <c r="O17" s="207" t="s">
        <v>413</v>
      </c>
      <c r="P17" s="211">
        <v>3</v>
      </c>
      <c r="Q17" s="211">
        <v>2</v>
      </c>
      <c r="R17" s="60"/>
      <c r="S17" s="60"/>
      <c r="T17" s="60"/>
      <c r="U17" s="60"/>
      <c r="V17" s="60"/>
      <c r="W17" s="60"/>
      <c r="X17" s="60"/>
      <c r="Y17" s="60"/>
      <c r="Z17" s="60"/>
      <c r="AA17" s="60"/>
      <c r="AB17" s="60"/>
      <c r="AC17" s="60"/>
      <c r="AD17" s="60"/>
      <c r="AE17" s="60"/>
      <c r="AF17" s="60"/>
      <c r="AG17" s="60"/>
      <c r="AH17" s="60"/>
      <c r="AI17" s="60"/>
      <c r="AJ17" s="60"/>
      <c r="AK17" s="60"/>
      <c r="AL17" s="60"/>
      <c r="AM17" s="60"/>
    </row>
    <row r="18" spans="1:39" s="60" customFormat="1" x14ac:dyDescent="0.3">
      <c r="A18" s="209" t="s">
        <v>119</v>
      </c>
      <c r="B18" s="158">
        <v>3</v>
      </c>
      <c r="C18" s="158">
        <v>25</v>
      </c>
      <c r="D18" s="158">
        <v>0</v>
      </c>
      <c r="E18" s="158">
        <v>0</v>
      </c>
      <c r="F18" s="158">
        <v>0</v>
      </c>
      <c r="G18" s="158">
        <v>0</v>
      </c>
      <c r="H18" s="158">
        <v>0</v>
      </c>
      <c r="I18" s="158">
        <v>0</v>
      </c>
      <c r="O18" s="157" t="s">
        <v>503</v>
      </c>
      <c r="P18" s="211">
        <v>3</v>
      </c>
      <c r="Q18" s="211">
        <v>2</v>
      </c>
    </row>
    <row r="19" spans="1:39" s="214" customFormat="1" x14ac:dyDescent="0.3">
      <c r="A19" s="157" t="s">
        <v>501</v>
      </c>
      <c r="B19" s="158">
        <v>15</v>
      </c>
      <c r="C19" s="158">
        <v>13.466666666666667</v>
      </c>
      <c r="D19" s="158">
        <v>0</v>
      </c>
      <c r="E19" s="158">
        <v>134</v>
      </c>
      <c r="F19" s="158">
        <v>670</v>
      </c>
      <c r="G19" s="158">
        <v>0</v>
      </c>
      <c r="H19" s="158">
        <v>0</v>
      </c>
      <c r="I19" s="158">
        <v>804</v>
      </c>
      <c r="O19" s="156" t="s">
        <v>504</v>
      </c>
      <c r="P19" s="211">
        <v>2.6829268292682928</v>
      </c>
      <c r="Q19" s="211">
        <v>2</v>
      </c>
    </row>
    <row r="20" spans="1:39" x14ac:dyDescent="0.3">
      <c r="A20" s="208" t="s">
        <v>433</v>
      </c>
      <c r="B20" s="158"/>
      <c r="C20" s="158"/>
      <c r="D20" s="158"/>
      <c r="E20" s="158"/>
      <c r="F20" s="158"/>
      <c r="G20" s="158"/>
      <c r="H20" s="158"/>
      <c r="I20" s="158"/>
      <c r="J20" s="60"/>
      <c r="K20" s="60"/>
      <c r="L20" s="60"/>
      <c r="M20" s="60"/>
      <c r="N20" s="60"/>
      <c r="O20" s="156" t="s">
        <v>267</v>
      </c>
      <c r="P20" s="211"/>
      <c r="Q20" s="211"/>
      <c r="R20" s="60"/>
      <c r="S20" s="60"/>
      <c r="T20" s="60"/>
      <c r="U20" s="60"/>
      <c r="V20" s="60"/>
      <c r="W20" s="60"/>
      <c r="X20" s="60"/>
      <c r="Y20" s="60"/>
      <c r="Z20" s="60"/>
      <c r="AA20" s="60"/>
      <c r="AB20" s="60"/>
      <c r="AC20" s="60"/>
      <c r="AD20" s="60"/>
      <c r="AE20" s="60"/>
      <c r="AF20" s="60"/>
      <c r="AG20" s="60"/>
      <c r="AH20" s="60"/>
      <c r="AI20" s="60"/>
      <c r="AJ20" s="60"/>
      <c r="AK20" s="60"/>
      <c r="AL20" s="60"/>
      <c r="AM20" s="60"/>
    </row>
    <row r="21" spans="1:39" x14ac:dyDescent="0.3">
      <c r="A21" s="209" t="s">
        <v>1</v>
      </c>
      <c r="B21" s="158">
        <v>1</v>
      </c>
      <c r="C21" s="158">
        <v>20</v>
      </c>
      <c r="D21" s="158">
        <v>0</v>
      </c>
      <c r="E21" s="158">
        <v>0</v>
      </c>
      <c r="F21" s="158">
        <v>0</v>
      </c>
      <c r="G21" s="158">
        <v>0</v>
      </c>
      <c r="H21" s="158">
        <v>0</v>
      </c>
      <c r="I21" s="158">
        <v>0</v>
      </c>
      <c r="J21" s="60"/>
      <c r="K21" s="60"/>
      <c r="L21" s="60"/>
      <c r="M21" s="60"/>
      <c r="N21" s="60"/>
      <c r="O21" s="157" t="s">
        <v>270</v>
      </c>
      <c r="P21" s="211"/>
      <c r="Q21" s="211"/>
      <c r="R21" s="60"/>
      <c r="S21" s="60"/>
      <c r="T21" s="60"/>
      <c r="U21" s="60"/>
      <c r="V21" s="60"/>
      <c r="W21" s="60"/>
      <c r="X21" s="60"/>
      <c r="Y21" s="60"/>
      <c r="Z21" s="60"/>
      <c r="AA21" s="60"/>
      <c r="AB21" s="60"/>
      <c r="AC21" s="60"/>
      <c r="AD21" s="60"/>
      <c r="AE21" s="60"/>
      <c r="AF21" s="60"/>
      <c r="AG21" s="60"/>
      <c r="AH21" s="60"/>
      <c r="AI21" s="60"/>
      <c r="AJ21" s="60"/>
      <c r="AK21" s="60"/>
      <c r="AL21" s="60"/>
      <c r="AM21" s="60"/>
    </row>
    <row r="22" spans="1:39" x14ac:dyDescent="0.3">
      <c r="A22" s="157" t="s">
        <v>555</v>
      </c>
      <c r="B22" s="158">
        <v>1</v>
      </c>
      <c r="C22" s="158">
        <v>20</v>
      </c>
      <c r="D22" s="158">
        <v>0</v>
      </c>
      <c r="E22" s="158">
        <v>0</v>
      </c>
      <c r="F22" s="158">
        <v>0</v>
      </c>
      <c r="G22" s="158">
        <v>0</v>
      </c>
      <c r="H22" s="158">
        <v>0</v>
      </c>
      <c r="I22" s="158">
        <v>0</v>
      </c>
      <c r="J22" s="60"/>
      <c r="K22" s="60"/>
      <c r="L22" s="60"/>
      <c r="M22" s="60"/>
      <c r="N22" s="60"/>
      <c r="O22" s="207" t="s">
        <v>414</v>
      </c>
      <c r="P22" s="211">
        <v>2</v>
      </c>
      <c r="Q22" s="211">
        <v>2</v>
      </c>
      <c r="R22" s="60"/>
      <c r="S22" s="60"/>
      <c r="T22" s="60"/>
      <c r="U22" s="60"/>
      <c r="V22" s="60"/>
      <c r="W22" s="60"/>
      <c r="X22" s="60"/>
      <c r="Y22" s="60"/>
      <c r="Z22" s="60"/>
      <c r="AA22" s="60"/>
      <c r="AB22" s="60"/>
      <c r="AC22" s="60"/>
      <c r="AD22" s="60"/>
      <c r="AE22" s="60"/>
      <c r="AF22" s="60"/>
      <c r="AG22" s="60"/>
      <c r="AH22" s="60"/>
      <c r="AI22" s="60"/>
      <c r="AJ22" s="60"/>
      <c r="AK22" s="60"/>
      <c r="AL22" s="60"/>
      <c r="AM22" s="60"/>
    </row>
    <row r="23" spans="1:39" x14ac:dyDescent="0.3">
      <c r="A23" s="208" t="s">
        <v>164</v>
      </c>
      <c r="B23" s="158"/>
      <c r="C23" s="158"/>
      <c r="D23" s="158"/>
      <c r="E23" s="158"/>
      <c r="F23" s="158"/>
      <c r="G23" s="158"/>
      <c r="H23" s="158"/>
      <c r="I23" s="158"/>
      <c r="J23" s="60"/>
      <c r="K23" s="60"/>
      <c r="L23" s="60"/>
      <c r="M23" s="60"/>
      <c r="N23" s="60"/>
      <c r="O23" s="157" t="s">
        <v>505</v>
      </c>
      <c r="P23" s="211">
        <v>2</v>
      </c>
      <c r="Q23" s="211">
        <v>2</v>
      </c>
      <c r="R23" s="60"/>
      <c r="S23" s="60"/>
      <c r="T23" s="60"/>
      <c r="U23" s="60"/>
      <c r="V23" s="60"/>
      <c r="W23" s="60"/>
      <c r="X23" s="60"/>
      <c r="Y23" s="60"/>
      <c r="Z23" s="60"/>
      <c r="AA23" s="60"/>
      <c r="AB23" s="60"/>
      <c r="AC23" s="60"/>
      <c r="AD23" s="60"/>
      <c r="AE23" s="60"/>
      <c r="AF23" s="60"/>
      <c r="AG23" s="60"/>
      <c r="AH23" s="60"/>
      <c r="AI23" s="60"/>
      <c r="AJ23" s="60"/>
      <c r="AK23" s="60"/>
      <c r="AL23" s="60"/>
      <c r="AM23" s="60"/>
    </row>
    <row r="24" spans="1:39" x14ac:dyDescent="0.3">
      <c r="A24" s="209" t="s">
        <v>119</v>
      </c>
      <c r="B24" s="158">
        <v>8</v>
      </c>
      <c r="C24" s="158">
        <v>57.5</v>
      </c>
      <c r="D24" s="158">
        <v>0</v>
      </c>
      <c r="E24" s="158">
        <v>0</v>
      </c>
      <c r="F24" s="158">
        <v>0</v>
      </c>
      <c r="G24" s="158">
        <v>0</v>
      </c>
      <c r="H24" s="158">
        <v>0</v>
      </c>
      <c r="I24" s="158">
        <v>0</v>
      </c>
      <c r="J24" s="60"/>
      <c r="K24" s="60"/>
      <c r="L24" s="60"/>
      <c r="M24" s="60"/>
      <c r="N24" s="60"/>
      <c r="O24" s="156" t="s">
        <v>506</v>
      </c>
      <c r="P24" s="211">
        <v>2</v>
      </c>
      <c r="Q24" s="211">
        <v>2</v>
      </c>
      <c r="R24" s="60"/>
      <c r="S24" s="60"/>
      <c r="T24" s="60"/>
      <c r="U24" s="60"/>
      <c r="V24" s="60"/>
      <c r="W24" s="60"/>
      <c r="X24" s="60"/>
      <c r="Y24" s="60"/>
      <c r="Z24" s="60"/>
      <c r="AA24" s="60"/>
      <c r="AB24" s="60"/>
      <c r="AC24" s="60"/>
      <c r="AD24" s="60"/>
      <c r="AE24" s="60"/>
      <c r="AF24" s="60"/>
      <c r="AG24" s="60"/>
      <c r="AH24" s="60"/>
      <c r="AI24" s="60"/>
      <c r="AJ24" s="60"/>
      <c r="AK24" s="60"/>
      <c r="AL24" s="60"/>
      <c r="AM24" s="60"/>
    </row>
    <row r="25" spans="1:39" x14ac:dyDescent="0.3">
      <c r="A25" s="157" t="s">
        <v>556</v>
      </c>
      <c r="B25" s="158">
        <v>8</v>
      </c>
      <c r="C25" s="158">
        <v>57.5</v>
      </c>
      <c r="D25" s="158">
        <v>0</v>
      </c>
      <c r="E25" s="158">
        <v>0</v>
      </c>
      <c r="F25" s="158">
        <v>0</v>
      </c>
      <c r="G25" s="158">
        <v>0</v>
      </c>
      <c r="H25" s="158">
        <v>0</v>
      </c>
      <c r="I25" s="158">
        <v>0</v>
      </c>
      <c r="J25" s="60"/>
      <c r="K25" s="60"/>
      <c r="L25" s="60"/>
      <c r="M25" s="60"/>
      <c r="N25" s="60"/>
      <c r="O25" s="156" t="s">
        <v>66</v>
      </c>
      <c r="P25" s="211"/>
      <c r="Q25" s="211"/>
      <c r="R25" s="60"/>
      <c r="S25" s="60"/>
      <c r="T25" s="60"/>
      <c r="U25" s="60"/>
      <c r="V25" s="60"/>
      <c r="W25" s="60"/>
      <c r="X25" s="60"/>
      <c r="Y25" s="60"/>
      <c r="Z25" s="60"/>
      <c r="AA25" s="60"/>
      <c r="AB25" s="60"/>
      <c r="AC25" s="60"/>
      <c r="AD25" s="60"/>
      <c r="AE25" s="60"/>
      <c r="AF25" s="60"/>
      <c r="AG25" s="60"/>
      <c r="AH25" s="60"/>
      <c r="AI25" s="60"/>
      <c r="AJ25" s="60"/>
      <c r="AK25" s="60"/>
      <c r="AL25" s="60"/>
      <c r="AM25" s="60"/>
    </row>
    <row r="26" spans="1:39" x14ac:dyDescent="0.3">
      <c r="A26" s="208" t="s">
        <v>379</v>
      </c>
      <c r="B26" s="158"/>
      <c r="C26" s="158"/>
      <c r="D26" s="158"/>
      <c r="E26" s="158"/>
      <c r="F26" s="158"/>
      <c r="G26" s="158"/>
      <c r="H26" s="158"/>
      <c r="I26" s="158"/>
      <c r="J26" s="60"/>
      <c r="K26" s="60"/>
      <c r="L26" s="60"/>
      <c r="M26" s="60"/>
      <c r="N26" s="60"/>
      <c r="O26" s="157" t="s">
        <v>107</v>
      </c>
      <c r="P26" s="211"/>
      <c r="Q26" s="211"/>
      <c r="R26" s="60"/>
      <c r="S26" s="60"/>
      <c r="T26" s="60"/>
      <c r="U26" s="60"/>
      <c r="V26" s="60"/>
      <c r="W26" s="60"/>
      <c r="X26" s="60"/>
      <c r="Y26" s="60"/>
      <c r="Z26" s="60"/>
      <c r="AA26" s="60"/>
      <c r="AB26" s="60"/>
      <c r="AC26" s="60"/>
      <c r="AD26" s="60"/>
      <c r="AE26" s="60"/>
      <c r="AF26" s="60"/>
      <c r="AG26" s="60"/>
      <c r="AH26" s="60"/>
      <c r="AI26" s="60"/>
      <c r="AJ26" s="60"/>
      <c r="AK26" s="60"/>
      <c r="AL26" s="60"/>
      <c r="AM26" s="60"/>
    </row>
    <row r="27" spans="1:39" x14ac:dyDescent="0.3">
      <c r="A27" s="209" t="s">
        <v>1</v>
      </c>
      <c r="B27" s="158">
        <v>7</v>
      </c>
      <c r="C27" s="158">
        <v>10</v>
      </c>
      <c r="D27" s="158">
        <v>0</v>
      </c>
      <c r="E27" s="158">
        <v>0</v>
      </c>
      <c r="F27" s="158">
        <v>0</v>
      </c>
      <c r="G27" s="158">
        <v>0</v>
      </c>
      <c r="H27" s="158">
        <v>0</v>
      </c>
      <c r="I27" s="158">
        <v>0</v>
      </c>
      <c r="J27" s="60"/>
      <c r="K27" s="60"/>
      <c r="L27" s="60"/>
      <c r="M27" s="60"/>
      <c r="N27" s="60"/>
      <c r="O27" s="207" t="s">
        <v>413</v>
      </c>
      <c r="P27" s="211">
        <v>3</v>
      </c>
      <c r="Q27" s="211">
        <v>2</v>
      </c>
      <c r="R27" s="60"/>
      <c r="S27" s="60"/>
      <c r="T27" s="60"/>
      <c r="U27" s="60"/>
      <c r="V27" s="60"/>
      <c r="W27" s="60"/>
      <c r="X27" s="60"/>
      <c r="Y27" s="60"/>
      <c r="Z27" s="60"/>
      <c r="AA27" s="60"/>
      <c r="AB27" s="60"/>
      <c r="AC27" s="60"/>
      <c r="AD27" s="60"/>
      <c r="AE27" s="60"/>
      <c r="AF27" s="60"/>
      <c r="AG27" s="60"/>
      <c r="AH27" s="60"/>
      <c r="AI27" s="60"/>
      <c r="AJ27" s="60"/>
      <c r="AK27" s="60"/>
      <c r="AL27" s="60"/>
      <c r="AM27" s="60"/>
    </row>
    <row r="28" spans="1:39" x14ac:dyDescent="0.3">
      <c r="A28" s="209" t="s">
        <v>15</v>
      </c>
      <c r="B28" s="158">
        <v>3</v>
      </c>
      <c r="C28" s="158">
        <v>2</v>
      </c>
      <c r="D28" s="158">
        <v>0</v>
      </c>
      <c r="E28" s="158">
        <v>5811.72</v>
      </c>
      <c r="F28" s="158">
        <v>0</v>
      </c>
      <c r="G28" s="158">
        <v>0</v>
      </c>
      <c r="H28" s="158">
        <v>0</v>
      </c>
      <c r="I28" s="158">
        <v>5811.72</v>
      </c>
      <c r="J28" s="60"/>
      <c r="K28" s="60"/>
      <c r="L28" s="60"/>
      <c r="M28" s="60"/>
      <c r="N28" s="60"/>
      <c r="O28" s="207" t="s">
        <v>414</v>
      </c>
      <c r="P28" s="211">
        <v>2</v>
      </c>
      <c r="Q28" s="211">
        <v>2</v>
      </c>
      <c r="R28" s="60"/>
      <c r="S28" s="60"/>
      <c r="T28" s="60"/>
      <c r="U28" s="60"/>
      <c r="V28" s="60"/>
      <c r="W28" s="60"/>
      <c r="X28" s="60"/>
      <c r="Y28" s="60"/>
      <c r="Z28" s="60"/>
      <c r="AA28" s="60"/>
      <c r="AB28" s="60"/>
      <c r="AC28" s="60"/>
      <c r="AD28" s="60"/>
      <c r="AE28" s="60"/>
      <c r="AF28" s="60"/>
      <c r="AG28" s="60"/>
      <c r="AH28" s="60"/>
      <c r="AI28" s="60"/>
      <c r="AJ28" s="60"/>
      <c r="AK28" s="60"/>
      <c r="AL28" s="60"/>
      <c r="AM28" s="60"/>
    </row>
    <row r="29" spans="1:39" x14ac:dyDescent="0.3">
      <c r="A29" s="157" t="s">
        <v>502</v>
      </c>
      <c r="B29" s="158">
        <v>10</v>
      </c>
      <c r="C29" s="158">
        <v>7.6</v>
      </c>
      <c r="D29" s="158">
        <v>0</v>
      </c>
      <c r="E29" s="158">
        <v>5811.72</v>
      </c>
      <c r="F29" s="158">
        <v>0</v>
      </c>
      <c r="G29" s="158">
        <v>0</v>
      </c>
      <c r="H29" s="158">
        <v>0</v>
      </c>
      <c r="I29" s="158">
        <v>5811.72</v>
      </c>
      <c r="J29" s="60"/>
      <c r="K29" s="60"/>
      <c r="L29" s="60"/>
      <c r="M29" s="60"/>
      <c r="N29" s="60"/>
      <c r="O29" s="157" t="s">
        <v>507</v>
      </c>
      <c r="P29" s="211">
        <v>2.75</v>
      </c>
      <c r="Q29" s="211">
        <v>2</v>
      </c>
      <c r="R29" s="60"/>
      <c r="S29" s="60"/>
      <c r="T29" s="60"/>
      <c r="U29" s="60"/>
      <c r="V29" s="60"/>
      <c r="W29" s="60"/>
      <c r="X29" s="60"/>
      <c r="Y29" s="60"/>
      <c r="Z29" s="60"/>
      <c r="AA29" s="60"/>
      <c r="AB29" s="60"/>
      <c r="AC29" s="60"/>
      <c r="AD29" s="60"/>
      <c r="AE29" s="60"/>
      <c r="AF29" s="60"/>
      <c r="AG29" s="60"/>
      <c r="AH29" s="60"/>
      <c r="AI29" s="60"/>
      <c r="AJ29" s="60"/>
      <c r="AK29" s="60"/>
      <c r="AL29" s="60"/>
      <c r="AM29" s="60"/>
    </row>
    <row r="30" spans="1:39" x14ac:dyDescent="0.3">
      <c r="A30" s="208" t="s">
        <v>474</v>
      </c>
      <c r="B30" s="158"/>
      <c r="C30" s="158"/>
      <c r="D30" s="158"/>
      <c r="E30" s="158"/>
      <c r="F30" s="158"/>
      <c r="G30" s="158"/>
      <c r="H30" s="158"/>
      <c r="I30" s="158"/>
      <c r="J30" s="60"/>
      <c r="K30" s="60"/>
      <c r="L30" s="60"/>
      <c r="M30" s="60"/>
      <c r="N30" s="60"/>
      <c r="O30" s="156" t="s">
        <v>508</v>
      </c>
      <c r="P30" s="211">
        <v>2.75</v>
      </c>
      <c r="Q30" s="211">
        <v>2</v>
      </c>
      <c r="R30" s="60"/>
      <c r="S30" s="60"/>
      <c r="T30" s="60"/>
      <c r="U30" s="60"/>
      <c r="V30" s="60"/>
      <c r="W30" s="60"/>
      <c r="X30" s="60"/>
      <c r="Y30" s="60"/>
      <c r="Z30" s="60"/>
      <c r="AA30" s="60"/>
      <c r="AB30" s="60"/>
      <c r="AC30" s="60"/>
      <c r="AD30" s="60"/>
      <c r="AE30" s="60"/>
      <c r="AF30" s="60"/>
      <c r="AG30" s="60"/>
      <c r="AH30" s="60"/>
      <c r="AI30" s="60"/>
      <c r="AJ30" s="60"/>
      <c r="AK30" s="60"/>
      <c r="AL30" s="60"/>
      <c r="AM30" s="60"/>
    </row>
    <row r="31" spans="1:39" x14ac:dyDescent="0.3">
      <c r="A31" s="209" t="s">
        <v>1</v>
      </c>
      <c r="B31" s="158">
        <v>3</v>
      </c>
      <c r="C31" s="158">
        <v>14</v>
      </c>
      <c r="D31" s="158">
        <v>0</v>
      </c>
      <c r="E31" s="158">
        <v>0</v>
      </c>
      <c r="F31" s="158">
        <v>0</v>
      </c>
      <c r="G31" s="158">
        <v>0</v>
      </c>
      <c r="H31" s="158">
        <v>0</v>
      </c>
      <c r="I31" s="158">
        <v>0</v>
      </c>
      <c r="J31" s="60"/>
      <c r="K31" s="60"/>
      <c r="L31" s="60"/>
      <c r="M31" s="60"/>
      <c r="N31" s="60"/>
      <c r="O31" s="210" t="s">
        <v>338</v>
      </c>
      <c r="P31" s="211"/>
      <c r="Q31" s="211"/>
      <c r="R31" s="60"/>
      <c r="S31" s="60"/>
      <c r="T31" s="60"/>
      <c r="U31" s="60"/>
      <c r="V31" s="60"/>
      <c r="W31" s="60"/>
      <c r="X31" s="60"/>
      <c r="Y31" s="60"/>
      <c r="Z31" s="60"/>
      <c r="AA31" s="60"/>
      <c r="AB31" s="60"/>
      <c r="AC31" s="60"/>
      <c r="AD31" s="60"/>
      <c r="AE31" s="60"/>
      <c r="AF31" s="60"/>
      <c r="AG31" s="60"/>
      <c r="AH31" s="60"/>
      <c r="AI31" s="60"/>
      <c r="AJ31" s="60"/>
      <c r="AK31" s="60"/>
      <c r="AL31" s="60"/>
      <c r="AM31" s="60"/>
    </row>
    <row r="32" spans="1:39" x14ac:dyDescent="0.3">
      <c r="A32" s="157" t="s">
        <v>557</v>
      </c>
      <c r="B32" s="158">
        <v>3</v>
      </c>
      <c r="C32" s="158">
        <v>14</v>
      </c>
      <c r="D32" s="158">
        <v>0</v>
      </c>
      <c r="E32" s="158">
        <v>0</v>
      </c>
      <c r="F32" s="158">
        <v>0</v>
      </c>
      <c r="G32" s="158">
        <v>0</v>
      </c>
      <c r="H32" s="158">
        <v>0</v>
      </c>
      <c r="I32" s="158">
        <v>0</v>
      </c>
      <c r="J32" s="60"/>
      <c r="K32" s="60"/>
      <c r="L32" s="60"/>
      <c r="M32" s="60"/>
      <c r="N32" s="60"/>
      <c r="O32" s="157" t="s">
        <v>137</v>
      </c>
      <c r="P32" s="211"/>
      <c r="Q32" s="211"/>
      <c r="R32" s="60"/>
      <c r="S32" s="60"/>
      <c r="T32" s="60"/>
      <c r="U32" s="60"/>
      <c r="V32" s="60"/>
      <c r="W32" s="60"/>
      <c r="X32" s="60"/>
      <c r="Y32" s="60"/>
      <c r="Z32" s="60"/>
      <c r="AA32" s="60"/>
      <c r="AB32" s="60"/>
      <c r="AC32" s="60"/>
      <c r="AD32" s="60"/>
      <c r="AE32" s="60"/>
      <c r="AF32" s="60"/>
      <c r="AG32" s="60"/>
      <c r="AH32" s="60"/>
      <c r="AI32" s="60"/>
      <c r="AJ32" s="60"/>
      <c r="AK32" s="60"/>
      <c r="AL32" s="60"/>
      <c r="AM32" s="60"/>
    </row>
    <row r="33" spans="1:39" x14ac:dyDescent="0.3">
      <c r="A33" s="208" t="s">
        <v>47</v>
      </c>
      <c r="B33" s="158"/>
      <c r="C33" s="158"/>
      <c r="D33" s="158"/>
      <c r="E33" s="158"/>
      <c r="F33" s="158"/>
      <c r="G33" s="158"/>
      <c r="H33" s="158"/>
      <c r="I33" s="158"/>
      <c r="J33" s="60"/>
      <c r="K33" s="60"/>
      <c r="L33" s="60"/>
      <c r="M33" s="60"/>
      <c r="N33" s="60"/>
      <c r="O33" s="207" t="s">
        <v>413</v>
      </c>
      <c r="P33" s="211">
        <v>3</v>
      </c>
      <c r="Q33" s="211">
        <v>2</v>
      </c>
      <c r="R33" s="60"/>
      <c r="S33" s="60"/>
      <c r="T33" s="60"/>
      <c r="U33" s="60"/>
      <c r="V33" s="60"/>
      <c r="W33" s="60"/>
      <c r="X33" s="60"/>
      <c r="Y33" s="60"/>
      <c r="Z33" s="60"/>
      <c r="AA33" s="60"/>
      <c r="AB33" s="60"/>
      <c r="AC33" s="60"/>
      <c r="AD33" s="60"/>
      <c r="AE33" s="60"/>
      <c r="AF33" s="60"/>
      <c r="AG33" s="60"/>
      <c r="AH33" s="60"/>
      <c r="AI33" s="60"/>
      <c r="AJ33" s="60"/>
      <c r="AK33" s="60"/>
      <c r="AL33" s="60"/>
      <c r="AM33" s="60"/>
    </row>
    <row r="34" spans="1:39" x14ac:dyDescent="0.3">
      <c r="A34" s="209" t="s">
        <v>1</v>
      </c>
      <c r="B34" s="158">
        <v>16</v>
      </c>
      <c r="C34" s="158">
        <v>14.625</v>
      </c>
      <c r="D34" s="158">
        <v>0</v>
      </c>
      <c r="E34" s="158">
        <v>0</v>
      </c>
      <c r="F34" s="158">
        <v>0</v>
      </c>
      <c r="G34" s="158">
        <v>0</v>
      </c>
      <c r="H34" s="158">
        <v>0</v>
      </c>
      <c r="I34" s="158">
        <v>0</v>
      </c>
      <c r="J34" s="60"/>
      <c r="K34" s="60"/>
      <c r="L34" s="60"/>
      <c r="M34" s="60"/>
      <c r="N34" s="60"/>
      <c r="O34" s="207" t="s">
        <v>414</v>
      </c>
      <c r="P34" s="211">
        <v>2</v>
      </c>
      <c r="Q34" s="211">
        <v>2</v>
      </c>
      <c r="R34" s="60"/>
      <c r="S34" s="60"/>
      <c r="T34" s="60"/>
      <c r="U34" s="60"/>
      <c r="V34" s="60"/>
      <c r="W34" s="60"/>
      <c r="X34" s="60"/>
      <c r="Y34" s="60"/>
      <c r="Z34" s="60"/>
      <c r="AA34" s="60"/>
      <c r="AB34" s="60"/>
      <c r="AC34" s="60"/>
      <c r="AD34" s="60"/>
      <c r="AE34" s="60"/>
      <c r="AF34" s="60"/>
      <c r="AG34" s="60"/>
      <c r="AH34" s="60"/>
      <c r="AI34" s="60"/>
      <c r="AJ34" s="60"/>
      <c r="AK34" s="60"/>
      <c r="AL34" s="60"/>
      <c r="AM34" s="60"/>
    </row>
    <row r="35" spans="1:39" x14ac:dyDescent="0.3">
      <c r="A35" s="157" t="s">
        <v>558</v>
      </c>
      <c r="B35" s="158">
        <v>16</v>
      </c>
      <c r="C35" s="158">
        <v>14.625</v>
      </c>
      <c r="D35" s="158">
        <v>0</v>
      </c>
      <c r="E35" s="158">
        <v>0</v>
      </c>
      <c r="F35" s="158">
        <v>0</v>
      </c>
      <c r="G35" s="158">
        <v>0</v>
      </c>
      <c r="H35" s="158">
        <v>0</v>
      </c>
      <c r="I35" s="158">
        <v>0</v>
      </c>
      <c r="J35" s="60"/>
      <c r="K35" s="60"/>
      <c r="L35" s="60"/>
      <c r="M35" s="60"/>
      <c r="N35" s="60"/>
      <c r="O35" s="157" t="s">
        <v>509</v>
      </c>
      <c r="P35" s="211">
        <v>2.6111111111111112</v>
      </c>
      <c r="Q35" s="211">
        <v>2</v>
      </c>
      <c r="R35" s="60"/>
      <c r="S35" s="60"/>
      <c r="T35" s="60"/>
      <c r="U35" s="60"/>
      <c r="V35" s="60"/>
      <c r="W35" s="60"/>
      <c r="X35" s="60"/>
      <c r="Y35" s="60"/>
      <c r="Z35" s="60"/>
      <c r="AA35" s="60"/>
      <c r="AB35" s="60"/>
      <c r="AC35" s="60"/>
      <c r="AD35" s="60"/>
      <c r="AE35" s="60"/>
      <c r="AF35" s="60"/>
      <c r="AG35" s="60"/>
      <c r="AH35" s="60"/>
      <c r="AI35" s="60"/>
      <c r="AJ35" s="60"/>
      <c r="AK35" s="60"/>
      <c r="AL35" s="60"/>
      <c r="AM35" s="60"/>
    </row>
    <row r="36" spans="1:39" x14ac:dyDescent="0.3">
      <c r="A36" s="208" t="s">
        <v>483</v>
      </c>
      <c r="B36" s="158"/>
      <c r="C36" s="158"/>
      <c r="D36" s="158"/>
      <c r="E36" s="158"/>
      <c r="F36" s="158"/>
      <c r="G36" s="158"/>
      <c r="H36" s="158"/>
      <c r="I36" s="158"/>
      <c r="J36" s="60"/>
      <c r="K36" s="60"/>
      <c r="L36" s="60"/>
      <c r="M36" s="60"/>
      <c r="N36" s="60"/>
      <c r="O36" s="157" t="s">
        <v>357</v>
      </c>
      <c r="P36" s="211"/>
      <c r="Q36" s="211"/>
      <c r="R36" s="60"/>
      <c r="S36" s="60"/>
      <c r="T36" s="60"/>
      <c r="U36" s="60"/>
      <c r="V36" s="60"/>
      <c r="W36" s="60"/>
      <c r="X36" s="60"/>
      <c r="Y36" s="60"/>
      <c r="Z36" s="60"/>
      <c r="AA36" s="60"/>
      <c r="AB36" s="60"/>
      <c r="AC36" s="60"/>
      <c r="AD36" s="60"/>
      <c r="AE36" s="60"/>
      <c r="AF36" s="60"/>
      <c r="AG36" s="60"/>
      <c r="AH36" s="60"/>
      <c r="AI36" s="60"/>
      <c r="AJ36" s="60"/>
      <c r="AK36" s="60"/>
      <c r="AL36" s="60"/>
      <c r="AM36" s="60"/>
    </row>
    <row r="37" spans="1:39" s="214" customFormat="1" x14ac:dyDescent="0.3">
      <c r="A37" s="209" t="s">
        <v>1</v>
      </c>
      <c r="B37" s="158">
        <v>2</v>
      </c>
      <c r="C37" s="158">
        <v>30</v>
      </c>
      <c r="D37" s="158">
        <v>0</v>
      </c>
      <c r="E37" s="158">
        <v>0</v>
      </c>
      <c r="F37" s="158">
        <v>0</v>
      </c>
      <c r="G37" s="158">
        <v>0</v>
      </c>
      <c r="H37" s="158">
        <v>0</v>
      </c>
      <c r="I37" s="158">
        <v>0</v>
      </c>
      <c r="J37" s="60"/>
      <c r="K37" s="60"/>
      <c r="L37" s="60"/>
      <c r="M37" s="60"/>
      <c r="N37" s="60"/>
      <c r="O37" s="207" t="s">
        <v>413</v>
      </c>
      <c r="P37" s="211">
        <v>3</v>
      </c>
      <c r="Q37" s="211">
        <v>2</v>
      </c>
      <c r="R37" s="60"/>
      <c r="S37" s="60"/>
      <c r="T37" s="60"/>
      <c r="U37" s="60"/>
      <c r="V37" s="60"/>
      <c r="W37" s="60"/>
      <c r="X37" s="60"/>
      <c r="Y37" s="60"/>
      <c r="Z37" s="60"/>
      <c r="AA37" s="60"/>
      <c r="AB37" s="60"/>
      <c r="AC37" s="60"/>
      <c r="AD37" s="60"/>
      <c r="AE37" s="60"/>
      <c r="AF37" s="60"/>
      <c r="AG37" s="60"/>
      <c r="AH37" s="60"/>
      <c r="AI37" s="60"/>
      <c r="AJ37" s="60"/>
      <c r="AK37" s="60"/>
      <c r="AL37" s="60"/>
      <c r="AM37" s="60"/>
    </row>
    <row r="38" spans="1:39" x14ac:dyDescent="0.3">
      <c r="A38" s="209" t="s">
        <v>119</v>
      </c>
      <c r="B38" s="158">
        <v>1</v>
      </c>
      <c r="C38" s="158">
        <v>30</v>
      </c>
      <c r="D38" s="158">
        <v>0</v>
      </c>
      <c r="E38" s="158">
        <v>0</v>
      </c>
      <c r="F38" s="158">
        <v>0</v>
      </c>
      <c r="G38" s="158">
        <v>0</v>
      </c>
      <c r="H38" s="158">
        <v>0</v>
      </c>
      <c r="I38" s="158">
        <v>0</v>
      </c>
      <c r="J38" s="60"/>
      <c r="K38" s="60"/>
      <c r="L38" s="60"/>
      <c r="M38" s="60"/>
      <c r="N38" s="60"/>
      <c r="O38" s="157" t="s">
        <v>510</v>
      </c>
      <c r="P38" s="211">
        <v>3</v>
      </c>
      <c r="Q38" s="211">
        <v>2</v>
      </c>
    </row>
    <row r="39" spans="1:39" x14ac:dyDescent="0.3">
      <c r="A39" s="157" t="s">
        <v>559</v>
      </c>
      <c r="B39" s="158">
        <v>3</v>
      </c>
      <c r="C39" s="158">
        <v>30</v>
      </c>
      <c r="D39" s="158">
        <v>0</v>
      </c>
      <c r="E39" s="158">
        <v>0</v>
      </c>
      <c r="F39" s="158">
        <v>0</v>
      </c>
      <c r="G39" s="158">
        <v>0</v>
      </c>
      <c r="H39" s="158">
        <v>0</v>
      </c>
      <c r="I39" s="158">
        <v>0</v>
      </c>
      <c r="J39" s="60"/>
      <c r="K39" s="60"/>
      <c r="L39" s="60"/>
      <c r="M39" s="60"/>
      <c r="N39" s="60"/>
      <c r="O39" s="157" t="s">
        <v>440</v>
      </c>
      <c r="P39" s="211"/>
      <c r="Q39" s="211"/>
    </row>
    <row r="40" spans="1:39" x14ac:dyDescent="0.3">
      <c r="A40" s="208" t="s">
        <v>484</v>
      </c>
      <c r="B40" s="158"/>
      <c r="C40" s="158"/>
      <c r="D40" s="158"/>
      <c r="E40" s="158"/>
      <c r="F40" s="158"/>
      <c r="G40" s="158"/>
      <c r="H40" s="158"/>
      <c r="I40" s="158"/>
      <c r="J40" s="60"/>
      <c r="K40" s="60"/>
      <c r="L40" s="60"/>
      <c r="M40" s="60"/>
      <c r="N40" s="60"/>
      <c r="O40" s="207" t="s">
        <v>414</v>
      </c>
      <c r="P40" s="211">
        <v>2</v>
      </c>
      <c r="Q40" s="211">
        <v>2</v>
      </c>
    </row>
    <row r="41" spans="1:39" x14ac:dyDescent="0.3">
      <c r="A41" s="209" t="s">
        <v>1</v>
      </c>
      <c r="B41" s="158">
        <v>1</v>
      </c>
      <c r="C41" s="158">
        <v>12</v>
      </c>
      <c r="D41" s="158">
        <v>0</v>
      </c>
      <c r="E41" s="158">
        <v>0</v>
      </c>
      <c r="F41" s="158">
        <v>0</v>
      </c>
      <c r="G41" s="158">
        <v>0</v>
      </c>
      <c r="H41" s="158">
        <v>0</v>
      </c>
      <c r="I41" s="158">
        <v>0</v>
      </c>
      <c r="J41" s="60"/>
      <c r="K41" s="60"/>
      <c r="L41" s="60"/>
      <c r="M41" s="60"/>
      <c r="N41" s="60"/>
      <c r="O41" s="157" t="s">
        <v>511</v>
      </c>
      <c r="P41" s="211">
        <v>2</v>
      </c>
      <c r="Q41" s="211">
        <v>2</v>
      </c>
    </row>
    <row r="42" spans="1:39" x14ac:dyDescent="0.3">
      <c r="A42" s="157" t="s">
        <v>560</v>
      </c>
      <c r="B42" s="158">
        <v>1</v>
      </c>
      <c r="C42" s="158">
        <v>12</v>
      </c>
      <c r="D42" s="158">
        <v>0</v>
      </c>
      <c r="E42" s="158">
        <v>0</v>
      </c>
      <c r="F42" s="158">
        <v>0</v>
      </c>
      <c r="G42" s="158">
        <v>0</v>
      </c>
      <c r="H42" s="158">
        <v>0</v>
      </c>
      <c r="I42" s="158">
        <v>0</v>
      </c>
      <c r="J42" s="60"/>
      <c r="K42" s="60"/>
      <c r="L42" s="60"/>
      <c r="M42" s="60"/>
      <c r="N42" s="60"/>
      <c r="O42" s="157" t="s">
        <v>345</v>
      </c>
      <c r="P42" s="211"/>
      <c r="Q42" s="211"/>
    </row>
    <row r="43" spans="1:39" x14ac:dyDescent="0.3">
      <c r="A43" s="208" t="s">
        <v>486</v>
      </c>
      <c r="B43" s="158"/>
      <c r="C43" s="158"/>
      <c r="D43" s="158"/>
      <c r="E43" s="158"/>
      <c r="F43" s="158"/>
      <c r="G43" s="158"/>
      <c r="H43" s="158"/>
      <c r="I43" s="158"/>
      <c r="J43" s="60"/>
      <c r="K43" s="60"/>
      <c r="L43" s="60"/>
      <c r="M43" s="60"/>
      <c r="N43" s="60"/>
      <c r="O43" s="207" t="s">
        <v>413</v>
      </c>
      <c r="P43" s="211">
        <v>3</v>
      </c>
      <c r="Q43" s="211">
        <v>2</v>
      </c>
    </row>
    <row r="44" spans="1:39" x14ac:dyDescent="0.3">
      <c r="A44" s="209" t="s">
        <v>1</v>
      </c>
      <c r="B44" s="158">
        <v>1</v>
      </c>
      <c r="C44" s="158">
        <v>12</v>
      </c>
      <c r="D44" s="158">
        <v>0</v>
      </c>
      <c r="E44" s="158">
        <v>0</v>
      </c>
      <c r="F44" s="158">
        <v>0</v>
      </c>
      <c r="G44" s="158">
        <v>0</v>
      </c>
      <c r="H44" s="158">
        <v>0</v>
      </c>
      <c r="I44" s="158">
        <v>0</v>
      </c>
      <c r="J44" s="60"/>
      <c r="K44" s="60"/>
      <c r="L44" s="60"/>
      <c r="M44" s="60"/>
      <c r="N44" s="60"/>
      <c r="O44" s="207" t="s">
        <v>414</v>
      </c>
      <c r="P44" s="211">
        <v>2</v>
      </c>
      <c r="Q44" s="211">
        <v>2</v>
      </c>
    </row>
    <row r="45" spans="1:39" x14ac:dyDescent="0.3">
      <c r="A45" s="157" t="s">
        <v>561</v>
      </c>
      <c r="B45" s="158">
        <v>1</v>
      </c>
      <c r="C45" s="158">
        <v>12</v>
      </c>
      <c r="D45" s="158">
        <v>0</v>
      </c>
      <c r="E45" s="158">
        <v>0</v>
      </c>
      <c r="F45" s="158">
        <v>0</v>
      </c>
      <c r="G45" s="158">
        <v>0</v>
      </c>
      <c r="H45" s="158">
        <v>0</v>
      </c>
      <c r="I45" s="158">
        <v>0</v>
      </c>
      <c r="J45" s="60"/>
      <c r="K45" s="60"/>
      <c r="L45" s="60"/>
      <c r="M45" s="60"/>
      <c r="N45" s="60"/>
      <c r="O45" s="157" t="s">
        <v>512</v>
      </c>
      <c r="P45" s="211">
        <v>2.5</v>
      </c>
      <c r="Q45" s="211">
        <v>2</v>
      </c>
    </row>
    <row r="46" spans="1:39" s="214" customFormat="1" x14ac:dyDescent="0.3">
      <c r="A46" s="208" t="s">
        <v>487</v>
      </c>
      <c r="B46" s="158"/>
      <c r="C46" s="158"/>
      <c r="D46" s="158"/>
      <c r="E46" s="158"/>
      <c r="F46" s="158"/>
      <c r="G46" s="158"/>
      <c r="H46" s="158"/>
      <c r="I46" s="158"/>
      <c r="J46" s="60"/>
      <c r="K46" s="60"/>
      <c r="L46" s="60"/>
      <c r="M46" s="60"/>
      <c r="N46" s="60"/>
      <c r="O46" s="157" t="s">
        <v>464</v>
      </c>
      <c r="P46" s="211"/>
      <c r="Q46" s="211"/>
    </row>
    <row r="47" spans="1:39" x14ac:dyDescent="0.3">
      <c r="A47" s="209" t="s">
        <v>15</v>
      </c>
      <c r="B47" s="158">
        <v>1</v>
      </c>
      <c r="C47" s="158">
        <v>2</v>
      </c>
      <c r="D47" s="158">
        <v>0</v>
      </c>
      <c r="E47" s="158">
        <v>458.82</v>
      </c>
      <c r="F47" s="158">
        <v>0</v>
      </c>
      <c r="G47" s="158">
        <v>0</v>
      </c>
      <c r="H47" s="158">
        <v>0</v>
      </c>
      <c r="I47" s="158">
        <v>458.82</v>
      </c>
      <c r="J47" s="60"/>
      <c r="K47" s="60"/>
      <c r="L47" s="60"/>
      <c r="M47" s="60"/>
      <c r="N47" s="60"/>
      <c r="O47" s="207" t="s">
        <v>414</v>
      </c>
      <c r="P47" s="211">
        <v>2</v>
      </c>
      <c r="Q47" s="211">
        <v>2</v>
      </c>
    </row>
    <row r="48" spans="1:39" x14ac:dyDescent="0.3">
      <c r="A48" s="157" t="s">
        <v>503</v>
      </c>
      <c r="B48" s="158">
        <v>1</v>
      </c>
      <c r="C48" s="158">
        <v>2</v>
      </c>
      <c r="D48" s="158">
        <v>0</v>
      </c>
      <c r="E48" s="158">
        <v>458.82</v>
      </c>
      <c r="F48" s="158">
        <v>0</v>
      </c>
      <c r="G48" s="158">
        <v>0</v>
      </c>
      <c r="H48" s="158">
        <v>0</v>
      </c>
      <c r="I48" s="158">
        <v>458.82</v>
      </c>
      <c r="J48" s="60"/>
      <c r="K48" s="60"/>
      <c r="L48" s="60"/>
      <c r="M48" s="60"/>
      <c r="N48" s="60"/>
      <c r="O48" s="157" t="s">
        <v>513</v>
      </c>
      <c r="P48" s="211">
        <v>2</v>
      </c>
      <c r="Q48" s="211">
        <v>2</v>
      </c>
    </row>
    <row r="49" spans="1:17" x14ac:dyDescent="0.3">
      <c r="A49" s="156" t="s">
        <v>504</v>
      </c>
      <c r="B49" s="211">
        <v>142</v>
      </c>
      <c r="C49" s="211">
        <v>12.47887323943662</v>
      </c>
      <c r="D49" s="211">
        <v>0</v>
      </c>
      <c r="E49" s="211">
        <v>26360.9159</v>
      </c>
      <c r="F49" s="211">
        <v>16604.818599999999</v>
      </c>
      <c r="G49" s="211">
        <v>0</v>
      </c>
      <c r="H49" s="211">
        <v>0</v>
      </c>
      <c r="I49" s="211">
        <v>42965.734499999991</v>
      </c>
      <c r="J49" s="60"/>
      <c r="K49" s="60"/>
      <c r="L49" s="60"/>
      <c r="M49" s="60"/>
      <c r="N49" s="60"/>
      <c r="O49" s="157" t="s">
        <v>358</v>
      </c>
      <c r="P49" s="211"/>
      <c r="Q49" s="211"/>
    </row>
    <row r="50" spans="1:17" s="60" customFormat="1" x14ac:dyDescent="0.3">
      <c r="A50" s="212" t="s">
        <v>222</v>
      </c>
      <c r="B50" s="158"/>
      <c r="C50" s="158"/>
      <c r="D50" s="158"/>
      <c r="E50" s="158"/>
      <c r="F50" s="158"/>
      <c r="G50" s="158"/>
      <c r="H50" s="158"/>
      <c r="I50" s="158"/>
      <c r="O50" s="215" t="s">
        <v>414</v>
      </c>
      <c r="P50" s="211">
        <v>2</v>
      </c>
      <c r="Q50" s="211">
        <v>2</v>
      </c>
    </row>
    <row r="51" spans="1:17" s="214" customFormat="1" x14ac:dyDescent="0.3">
      <c r="A51" s="157" t="s">
        <v>224</v>
      </c>
      <c r="B51" s="158"/>
      <c r="C51" s="158"/>
      <c r="D51" s="158"/>
      <c r="E51" s="158"/>
      <c r="F51" s="158"/>
      <c r="G51" s="158"/>
      <c r="H51" s="158"/>
      <c r="I51" s="158"/>
      <c r="J51" s="60"/>
      <c r="K51" s="60"/>
      <c r="L51" s="60"/>
      <c r="M51" s="60"/>
      <c r="N51" s="60"/>
      <c r="O51" s="157" t="s">
        <v>514</v>
      </c>
      <c r="P51" s="211">
        <v>2</v>
      </c>
      <c r="Q51" s="211">
        <v>2</v>
      </c>
    </row>
    <row r="52" spans="1:17" x14ac:dyDescent="0.3">
      <c r="A52" s="207" t="s">
        <v>1</v>
      </c>
      <c r="B52" s="158">
        <v>1</v>
      </c>
      <c r="C52" s="158" t="e">
        <v>#DIV/0!</v>
      </c>
      <c r="D52" s="158">
        <v>0</v>
      </c>
      <c r="E52" s="158">
        <v>0</v>
      </c>
      <c r="F52" s="158">
        <v>0</v>
      </c>
      <c r="G52" s="158">
        <v>0</v>
      </c>
      <c r="H52" s="158">
        <v>0</v>
      </c>
      <c r="I52" s="158">
        <v>0</v>
      </c>
      <c r="J52" s="60"/>
      <c r="K52" s="60"/>
      <c r="L52" s="60"/>
      <c r="M52" s="60"/>
      <c r="N52" s="60"/>
      <c r="O52" s="157" t="s">
        <v>50</v>
      </c>
      <c r="P52" s="211"/>
      <c r="Q52" s="211"/>
    </row>
    <row r="53" spans="1:17" x14ac:dyDescent="0.3">
      <c r="A53" s="157" t="s">
        <v>562</v>
      </c>
      <c r="B53" s="158">
        <v>1</v>
      </c>
      <c r="C53" s="158" t="e">
        <v>#DIV/0!</v>
      </c>
      <c r="D53" s="158">
        <v>0</v>
      </c>
      <c r="E53" s="158">
        <v>0</v>
      </c>
      <c r="F53" s="158">
        <v>0</v>
      </c>
      <c r="G53" s="158">
        <v>0</v>
      </c>
      <c r="H53" s="158">
        <v>0</v>
      </c>
      <c r="I53" s="158">
        <v>0</v>
      </c>
      <c r="J53" s="60"/>
      <c r="K53" s="60"/>
      <c r="L53" s="60"/>
      <c r="M53" s="60"/>
      <c r="N53" s="60"/>
      <c r="O53" s="207" t="s">
        <v>414</v>
      </c>
      <c r="P53" s="211">
        <v>2</v>
      </c>
      <c r="Q53" s="211">
        <v>2</v>
      </c>
    </row>
    <row r="54" spans="1:17" x14ac:dyDescent="0.3">
      <c r="A54" s="156" t="s">
        <v>563</v>
      </c>
      <c r="B54" s="211">
        <v>1</v>
      </c>
      <c r="C54" s="211" t="e">
        <v>#DIV/0!</v>
      </c>
      <c r="D54" s="211">
        <v>0</v>
      </c>
      <c r="E54" s="211">
        <v>0</v>
      </c>
      <c r="F54" s="211">
        <v>0</v>
      </c>
      <c r="G54" s="211">
        <v>0</v>
      </c>
      <c r="H54" s="211">
        <v>0</v>
      </c>
      <c r="I54" s="211">
        <v>0</v>
      </c>
      <c r="J54" s="60"/>
      <c r="K54" s="60"/>
      <c r="L54" s="60"/>
      <c r="M54" s="60"/>
      <c r="N54" s="60"/>
      <c r="O54" s="157" t="s">
        <v>515</v>
      </c>
      <c r="P54" s="211">
        <v>2</v>
      </c>
      <c r="Q54" s="211">
        <v>2</v>
      </c>
    </row>
    <row r="55" spans="1:17" s="60" customFormat="1" x14ac:dyDescent="0.3">
      <c r="A55" s="212" t="s">
        <v>267</v>
      </c>
      <c r="B55" s="158"/>
      <c r="C55" s="158"/>
      <c r="D55" s="158"/>
      <c r="E55" s="158"/>
      <c r="F55" s="158"/>
      <c r="G55" s="158"/>
      <c r="H55" s="158"/>
      <c r="I55" s="158"/>
      <c r="O55" s="210" t="s">
        <v>499</v>
      </c>
      <c r="P55" s="211">
        <v>2.5571428571428569</v>
      </c>
      <c r="Q55" s="211">
        <v>2</v>
      </c>
    </row>
    <row r="56" spans="1:17" x14ac:dyDescent="0.3">
      <c r="A56" s="157" t="s">
        <v>272</v>
      </c>
      <c r="B56" s="158"/>
      <c r="C56" s="158"/>
      <c r="D56" s="158"/>
      <c r="E56" s="158"/>
      <c r="F56" s="158"/>
      <c r="G56" s="158"/>
      <c r="H56" s="158"/>
      <c r="I56" s="158"/>
      <c r="J56" s="60"/>
      <c r="K56" s="60"/>
      <c r="L56" s="60"/>
      <c r="M56" s="60"/>
      <c r="N56" s="60"/>
      <c r="O56" s="156" t="s">
        <v>38</v>
      </c>
      <c r="P56" s="211"/>
      <c r="Q56" s="211"/>
    </row>
    <row r="57" spans="1:17" s="214" customFormat="1" x14ac:dyDescent="0.3">
      <c r="A57" s="207" t="s">
        <v>1</v>
      </c>
      <c r="B57" s="158">
        <v>2</v>
      </c>
      <c r="C57" s="158" t="e">
        <v>#DIV/0!</v>
      </c>
      <c r="D57" s="158">
        <v>0</v>
      </c>
      <c r="E57" s="158">
        <v>0</v>
      </c>
      <c r="F57" s="158">
        <v>0</v>
      </c>
      <c r="G57" s="158">
        <v>0</v>
      </c>
      <c r="H57" s="158">
        <v>0</v>
      </c>
      <c r="I57" s="158">
        <v>0</v>
      </c>
      <c r="J57" s="60"/>
      <c r="K57" s="60"/>
      <c r="L57" s="60"/>
      <c r="M57" s="60"/>
      <c r="N57" s="60"/>
      <c r="O57" s="157" t="s">
        <v>516</v>
      </c>
      <c r="P57" s="211"/>
      <c r="Q57" s="211"/>
    </row>
    <row r="58" spans="1:17" x14ac:dyDescent="0.3">
      <c r="A58" s="157" t="s">
        <v>564</v>
      </c>
      <c r="B58" s="158">
        <v>2</v>
      </c>
      <c r="C58" s="158" t="e">
        <v>#DIV/0!</v>
      </c>
      <c r="D58" s="158">
        <v>0</v>
      </c>
      <c r="E58" s="158">
        <v>0</v>
      </c>
      <c r="F58" s="158">
        <v>0</v>
      </c>
      <c r="G58" s="158">
        <v>0</v>
      </c>
      <c r="H58" s="158">
        <v>0</v>
      </c>
      <c r="I58" s="158">
        <v>0</v>
      </c>
      <c r="J58" s="60"/>
      <c r="K58" s="60"/>
      <c r="L58" s="60"/>
      <c r="M58" s="60"/>
      <c r="N58" s="60"/>
      <c r="O58" s="207" t="s">
        <v>413</v>
      </c>
      <c r="P58" s="211">
        <v>3</v>
      </c>
      <c r="Q58" s="211">
        <v>2</v>
      </c>
    </row>
    <row r="59" spans="1:17" x14ac:dyDescent="0.3">
      <c r="A59" s="157" t="s">
        <v>273</v>
      </c>
      <c r="B59" s="158"/>
      <c r="C59" s="158"/>
      <c r="D59" s="158"/>
      <c r="E59" s="158"/>
      <c r="F59" s="158"/>
      <c r="G59" s="158"/>
      <c r="H59" s="158"/>
      <c r="I59" s="158"/>
      <c r="J59" s="60"/>
      <c r="K59" s="60"/>
      <c r="L59" s="60"/>
      <c r="M59" s="60"/>
      <c r="N59" s="60"/>
      <c r="O59" s="157" t="s">
        <v>517</v>
      </c>
      <c r="P59" s="211">
        <v>3</v>
      </c>
      <c r="Q59" s="211">
        <v>2</v>
      </c>
    </row>
    <row r="60" spans="1:17" x14ac:dyDescent="0.3">
      <c r="A60" s="207" t="s">
        <v>1</v>
      </c>
      <c r="B60" s="158">
        <v>2</v>
      </c>
      <c r="C60" s="158" t="e">
        <v>#DIV/0!</v>
      </c>
      <c r="D60" s="158">
        <v>0</v>
      </c>
      <c r="E60" s="158">
        <v>0</v>
      </c>
      <c r="F60" s="158">
        <v>0</v>
      </c>
      <c r="G60" s="158">
        <v>0</v>
      </c>
      <c r="H60" s="158">
        <v>0</v>
      </c>
      <c r="I60" s="158">
        <v>0</v>
      </c>
      <c r="J60" s="60"/>
      <c r="K60" s="60"/>
      <c r="L60" s="60"/>
      <c r="M60" s="60"/>
      <c r="N60" s="60"/>
      <c r="O60" s="157" t="s">
        <v>451</v>
      </c>
      <c r="P60" s="211"/>
      <c r="Q60" s="211"/>
    </row>
    <row r="61" spans="1:17" x14ac:dyDescent="0.3">
      <c r="A61" s="157" t="s">
        <v>565</v>
      </c>
      <c r="B61" s="158">
        <v>2</v>
      </c>
      <c r="C61" s="158" t="e">
        <v>#DIV/0!</v>
      </c>
      <c r="D61" s="158">
        <v>0</v>
      </c>
      <c r="E61" s="158">
        <v>0</v>
      </c>
      <c r="F61" s="158">
        <v>0</v>
      </c>
      <c r="G61" s="158">
        <v>0</v>
      </c>
      <c r="H61" s="158">
        <v>0</v>
      </c>
      <c r="I61" s="158">
        <v>0</v>
      </c>
      <c r="J61" s="60"/>
      <c r="K61" s="60"/>
      <c r="L61" s="60"/>
      <c r="M61" s="60"/>
      <c r="N61" s="60"/>
      <c r="O61" s="207" t="s">
        <v>493</v>
      </c>
      <c r="P61" s="211">
        <v>4</v>
      </c>
      <c r="Q61" s="211">
        <v>3</v>
      </c>
    </row>
    <row r="62" spans="1:17" x14ac:dyDescent="0.3">
      <c r="A62" s="157" t="s">
        <v>270</v>
      </c>
      <c r="B62" s="158"/>
      <c r="C62" s="158"/>
      <c r="D62" s="158"/>
      <c r="E62" s="158"/>
      <c r="F62" s="158"/>
      <c r="G62" s="158"/>
      <c r="H62" s="158"/>
      <c r="I62" s="158"/>
      <c r="J62" s="60"/>
      <c r="K62" s="60"/>
      <c r="L62" s="60"/>
      <c r="M62" s="60"/>
      <c r="N62" s="60"/>
      <c r="O62" s="157" t="s">
        <v>518</v>
      </c>
      <c r="P62" s="211">
        <v>4</v>
      </c>
      <c r="Q62" s="211">
        <v>3</v>
      </c>
    </row>
    <row r="63" spans="1:17" x14ac:dyDescent="0.3">
      <c r="A63" s="207" t="s">
        <v>15</v>
      </c>
      <c r="B63" s="158">
        <v>1</v>
      </c>
      <c r="C63" s="158">
        <v>1</v>
      </c>
      <c r="D63" s="158">
        <v>10000</v>
      </c>
      <c r="E63" s="158">
        <v>0</v>
      </c>
      <c r="F63" s="158">
        <v>0</v>
      </c>
      <c r="G63" s="158">
        <v>0</v>
      </c>
      <c r="H63" s="158">
        <v>0</v>
      </c>
      <c r="I63" s="158">
        <v>10000</v>
      </c>
      <c r="J63" s="60"/>
      <c r="K63" s="60"/>
      <c r="L63" s="60"/>
      <c r="M63" s="60"/>
      <c r="N63" s="60"/>
      <c r="O63" s="156" t="s">
        <v>519</v>
      </c>
      <c r="P63" s="211">
        <v>3.5</v>
      </c>
      <c r="Q63" s="211">
        <v>2.5</v>
      </c>
    </row>
    <row r="64" spans="1:17" x14ac:dyDescent="0.3">
      <c r="A64" s="157" t="s">
        <v>505</v>
      </c>
      <c r="B64" s="158">
        <v>1</v>
      </c>
      <c r="C64" s="158">
        <v>1</v>
      </c>
      <c r="D64" s="158">
        <v>10000</v>
      </c>
      <c r="E64" s="158">
        <v>0</v>
      </c>
      <c r="F64" s="158">
        <v>0</v>
      </c>
      <c r="G64" s="158">
        <v>0</v>
      </c>
      <c r="H64" s="158">
        <v>0</v>
      </c>
      <c r="I64" s="158">
        <v>10000</v>
      </c>
      <c r="J64" s="60"/>
      <c r="K64" s="60"/>
      <c r="L64" s="60"/>
      <c r="M64" s="60"/>
      <c r="N64" s="60"/>
      <c r="O64" s="156" t="s">
        <v>104</v>
      </c>
      <c r="P64" s="211"/>
      <c r="Q64" s="211"/>
    </row>
    <row r="65" spans="1:17" x14ac:dyDescent="0.3">
      <c r="A65" s="156" t="s">
        <v>506</v>
      </c>
      <c r="B65" s="211">
        <v>5</v>
      </c>
      <c r="C65" s="211">
        <v>1</v>
      </c>
      <c r="D65" s="211">
        <v>10000</v>
      </c>
      <c r="E65" s="211">
        <v>0</v>
      </c>
      <c r="F65" s="211">
        <v>0</v>
      </c>
      <c r="G65" s="211">
        <v>0</v>
      </c>
      <c r="H65" s="211">
        <v>0</v>
      </c>
      <c r="I65" s="211">
        <v>10000</v>
      </c>
      <c r="J65" s="60"/>
      <c r="K65" s="60"/>
      <c r="L65" s="60"/>
      <c r="M65" s="60"/>
      <c r="N65" s="60"/>
      <c r="O65" s="157" t="s">
        <v>427</v>
      </c>
      <c r="P65" s="211"/>
      <c r="Q65" s="211"/>
    </row>
    <row r="66" spans="1:17" s="60" customFormat="1" x14ac:dyDescent="0.3">
      <c r="A66" s="212" t="s">
        <v>315</v>
      </c>
      <c r="B66" s="158"/>
      <c r="C66" s="158"/>
      <c r="D66" s="158"/>
      <c r="E66" s="158"/>
      <c r="F66" s="158"/>
      <c r="G66" s="158"/>
      <c r="H66" s="158"/>
      <c r="I66" s="158"/>
      <c r="O66" s="215" t="s">
        <v>413</v>
      </c>
      <c r="P66" s="211">
        <v>3</v>
      </c>
      <c r="Q66" s="211">
        <v>2</v>
      </c>
    </row>
    <row r="67" spans="1:17" x14ac:dyDescent="0.3">
      <c r="A67" s="157" t="s">
        <v>492</v>
      </c>
      <c r="B67" s="158"/>
      <c r="C67" s="158"/>
      <c r="D67" s="158"/>
      <c r="E67" s="158"/>
      <c r="F67" s="158"/>
      <c r="G67" s="158"/>
      <c r="H67" s="158"/>
      <c r="I67" s="158"/>
      <c r="J67" s="60"/>
      <c r="K67" s="60"/>
      <c r="L67" s="60"/>
      <c r="M67" s="60"/>
      <c r="N67" s="60"/>
      <c r="O67" s="157" t="s">
        <v>520</v>
      </c>
      <c r="P67" s="211">
        <v>3</v>
      </c>
      <c r="Q67" s="211">
        <v>2</v>
      </c>
    </row>
    <row r="68" spans="1:17" x14ac:dyDescent="0.3">
      <c r="A68" s="207" t="s">
        <v>1</v>
      </c>
      <c r="B68" s="158">
        <v>1</v>
      </c>
      <c r="C68" s="158" t="e">
        <v>#DIV/0!</v>
      </c>
      <c r="D68" s="158">
        <v>0</v>
      </c>
      <c r="E68" s="158">
        <v>0</v>
      </c>
      <c r="F68" s="158">
        <v>0</v>
      </c>
      <c r="G68" s="158">
        <v>0</v>
      </c>
      <c r="H68" s="158">
        <v>0</v>
      </c>
      <c r="I68" s="158">
        <v>0</v>
      </c>
      <c r="J68" s="60"/>
      <c r="K68" s="60"/>
      <c r="L68" s="60"/>
      <c r="M68" s="60"/>
      <c r="N68" s="60"/>
      <c r="O68" s="156" t="s">
        <v>521</v>
      </c>
      <c r="P68" s="211">
        <v>3</v>
      </c>
      <c r="Q68" s="211">
        <v>2</v>
      </c>
    </row>
    <row r="69" spans="1:17" s="214" customFormat="1" x14ac:dyDescent="0.3">
      <c r="A69" s="157" t="s">
        <v>566</v>
      </c>
      <c r="B69" s="158">
        <v>1</v>
      </c>
      <c r="C69" s="158" t="e">
        <v>#DIV/0!</v>
      </c>
      <c r="D69" s="158">
        <v>0</v>
      </c>
      <c r="E69" s="158">
        <v>0</v>
      </c>
      <c r="F69" s="158">
        <v>0</v>
      </c>
      <c r="G69" s="158">
        <v>0</v>
      </c>
      <c r="H69" s="158">
        <v>0</v>
      </c>
      <c r="I69" s="158">
        <v>0</v>
      </c>
      <c r="J69" s="60"/>
      <c r="K69" s="60"/>
      <c r="L69" s="60"/>
      <c r="M69" s="60"/>
      <c r="N69" s="60"/>
      <c r="O69" s="156" t="s">
        <v>37</v>
      </c>
      <c r="P69" s="211"/>
      <c r="Q69" s="211"/>
    </row>
    <row r="70" spans="1:17" x14ac:dyDescent="0.3">
      <c r="A70" s="157" t="s">
        <v>316</v>
      </c>
      <c r="B70" s="158"/>
      <c r="C70" s="158"/>
      <c r="D70" s="158"/>
      <c r="E70" s="158"/>
      <c r="F70" s="158"/>
      <c r="G70" s="158"/>
      <c r="H70" s="158"/>
      <c r="I70" s="158"/>
      <c r="J70" s="60"/>
      <c r="K70" s="60"/>
      <c r="L70" s="60"/>
      <c r="M70" s="60"/>
      <c r="N70" s="60"/>
      <c r="O70" s="157" t="s">
        <v>46</v>
      </c>
      <c r="P70" s="211"/>
      <c r="Q70" s="211"/>
    </row>
    <row r="71" spans="1:17" x14ac:dyDescent="0.3">
      <c r="A71" s="207" t="s">
        <v>1</v>
      </c>
      <c r="B71" s="158">
        <v>1</v>
      </c>
      <c r="C71" s="158" t="e">
        <v>#DIV/0!</v>
      </c>
      <c r="D71" s="158">
        <v>0</v>
      </c>
      <c r="E71" s="158">
        <v>0</v>
      </c>
      <c r="F71" s="158">
        <v>0</v>
      </c>
      <c r="G71" s="158">
        <v>0</v>
      </c>
      <c r="H71" s="158">
        <v>0</v>
      </c>
      <c r="I71" s="158">
        <v>0</v>
      </c>
      <c r="J71" s="60"/>
      <c r="K71" s="60"/>
      <c r="L71" s="60"/>
      <c r="M71" s="60"/>
      <c r="N71" s="60"/>
      <c r="O71" s="207" t="s">
        <v>413</v>
      </c>
      <c r="P71" s="211">
        <v>3</v>
      </c>
      <c r="Q71" s="211">
        <v>2</v>
      </c>
    </row>
    <row r="72" spans="1:17" x14ac:dyDescent="0.3">
      <c r="A72" s="157" t="s">
        <v>567</v>
      </c>
      <c r="B72" s="158">
        <v>1</v>
      </c>
      <c r="C72" s="158" t="e">
        <v>#DIV/0!</v>
      </c>
      <c r="D72" s="158">
        <v>0</v>
      </c>
      <c r="E72" s="158">
        <v>0</v>
      </c>
      <c r="F72" s="158">
        <v>0</v>
      </c>
      <c r="G72" s="158">
        <v>0</v>
      </c>
      <c r="H72" s="158">
        <v>0</v>
      </c>
      <c r="I72" s="158">
        <v>0</v>
      </c>
      <c r="J72" s="60"/>
      <c r="K72" s="60"/>
      <c r="L72" s="60"/>
      <c r="M72" s="60"/>
      <c r="N72" s="60"/>
      <c r="O72" s="207" t="s">
        <v>414</v>
      </c>
      <c r="P72" s="211">
        <v>2</v>
      </c>
      <c r="Q72" s="211">
        <v>2</v>
      </c>
    </row>
    <row r="73" spans="1:17" x14ac:dyDescent="0.3">
      <c r="A73" s="157" t="s">
        <v>317</v>
      </c>
      <c r="B73" s="158"/>
      <c r="C73" s="158"/>
      <c r="D73" s="158"/>
      <c r="E73" s="158"/>
      <c r="F73" s="158"/>
      <c r="G73" s="158"/>
      <c r="H73" s="158"/>
      <c r="I73" s="158"/>
      <c r="J73" s="60"/>
      <c r="K73" s="60"/>
      <c r="L73" s="60"/>
      <c r="M73" s="60"/>
      <c r="N73" s="60"/>
      <c r="O73" s="157" t="s">
        <v>522</v>
      </c>
      <c r="P73" s="211">
        <v>2.90625</v>
      </c>
      <c r="Q73" s="211">
        <v>2</v>
      </c>
    </row>
    <row r="74" spans="1:17" s="214" customFormat="1" x14ac:dyDescent="0.3">
      <c r="A74" s="207" t="s">
        <v>1</v>
      </c>
      <c r="B74" s="158">
        <v>1</v>
      </c>
      <c r="C74" s="158" t="e">
        <v>#DIV/0!</v>
      </c>
      <c r="D74" s="158">
        <v>0</v>
      </c>
      <c r="E74" s="158">
        <v>0</v>
      </c>
      <c r="F74" s="158">
        <v>0</v>
      </c>
      <c r="G74" s="158">
        <v>0</v>
      </c>
      <c r="H74" s="158">
        <v>0</v>
      </c>
      <c r="I74" s="158">
        <v>0</v>
      </c>
      <c r="J74" s="60"/>
      <c r="K74" s="60"/>
      <c r="L74" s="60"/>
      <c r="M74" s="60"/>
      <c r="N74" s="60"/>
      <c r="O74" s="157" t="s">
        <v>415</v>
      </c>
      <c r="P74" s="211"/>
      <c r="Q74" s="211"/>
    </row>
    <row r="75" spans="1:17" x14ac:dyDescent="0.3">
      <c r="A75" s="157" t="s">
        <v>568</v>
      </c>
      <c r="B75" s="158">
        <v>1</v>
      </c>
      <c r="C75" s="158" t="e">
        <v>#DIV/0!</v>
      </c>
      <c r="D75" s="158">
        <v>0</v>
      </c>
      <c r="E75" s="158">
        <v>0</v>
      </c>
      <c r="F75" s="158">
        <v>0</v>
      </c>
      <c r="G75" s="158">
        <v>0</v>
      </c>
      <c r="H75" s="158">
        <v>0</v>
      </c>
      <c r="I75" s="158">
        <v>0</v>
      </c>
      <c r="J75" s="60"/>
      <c r="K75" s="60"/>
      <c r="L75" s="60"/>
      <c r="M75" s="60"/>
      <c r="N75" s="60"/>
      <c r="O75" s="207" t="s">
        <v>413</v>
      </c>
      <c r="P75" s="211">
        <v>3</v>
      </c>
      <c r="Q75" s="211">
        <v>2</v>
      </c>
    </row>
    <row r="76" spans="1:17" x14ac:dyDescent="0.3">
      <c r="A76" s="156" t="s">
        <v>569</v>
      </c>
      <c r="B76" s="211">
        <v>3</v>
      </c>
      <c r="C76" s="211" t="e">
        <v>#DIV/0!</v>
      </c>
      <c r="D76" s="211">
        <v>0</v>
      </c>
      <c r="E76" s="211">
        <v>0</v>
      </c>
      <c r="F76" s="211">
        <v>0</v>
      </c>
      <c r="G76" s="211">
        <v>0</v>
      </c>
      <c r="H76" s="211">
        <v>0</v>
      </c>
      <c r="I76" s="211">
        <v>0</v>
      </c>
      <c r="J76" s="60"/>
      <c r="K76" s="60"/>
      <c r="L76" s="60"/>
      <c r="M76" s="60"/>
      <c r="N76" s="60"/>
      <c r="O76" s="157" t="s">
        <v>523</v>
      </c>
      <c r="P76" s="211">
        <v>3</v>
      </c>
      <c r="Q76" s="211">
        <v>2</v>
      </c>
    </row>
    <row r="77" spans="1:17" x14ac:dyDescent="0.3">
      <c r="A77" s="212" t="s">
        <v>66</v>
      </c>
      <c r="B77" s="158"/>
      <c r="C77" s="158"/>
      <c r="D77" s="158"/>
      <c r="E77" s="158"/>
      <c r="F77" s="158"/>
      <c r="G77" s="158"/>
      <c r="H77" s="158"/>
      <c r="I77" s="158"/>
      <c r="J77" s="60"/>
      <c r="K77" s="60"/>
      <c r="L77" s="60"/>
      <c r="M77" s="60"/>
      <c r="N77" s="60"/>
      <c r="O77" s="157" t="s">
        <v>423</v>
      </c>
      <c r="P77" s="211"/>
      <c r="Q77" s="211"/>
    </row>
    <row r="78" spans="1:17" x14ac:dyDescent="0.3">
      <c r="A78" s="208" t="s">
        <v>107</v>
      </c>
      <c r="B78" s="158"/>
      <c r="C78" s="158"/>
      <c r="D78" s="158"/>
      <c r="E78" s="158"/>
      <c r="F78" s="158"/>
      <c r="G78" s="158"/>
      <c r="H78" s="158"/>
      <c r="I78" s="158"/>
      <c r="J78" s="60"/>
      <c r="K78" s="60"/>
      <c r="L78" s="60"/>
      <c r="M78" s="60"/>
      <c r="N78" s="60"/>
      <c r="O78" s="207" t="s">
        <v>413</v>
      </c>
      <c r="P78" s="211">
        <v>3</v>
      </c>
      <c r="Q78" s="211">
        <v>2</v>
      </c>
    </row>
    <row r="79" spans="1:17" x14ac:dyDescent="0.3">
      <c r="A79" s="209" t="s">
        <v>15</v>
      </c>
      <c r="B79" s="158">
        <v>4</v>
      </c>
      <c r="C79" s="158">
        <v>2</v>
      </c>
      <c r="D79" s="158">
        <v>0</v>
      </c>
      <c r="E79" s="158">
        <v>5200</v>
      </c>
      <c r="F79" s="158">
        <v>0</v>
      </c>
      <c r="G79" s="158">
        <v>0</v>
      </c>
      <c r="H79" s="158">
        <v>0</v>
      </c>
      <c r="I79" s="158">
        <v>5200</v>
      </c>
      <c r="J79" s="60"/>
      <c r="K79" s="60"/>
      <c r="L79" s="60"/>
      <c r="M79" s="60"/>
      <c r="N79" s="60"/>
      <c r="O79" s="207" t="s">
        <v>414</v>
      </c>
      <c r="P79" s="211">
        <v>2</v>
      </c>
      <c r="Q79" s="211">
        <v>2</v>
      </c>
    </row>
    <row r="80" spans="1:17" x14ac:dyDescent="0.3">
      <c r="A80" s="157" t="s">
        <v>507</v>
      </c>
      <c r="B80" s="158">
        <v>4</v>
      </c>
      <c r="C80" s="158">
        <v>2</v>
      </c>
      <c r="D80" s="158">
        <v>0</v>
      </c>
      <c r="E80" s="158">
        <v>5200</v>
      </c>
      <c r="F80" s="158">
        <v>0</v>
      </c>
      <c r="G80" s="158">
        <v>0</v>
      </c>
      <c r="H80" s="158">
        <v>0</v>
      </c>
      <c r="I80" s="158">
        <v>5200</v>
      </c>
      <c r="J80" s="60"/>
      <c r="K80" s="60"/>
      <c r="L80" s="60"/>
      <c r="M80" s="60"/>
      <c r="N80" s="60"/>
      <c r="O80" s="157" t="s">
        <v>524</v>
      </c>
      <c r="P80" s="211">
        <v>2.5</v>
      </c>
      <c r="Q80" s="211">
        <v>2</v>
      </c>
    </row>
    <row r="81" spans="1:17" x14ac:dyDescent="0.3">
      <c r="A81" s="208" t="s">
        <v>476</v>
      </c>
      <c r="B81" s="158"/>
      <c r="C81" s="158"/>
      <c r="D81" s="158"/>
      <c r="E81" s="158"/>
      <c r="F81" s="158"/>
      <c r="G81" s="158"/>
      <c r="H81" s="158"/>
      <c r="I81" s="158"/>
      <c r="J81" s="60"/>
      <c r="K81" s="60"/>
      <c r="L81" s="60"/>
      <c r="M81" s="60"/>
      <c r="N81" s="60"/>
      <c r="O81" s="157" t="s">
        <v>438</v>
      </c>
      <c r="P81" s="211"/>
      <c r="Q81" s="211"/>
    </row>
    <row r="82" spans="1:17" x14ac:dyDescent="0.3">
      <c r="A82" s="209" t="s">
        <v>1</v>
      </c>
      <c r="B82" s="158">
        <v>1</v>
      </c>
      <c r="C82" s="158">
        <v>8</v>
      </c>
      <c r="D82" s="158">
        <v>0</v>
      </c>
      <c r="E82" s="158">
        <v>0</v>
      </c>
      <c r="F82" s="158">
        <v>0</v>
      </c>
      <c r="G82" s="158">
        <v>0</v>
      </c>
      <c r="H82" s="158">
        <v>0</v>
      </c>
      <c r="I82" s="158">
        <v>0</v>
      </c>
      <c r="J82" s="60"/>
      <c r="K82" s="60"/>
      <c r="L82" s="60"/>
      <c r="M82" s="60"/>
      <c r="N82" s="60"/>
      <c r="O82" s="207" t="s">
        <v>493</v>
      </c>
      <c r="P82" s="211">
        <v>3</v>
      </c>
      <c r="Q82" s="211">
        <v>4</v>
      </c>
    </row>
    <row r="83" spans="1:17" x14ac:dyDescent="0.3">
      <c r="A83" s="157" t="s">
        <v>570</v>
      </c>
      <c r="B83" s="158">
        <v>1</v>
      </c>
      <c r="C83" s="158">
        <v>8</v>
      </c>
      <c r="D83" s="158">
        <v>0</v>
      </c>
      <c r="E83" s="158">
        <v>0</v>
      </c>
      <c r="F83" s="158">
        <v>0</v>
      </c>
      <c r="G83" s="158">
        <v>0</v>
      </c>
      <c r="H83" s="158">
        <v>0</v>
      </c>
      <c r="I83" s="158">
        <v>0</v>
      </c>
      <c r="J83" s="60"/>
      <c r="K83" s="60"/>
      <c r="L83" s="60"/>
      <c r="M83" s="60"/>
      <c r="N83" s="60"/>
      <c r="O83" s="157" t="s">
        <v>525</v>
      </c>
      <c r="P83" s="211">
        <v>3</v>
      </c>
      <c r="Q83" s="211">
        <v>4</v>
      </c>
    </row>
    <row r="84" spans="1:17" x14ac:dyDescent="0.3">
      <c r="A84" s="156" t="s">
        <v>508</v>
      </c>
      <c r="B84" s="158">
        <v>5</v>
      </c>
      <c r="C84" s="158">
        <v>3.2</v>
      </c>
      <c r="D84" s="158">
        <v>0</v>
      </c>
      <c r="E84" s="158">
        <v>5200</v>
      </c>
      <c r="F84" s="158">
        <v>0</v>
      </c>
      <c r="G84" s="158">
        <v>0</v>
      </c>
      <c r="H84" s="158">
        <v>0</v>
      </c>
      <c r="I84" s="158">
        <v>5200</v>
      </c>
      <c r="J84" s="60"/>
      <c r="K84" s="60"/>
      <c r="L84" s="60"/>
      <c r="M84" s="60"/>
      <c r="N84" s="60"/>
      <c r="O84" s="157" t="s">
        <v>356</v>
      </c>
      <c r="P84" s="211"/>
      <c r="Q84" s="211"/>
    </row>
    <row r="85" spans="1:17" x14ac:dyDescent="0.3">
      <c r="A85" s="212" t="s">
        <v>338</v>
      </c>
      <c r="B85" s="158"/>
      <c r="C85" s="158"/>
      <c r="D85" s="158"/>
      <c r="E85" s="158"/>
      <c r="F85" s="158"/>
      <c r="G85" s="158"/>
      <c r="H85" s="158"/>
      <c r="I85" s="158"/>
      <c r="J85" s="60"/>
      <c r="K85" s="60"/>
      <c r="L85" s="60"/>
      <c r="M85" s="60"/>
      <c r="N85" s="60"/>
      <c r="O85" s="207" t="s">
        <v>413</v>
      </c>
      <c r="P85" s="211">
        <v>3</v>
      </c>
      <c r="Q85" s="211">
        <v>2.1666666666666665</v>
      </c>
    </row>
    <row r="86" spans="1:17" s="214" customFormat="1" x14ac:dyDescent="0.3">
      <c r="A86" s="208" t="s">
        <v>137</v>
      </c>
      <c r="B86" s="158"/>
      <c r="C86" s="158"/>
      <c r="D86" s="158"/>
      <c r="E86" s="158"/>
      <c r="F86" s="158"/>
      <c r="G86" s="158"/>
      <c r="H86" s="158"/>
      <c r="I86" s="158"/>
      <c r="J86" s="60"/>
      <c r="K86" s="60"/>
      <c r="L86" s="60"/>
      <c r="M86" s="60"/>
      <c r="N86" s="60"/>
      <c r="O86" s="157" t="s">
        <v>526</v>
      </c>
      <c r="P86" s="211">
        <v>3</v>
      </c>
      <c r="Q86" s="211">
        <v>2.1666666666666665</v>
      </c>
    </row>
    <row r="87" spans="1:17" x14ac:dyDescent="0.3">
      <c r="A87" s="209" t="s">
        <v>1</v>
      </c>
      <c r="B87" s="158">
        <v>63</v>
      </c>
      <c r="C87" s="158">
        <v>7.746031746031746</v>
      </c>
      <c r="D87" s="158">
        <v>0</v>
      </c>
      <c r="E87" s="158">
        <v>0</v>
      </c>
      <c r="F87" s="158">
        <v>0</v>
      </c>
      <c r="G87" s="158">
        <v>0</v>
      </c>
      <c r="H87" s="158">
        <v>0</v>
      </c>
      <c r="I87" s="158">
        <v>0</v>
      </c>
      <c r="J87" s="60"/>
      <c r="K87" s="60"/>
      <c r="L87" s="60"/>
      <c r="M87" s="60"/>
      <c r="N87" s="60"/>
      <c r="O87" s="157" t="s">
        <v>48</v>
      </c>
      <c r="P87" s="211"/>
      <c r="Q87" s="211"/>
    </row>
    <row r="88" spans="1:17" x14ac:dyDescent="0.3">
      <c r="A88" s="209" t="s">
        <v>15</v>
      </c>
      <c r="B88" s="158">
        <v>54</v>
      </c>
      <c r="C88" s="158">
        <v>2.7037037037037037</v>
      </c>
      <c r="D88" s="158">
        <v>0</v>
      </c>
      <c r="E88" s="158">
        <v>1506.022199999999</v>
      </c>
      <c r="F88" s="158">
        <v>9448.8263999999981</v>
      </c>
      <c r="G88" s="158">
        <v>371.7</v>
      </c>
      <c r="H88" s="158">
        <v>0</v>
      </c>
      <c r="I88" s="158">
        <v>11326.548600000006</v>
      </c>
      <c r="J88" s="60"/>
      <c r="K88" s="60"/>
      <c r="L88" s="60"/>
      <c r="M88" s="60"/>
      <c r="N88" s="60"/>
      <c r="O88" s="207" t="s">
        <v>413</v>
      </c>
      <c r="P88" s="211">
        <v>3</v>
      </c>
      <c r="Q88" s="211">
        <v>2</v>
      </c>
    </row>
    <row r="89" spans="1:17" x14ac:dyDescent="0.3">
      <c r="A89" s="209" t="s">
        <v>119</v>
      </c>
      <c r="B89" s="158">
        <v>2</v>
      </c>
      <c r="C89" s="158">
        <v>6</v>
      </c>
      <c r="D89" s="158">
        <v>0</v>
      </c>
      <c r="E89" s="158">
        <v>0</v>
      </c>
      <c r="F89" s="158">
        <v>0</v>
      </c>
      <c r="G89" s="158">
        <v>0</v>
      </c>
      <c r="H89" s="158">
        <v>0</v>
      </c>
      <c r="I89" s="158">
        <v>0</v>
      </c>
      <c r="J89" s="60"/>
      <c r="K89" s="60"/>
      <c r="L89" s="60"/>
      <c r="M89" s="60"/>
      <c r="N89" s="60"/>
      <c r="O89" s="207" t="s">
        <v>414</v>
      </c>
      <c r="P89" s="211">
        <v>2</v>
      </c>
      <c r="Q89" s="211">
        <v>2</v>
      </c>
    </row>
    <row r="90" spans="1:17" x14ac:dyDescent="0.3">
      <c r="A90" s="208" t="s">
        <v>509</v>
      </c>
      <c r="B90" s="158">
        <v>119</v>
      </c>
      <c r="C90" s="158">
        <v>5.4285714285714288</v>
      </c>
      <c r="D90" s="158">
        <v>0</v>
      </c>
      <c r="E90" s="158">
        <v>1506.022199999999</v>
      </c>
      <c r="F90" s="158">
        <v>9448.8263999999981</v>
      </c>
      <c r="G90" s="158">
        <v>371.7</v>
      </c>
      <c r="H90" s="158">
        <v>0</v>
      </c>
      <c r="I90" s="158">
        <v>11326.548600000006</v>
      </c>
      <c r="J90" s="60"/>
      <c r="K90" s="60"/>
      <c r="L90" s="60"/>
      <c r="M90" s="60"/>
      <c r="N90" s="60"/>
      <c r="O90" s="157" t="s">
        <v>527</v>
      </c>
      <c r="P90" s="211">
        <v>2.5</v>
      </c>
      <c r="Q90" s="211">
        <v>2</v>
      </c>
    </row>
    <row r="91" spans="1:17" x14ac:dyDescent="0.3">
      <c r="A91" s="208" t="s">
        <v>357</v>
      </c>
      <c r="B91" s="158"/>
      <c r="C91" s="158"/>
      <c r="D91" s="158"/>
      <c r="E91" s="158"/>
      <c r="F91" s="158"/>
      <c r="G91" s="158"/>
      <c r="H91" s="158"/>
      <c r="I91" s="158"/>
      <c r="J91" s="60"/>
      <c r="K91" s="60"/>
      <c r="L91" s="60"/>
      <c r="M91" s="60"/>
      <c r="N91" s="60"/>
      <c r="O91" s="157" t="s">
        <v>462</v>
      </c>
      <c r="P91" s="211"/>
      <c r="Q91" s="211"/>
    </row>
    <row r="92" spans="1:17" x14ac:dyDescent="0.3">
      <c r="A92" s="209" t="s">
        <v>15</v>
      </c>
      <c r="B92" s="158">
        <v>1</v>
      </c>
      <c r="C92" s="158">
        <v>3</v>
      </c>
      <c r="D92" s="158">
        <v>0</v>
      </c>
      <c r="E92" s="158">
        <v>0</v>
      </c>
      <c r="F92" s="158">
        <v>181.01999999999998</v>
      </c>
      <c r="G92" s="158">
        <v>0</v>
      </c>
      <c r="H92" s="158">
        <v>0</v>
      </c>
      <c r="I92" s="158">
        <v>181.01999999999998</v>
      </c>
      <c r="J92" s="60"/>
      <c r="K92" s="60"/>
      <c r="L92" s="60"/>
      <c r="M92" s="60"/>
      <c r="N92" s="60"/>
      <c r="O92" s="207" t="s">
        <v>413</v>
      </c>
      <c r="P92" s="211">
        <v>3</v>
      </c>
      <c r="Q92" s="211">
        <v>2</v>
      </c>
    </row>
    <row r="93" spans="1:17" x14ac:dyDescent="0.3">
      <c r="A93" s="208" t="s">
        <v>510</v>
      </c>
      <c r="B93" s="158">
        <v>1</v>
      </c>
      <c r="C93" s="158">
        <v>3</v>
      </c>
      <c r="D93" s="158">
        <v>0</v>
      </c>
      <c r="E93" s="158">
        <v>0</v>
      </c>
      <c r="F93" s="158">
        <v>181.01999999999998</v>
      </c>
      <c r="G93" s="158">
        <v>0</v>
      </c>
      <c r="H93" s="158">
        <v>0</v>
      </c>
      <c r="I93" s="158">
        <v>181.01999999999998</v>
      </c>
      <c r="J93" s="60"/>
      <c r="K93" s="60"/>
      <c r="L93" s="60"/>
      <c r="M93" s="60"/>
      <c r="N93" s="60"/>
      <c r="O93" s="157" t="s">
        <v>528</v>
      </c>
      <c r="P93" s="211">
        <v>3</v>
      </c>
      <c r="Q93" s="211">
        <v>2</v>
      </c>
    </row>
    <row r="94" spans="1:17" s="214" customFormat="1" x14ac:dyDescent="0.3">
      <c r="A94" s="208" t="s">
        <v>440</v>
      </c>
      <c r="B94" s="158"/>
      <c r="C94" s="158"/>
      <c r="D94" s="158"/>
      <c r="E94" s="158"/>
      <c r="F94" s="158"/>
      <c r="G94" s="158"/>
      <c r="H94" s="158"/>
      <c r="I94" s="158"/>
      <c r="J94" s="60"/>
      <c r="K94" s="60"/>
      <c r="L94" s="60"/>
      <c r="M94" s="60"/>
      <c r="N94" s="60"/>
      <c r="O94" s="157" t="s">
        <v>45</v>
      </c>
      <c r="P94" s="211"/>
      <c r="Q94" s="211"/>
    </row>
    <row r="95" spans="1:17" x14ac:dyDescent="0.3">
      <c r="A95" s="209" t="s">
        <v>15</v>
      </c>
      <c r="B95" s="158">
        <v>2</v>
      </c>
      <c r="C95" s="158">
        <v>2.5</v>
      </c>
      <c r="D95" s="158">
        <v>0</v>
      </c>
      <c r="E95" s="158">
        <v>14</v>
      </c>
      <c r="F95" s="158">
        <v>35</v>
      </c>
      <c r="G95" s="158">
        <v>0</v>
      </c>
      <c r="H95" s="158">
        <v>0</v>
      </c>
      <c r="I95" s="158">
        <v>49</v>
      </c>
      <c r="J95" s="60"/>
      <c r="K95" s="60"/>
      <c r="L95" s="60"/>
      <c r="M95" s="60"/>
      <c r="N95" s="60"/>
      <c r="O95" s="207" t="s">
        <v>413</v>
      </c>
      <c r="P95" s="211">
        <v>3</v>
      </c>
      <c r="Q95" s="211">
        <v>2</v>
      </c>
    </row>
    <row r="96" spans="1:17" x14ac:dyDescent="0.3">
      <c r="A96" s="209" t="s">
        <v>119</v>
      </c>
      <c r="B96" s="158">
        <v>1</v>
      </c>
      <c r="C96" s="158">
        <v>6</v>
      </c>
      <c r="D96" s="158">
        <v>0</v>
      </c>
      <c r="E96" s="158">
        <v>0</v>
      </c>
      <c r="F96" s="158">
        <v>0</v>
      </c>
      <c r="G96" s="158">
        <v>0</v>
      </c>
      <c r="H96" s="158">
        <v>0</v>
      </c>
      <c r="I96" s="158">
        <v>0</v>
      </c>
      <c r="J96" s="60"/>
      <c r="K96" s="60"/>
      <c r="L96" s="60"/>
      <c r="M96" s="60"/>
      <c r="N96" s="60"/>
      <c r="O96" s="207" t="s">
        <v>414</v>
      </c>
      <c r="P96" s="211">
        <v>2</v>
      </c>
      <c r="Q96" s="211">
        <v>2</v>
      </c>
    </row>
    <row r="97" spans="1:17" x14ac:dyDescent="0.3">
      <c r="A97" s="208" t="s">
        <v>511</v>
      </c>
      <c r="B97" s="158">
        <v>3</v>
      </c>
      <c r="C97" s="158">
        <v>3.6666666666666665</v>
      </c>
      <c r="D97" s="158">
        <v>0</v>
      </c>
      <c r="E97" s="158">
        <v>14</v>
      </c>
      <c r="F97" s="158">
        <v>35</v>
      </c>
      <c r="G97" s="158">
        <v>0</v>
      </c>
      <c r="H97" s="158">
        <v>0</v>
      </c>
      <c r="I97" s="158">
        <v>49</v>
      </c>
      <c r="J97" s="60"/>
      <c r="K97" s="60"/>
      <c r="L97" s="60"/>
      <c r="M97" s="60"/>
      <c r="N97" s="60"/>
      <c r="O97" s="157" t="s">
        <v>529</v>
      </c>
      <c r="P97" s="211">
        <v>2.5</v>
      </c>
      <c r="Q97" s="211">
        <v>2</v>
      </c>
    </row>
    <row r="98" spans="1:17" x14ac:dyDescent="0.3">
      <c r="A98" s="208" t="s">
        <v>345</v>
      </c>
      <c r="B98" s="158"/>
      <c r="C98" s="158"/>
      <c r="D98" s="158"/>
      <c r="E98" s="158"/>
      <c r="F98" s="158"/>
      <c r="G98" s="158"/>
      <c r="H98" s="158"/>
      <c r="I98" s="158"/>
      <c r="J98" s="60"/>
      <c r="K98" s="60"/>
      <c r="L98" s="60"/>
      <c r="M98" s="60"/>
      <c r="N98" s="60"/>
      <c r="O98" s="157" t="s">
        <v>485</v>
      </c>
      <c r="P98" s="211"/>
      <c r="Q98" s="211"/>
    </row>
    <row r="99" spans="1:17" s="214" customFormat="1" x14ac:dyDescent="0.3">
      <c r="A99" s="209" t="s">
        <v>1</v>
      </c>
      <c r="B99" s="158">
        <v>16</v>
      </c>
      <c r="C99" s="158">
        <v>6.625</v>
      </c>
      <c r="D99" s="158">
        <v>0</v>
      </c>
      <c r="E99" s="158">
        <v>0</v>
      </c>
      <c r="F99" s="158">
        <v>0</v>
      </c>
      <c r="G99" s="158">
        <v>0</v>
      </c>
      <c r="H99" s="158">
        <v>0</v>
      </c>
      <c r="I99" s="158">
        <v>0</v>
      </c>
      <c r="J99" s="60"/>
      <c r="K99" s="60"/>
      <c r="L99" s="60"/>
      <c r="M99" s="60"/>
      <c r="N99" s="60"/>
      <c r="O99" s="207" t="s">
        <v>413</v>
      </c>
      <c r="P99" s="211">
        <v>3</v>
      </c>
      <c r="Q99" s="211">
        <v>3</v>
      </c>
    </row>
    <row r="100" spans="1:17" x14ac:dyDescent="0.3">
      <c r="A100" s="209" t="s">
        <v>15</v>
      </c>
      <c r="B100" s="158">
        <v>10</v>
      </c>
      <c r="C100" s="158">
        <v>2.8</v>
      </c>
      <c r="D100" s="158">
        <v>0</v>
      </c>
      <c r="E100" s="158">
        <v>49</v>
      </c>
      <c r="F100" s="158">
        <v>168</v>
      </c>
      <c r="G100" s="158">
        <v>35</v>
      </c>
      <c r="H100" s="158">
        <v>0</v>
      </c>
      <c r="I100" s="158">
        <v>252</v>
      </c>
      <c r="J100" s="60"/>
      <c r="K100" s="60"/>
      <c r="L100" s="60"/>
      <c r="M100" s="60"/>
      <c r="N100" s="60"/>
      <c r="O100" s="157" t="s">
        <v>530</v>
      </c>
      <c r="P100" s="211">
        <v>3</v>
      </c>
      <c r="Q100" s="211">
        <v>3</v>
      </c>
    </row>
    <row r="101" spans="1:17" x14ac:dyDescent="0.3">
      <c r="A101" s="209" t="s">
        <v>119</v>
      </c>
      <c r="B101" s="158">
        <v>2</v>
      </c>
      <c r="C101" s="158">
        <v>6</v>
      </c>
      <c r="D101" s="158">
        <v>0</v>
      </c>
      <c r="E101" s="158">
        <v>0</v>
      </c>
      <c r="F101" s="158">
        <v>0</v>
      </c>
      <c r="G101" s="158">
        <v>0</v>
      </c>
      <c r="H101" s="158">
        <v>0</v>
      </c>
      <c r="I101" s="158">
        <v>0</v>
      </c>
      <c r="J101" s="60"/>
      <c r="K101" s="60"/>
      <c r="L101" s="60"/>
      <c r="M101" s="60"/>
      <c r="N101" s="60"/>
      <c r="O101" s="156" t="s">
        <v>531</v>
      </c>
      <c r="P101" s="211">
        <v>2.8627450980392157</v>
      </c>
      <c r="Q101" s="211">
        <v>2.0784313725490198</v>
      </c>
    </row>
    <row r="102" spans="1:17" x14ac:dyDescent="0.3">
      <c r="A102" s="208" t="s">
        <v>512</v>
      </c>
      <c r="B102" s="158">
        <v>28</v>
      </c>
      <c r="C102" s="158">
        <v>5.2142857142857144</v>
      </c>
      <c r="D102" s="158">
        <v>0</v>
      </c>
      <c r="E102" s="158">
        <v>49</v>
      </c>
      <c r="F102" s="158">
        <v>168</v>
      </c>
      <c r="G102" s="158">
        <v>35</v>
      </c>
      <c r="H102" s="158">
        <v>0</v>
      </c>
      <c r="I102" s="158">
        <v>252</v>
      </c>
      <c r="J102" s="60"/>
      <c r="K102" s="60"/>
      <c r="L102" s="60"/>
      <c r="M102" s="60"/>
      <c r="N102" s="60"/>
      <c r="O102" s="156" t="s">
        <v>67</v>
      </c>
      <c r="P102" s="211"/>
      <c r="Q102" s="211"/>
    </row>
    <row r="103" spans="1:17" x14ac:dyDescent="0.3">
      <c r="A103" s="208" t="s">
        <v>464</v>
      </c>
      <c r="B103" s="158"/>
      <c r="C103" s="158"/>
      <c r="D103" s="158"/>
      <c r="E103" s="158"/>
      <c r="F103" s="158"/>
      <c r="G103" s="158"/>
      <c r="H103" s="158"/>
      <c r="I103" s="158"/>
      <c r="J103" s="60"/>
      <c r="K103" s="60"/>
      <c r="L103" s="60"/>
      <c r="M103" s="60"/>
      <c r="N103" s="60"/>
      <c r="O103" s="157" t="s">
        <v>107</v>
      </c>
      <c r="P103" s="211"/>
      <c r="Q103" s="211"/>
    </row>
    <row r="104" spans="1:17" s="214" customFormat="1" x14ac:dyDescent="0.3">
      <c r="A104" s="209" t="s">
        <v>15</v>
      </c>
      <c r="B104" s="158">
        <v>1</v>
      </c>
      <c r="C104" s="158">
        <v>2</v>
      </c>
      <c r="D104" s="158">
        <v>0</v>
      </c>
      <c r="E104" s="158">
        <v>10</v>
      </c>
      <c r="F104" s="158">
        <v>0</v>
      </c>
      <c r="G104" s="158">
        <v>0</v>
      </c>
      <c r="H104" s="158">
        <v>0</v>
      </c>
      <c r="I104" s="158">
        <v>10</v>
      </c>
      <c r="J104" s="60"/>
      <c r="K104" s="60"/>
      <c r="L104" s="60"/>
      <c r="M104" s="60"/>
      <c r="N104" s="60"/>
      <c r="O104" s="207" t="s">
        <v>413</v>
      </c>
      <c r="P104" s="211">
        <v>2.7142857142857144</v>
      </c>
      <c r="Q104" s="211">
        <v>2.2857142857142856</v>
      </c>
    </row>
    <row r="105" spans="1:17" x14ac:dyDescent="0.3">
      <c r="A105" s="208" t="s">
        <v>513</v>
      </c>
      <c r="B105" s="158">
        <v>1</v>
      </c>
      <c r="C105" s="158">
        <v>2</v>
      </c>
      <c r="D105" s="158">
        <v>0</v>
      </c>
      <c r="E105" s="158">
        <v>10</v>
      </c>
      <c r="F105" s="158">
        <v>0</v>
      </c>
      <c r="G105" s="158">
        <v>0</v>
      </c>
      <c r="H105" s="158">
        <v>0</v>
      </c>
      <c r="I105" s="158">
        <v>10</v>
      </c>
      <c r="J105" s="60"/>
      <c r="K105" s="60"/>
      <c r="L105" s="60"/>
      <c r="M105" s="60"/>
      <c r="N105" s="60"/>
      <c r="O105" s="207" t="s">
        <v>414</v>
      </c>
      <c r="P105" s="211">
        <v>2</v>
      </c>
      <c r="Q105" s="211">
        <v>2</v>
      </c>
    </row>
    <row r="106" spans="1:17" x14ac:dyDescent="0.3">
      <c r="A106" s="208" t="s">
        <v>358</v>
      </c>
      <c r="B106" s="158"/>
      <c r="C106" s="158"/>
      <c r="D106" s="158"/>
      <c r="E106" s="158"/>
      <c r="F106" s="158"/>
      <c r="G106" s="158"/>
      <c r="H106" s="158"/>
      <c r="I106" s="158"/>
      <c r="J106" s="60"/>
      <c r="K106" s="60"/>
      <c r="L106" s="60"/>
      <c r="M106" s="60"/>
      <c r="N106" s="60"/>
      <c r="O106" s="157" t="s">
        <v>507</v>
      </c>
      <c r="P106" s="211">
        <v>2.625</v>
      </c>
      <c r="Q106" s="211">
        <v>2.25</v>
      </c>
    </row>
    <row r="107" spans="1:17" x14ac:dyDescent="0.3">
      <c r="A107" s="209" t="s">
        <v>1</v>
      </c>
      <c r="B107" s="158">
        <v>3</v>
      </c>
      <c r="C107" s="158">
        <v>6.666666666666667</v>
      </c>
      <c r="D107" s="158">
        <v>0</v>
      </c>
      <c r="E107" s="158">
        <v>0</v>
      </c>
      <c r="F107" s="158">
        <v>0</v>
      </c>
      <c r="G107" s="158">
        <v>0</v>
      </c>
      <c r="H107" s="158">
        <v>0</v>
      </c>
      <c r="I107" s="158">
        <v>0</v>
      </c>
      <c r="J107" s="60"/>
      <c r="K107" s="60"/>
      <c r="L107" s="60"/>
      <c r="M107" s="60"/>
      <c r="N107" s="60"/>
      <c r="O107" s="156" t="s">
        <v>532</v>
      </c>
      <c r="P107" s="211">
        <v>2.625</v>
      </c>
      <c r="Q107" s="211">
        <v>2.25</v>
      </c>
    </row>
    <row r="108" spans="1:17" x14ac:dyDescent="0.3">
      <c r="A108" s="209" t="s">
        <v>15</v>
      </c>
      <c r="B108" s="158">
        <v>1</v>
      </c>
      <c r="C108" s="158">
        <v>4</v>
      </c>
      <c r="D108" s="158">
        <v>0</v>
      </c>
      <c r="E108" s="158">
        <v>0</v>
      </c>
      <c r="F108" s="158">
        <v>0</v>
      </c>
      <c r="G108" s="158">
        <v>39.24</v>
      </c>
      <c r="H108" s="158">
        <v>0</v>
      </c>
      <c r="I108" s="158">
        <v>39.24</v>
      </c>
      <c r="J108" s="60"/>
      <c r="K108" s="60"/>
      <c r="L108" s="60"/>
      <c r="M108" s="60"/>
      <c r="N108" s="60"/>
      <c r="O108" s="156" t="s">
        <v>52</v>
      </c>
      <c r="P108" s="211"/>
      <c r="Q108" s="211"/>
    </row>
    <row r="109" spans="1:17" x14ac:dyDescent="0.3">
      <c r="A109" s="208" t="s">
        <v>514</v>
      </c>
      <c r="B109" s="158">
        <v>4</v>
      </c>
      <c r="C109" s="158">
        <v>6</v>
      </c>
      <c r="D109" s="158">
        <v>0</v>
      </c>
      <c r="E109" s="158">
        <v>0</v>
      </c>
      <c r="F109" s="158">
        <v>0</v>
      </c>
      <c r="G109" s="158">
        <v>39.24</v>
      </c>
      <c r="H109" s="158">
        <v>0</v>
      </c>
      <c r="I109" s="158">
        <v>39.24</v>
      </c>
      <c r="J109" s="60"/>
      <c r="K109" s="60"/>
      <c r="L109" s="60"/>
      <c r="M109" s="60"/>
      <c r="N109" s="60"/>
      <c r="O109" s="157" t="s">
        <v>388</v>
      </c>
      <c r="P109" s="211"/>
      <c r="Q109" s="211"/>
    </row>
    <row r="110" spans="1:17" s="214" customFormat="1" x14ac:dyDescent="0.3">
      <c r="A110" s="208" t="s">
        <v>50</v>
      </c>
      <c r="B110" s="158"/>
      <c r="C110" s="158"/>
      <c r="D110" s="158"/>
      <c r="E110" s="158"/>
      <c r="F110" s="158"/>
      <c r="G110" s="158"/>
      <c r="H110" s="158"/>
      <c r="I110" s="158"/>
      <c r="J110" s="60"/>
      <c r="K110" s="60"/>
      <c r="L110" s="60"/>
      <c r="M110" s="60"/>
      <c r="N110" s="60"/>
      <c r="O110" s="207" t="s">
        <v>413</v>
      </c>
      <c r="P110" s="211">
        <v>3</v>
      </c>
      <c r="Q110" s="211">
        <v>2.75</v>
      </c>
    </row>
    <row r="111" spans="1:17" x14ac:dyDescent="0.3">
      <c r="A111" s="209" t="s">
        <v>1</v>
      </c>
      <c r="B111" s="158">
        <v>28</v>
      </c>
      <c r="C111" s="158">
        <v>8</v>
      </c>
      <c r="D111" s="158">
        <v>0</v>
      </c>
      <c r="E111" s="158">
        <v>0</v>
      </c>
      <c r="F111" s="158">
        <v>0</v>
      </c>
      <c r="G111" s="158">
        <v>0</v>
      </c>
      <c r="H111" s="158">
        <v>0</v>
      </c>
      <c r="I111" s="158">
        <v>0</v>
      </c>
      <c r="J111" s="60"/>
      <c r="K111" s="60"/>
      <c r="L111" s="60"/>
      <c r="M111" s="60"/>
      <c r="N111" s="60"/>
      <c r="O111" s="207" t="s">
        <v>414</v>
      </c>
      <c r="P111" s="211">
        <v>2</v>
      </c>
      <c r="Q111" s="211">
        <v>2</v>
      </c>
    </row>
    <row r="112" spans="1:17" x14ac:dyDescent="0.3">
      <c r="A112" s="209" t="s">
        <v>15</v>
      </c>
      <c r="B112" s="158">
        <v>1</v>
      </c>
      <c r="C112" s="158">
        <v>2</v>
      </c>
      <c r="D112" s="158">
        <v>0</v>
      </c>
      <c r="E112" s="158">
        <v>150</v>
      </c>
      <c r="F112" s="158">
        <v>0</v>
      </c>
      <c r="G112" s="158">
        <v>0</v>
      </c>
      <c r="H112" s="158">
        <v>0</v>
      </c>
      <c r="I112" s="158">
        <v>150</v>
      </c>
      <c r="J112" s="60"/>
      <c r="K112" s="60"/>
      <c r="L112" s="60"/>
      <c r="M112" s="60"/>
      <c r="N112" s="60"/>
      <c r="O112" s="157" t="s">
        <v>533</v>
      </c>
      <c r="P112" s="211">
        <v>2.5714285714285716</v>
      </c>
      <c r="Q112" s="211">
        <v>2.4285714285714284</v>
      </c>
    </row>
    <row r="113" spans="1:24" x14ac:dyDescent="0.3">
      <c r="A113" s="208" t="s">
        <v>515</v>
      </c>
      <c r="B113" s="158">
        <v>29</v>
      </c>
      <c r="C113" s="158">
        <v>7.7931034482758621</v>
      </c>
      <c r="D113" s="158">
        <v>0</v>
      </c>
      <c r="E113" s="158">
        <v>150</v>
      </c>
      <c r="F113" s="158">
        <v>0</v>
      </c>
      <c r="G113" s="158">
        <v>0</v>
      </c>
      <c r="H113" s="158">
        <v>0</v>
      </c>
      <c r="I113" s="158">
        <v>150</v>
      </c>
      <c r="J113" s="60"/>
      <c r="K113" s="60"/>
      <c r="L113" s="60"/>
      <c r="M113" s="60"/>
      <c r="N113" s="60"/>
      <c r="O113" s="157" t="s">
        <v>416</v>
      </c>
      <c r="P113" s="211"/>
      <c r="Q113" s="211"/>
    </row>
    <row r="114" spans="1:24" x14ac:dyDescent="0.3">
      <c r="A114" s="156" t="s">
        <v>499</v>
      </c>
      <c r="B114" s="213">
        <v>185</v>
      </c>
      <c r="C114" s="213">
        <v>5.7189189189189191</v>
      </c>
      <c r="D114" s="213">
        <v>0</v>
      </c>
      <c r="E114" s="213">
        <v>1729.022199999999</v>
      </c>
      <c r="F114" s="213">
        <v>9832.8463999999985</v>
      </c>
      <c r="G114" s="213">
        <v>445.94</v>
      </c>
      <c r="H114" s="213">
        <v>0</v>
      </c>
      <c r="I114" s="213">
        <v>12007.808600000006</v>
      </c>
      <c r="J114" s="60"/>
      <c r="K114" s="60"/>
      <c r="L114" s="60"/>
      <c r="M114" s="60"/>
      <c r="N114" s="60"/>
      <c r="O114" s="207" t="s">
        <v>414</v>
      </c>
      <c r="P114" s="211">
        <v>2</v>
      </c>
      <c r="Q114" s="211">
        <v>2</v>
      </c>
    </row>
    <row r="115" spans="1:24" s="214" customFormat="1" x14ac:dyDescent="0.3">
      <c r="A115" s="212" t="s">
        <v>38</v>
      </c>
      <c r="B115" s="158"/>
      <c r="C115" s="158"/>
      <c r="D115" s="158"/>
      <c r="E115" s="158"/>
      <c r="F115" s="158"/>
      <c r="G115" s="158"/>
      <c r="H115" s="158"/>
      <c r="I115" s="158"/>
      <c r="J115" s="60"/>
      <c r="K115" s="60"/>
      <c r="L115" s="60"/>
      <c r="M115" s="60"/>
      <c r="N115" s="60"/>
      <c r="O115" s="157" t="s">
        <v>534</v>
      </c>
      <c r="P115" s="211">
        <v>2</v>
      </c>
      <c r="Q115" s="211">
        <v>2</v>
      </c>
    </row>
    <row r="116" spans="1:24" x14ac:dyDescent="0.3">
      <c r="A116" s="208" t="s">
        <v>516</v>
      </c>
      <c r="B116" s="158"/>
      <c r="C116" s="158"/>
      <c r="D116" s="158"/>
      <c r="E116" s="158"/>
      <c r="F116" s="158"/>
      <c r="G116" s="158"/>
      <c r="H116" s="158"/>
      <c r="I116" s="158"/>
      <c r="J116" s="60"/>
      <c r="K116" s="60"/>
      <c r="L116" s="60"/>
      <c r="M116" s="60"/>
      <c r="N116" s="60"/>
      <c r="O116" s="157" t="s">
        <v>424</v>
      </c>
      <c r="P116" s="211"/>
      <c r="Q116" s="211"/>
    </row>
    <row r="117" spans="1:24" x14ac:dyDescent="0.3">
      <c r="A117" s="209" t="s">
        <v>1</v>
      </c>
      <c r="B117" s="158">
        <v>32</v>
      </c>
      <c r="C117" s="158">
        <v>10.125</v>
      </c>
      <c r="D117" s="158">
        <v>0</v>
      </c>
      <c r="E117" s="158">
        <v>0</v>
      </c>
      <c r="F117" s="158">
        <v>0</v>
      </c>
      <c r="G117" s="158">
        <v>0</v>
      </c>
      <c r="H117" s="158">
        <v>0</v>
      </c>
      <c r="I117" s="158">
        <v>0</v>
      </c>
      <c r="J117" s="60"/>
      <c r="K117" s="60"/>
      <c r="L117" s="60"/>
      <c r="M117" s="60"/>
      <c r="N117" s="60"/>
      <c r="O117" s="207" t="s">
        <v>414</v>
      </c>
      <c r="P117" s="211">
        <v>2</v>
      </c>
      <c r="Q117" s="211">
        <v>2</v>
      </c>
    </row>
    <row r="118" spans="1:24" x14ac:dyDescent="0.3">
      <c r="A118" s="209" t="s">
        <v>15</v>
      </c>
      <c r="B118" s="158">
        <v>1</v>
      </c>
      <c r="C118" s="158">
        <v>1</v>
      </c>
      <c r="D118" s="158">
        <v>100</v>
      </c>
      <c r="E118" s="158">
        <v>0</v>
      </c>
      <c r="F118" s="158">
        <v>0</v>
      </c>
      <c r="G118" s="158">
        <v>0</v>
      </c>
      <c r="H118" s="158">
        <v>0</v>
      </c>
      <c r="I118" s="158">
        <v>100</v>
      </c>
      <c r="J118" s="60"/>
      <c r="K118" s="60"/>
      <c r="L118" s="60"/>
      <c r="M118" s="60"/>
      <c r="N118" s="60"/>
      <c r="O118" s="157" t="s">
        <v>535</v>
      </c>
      <c r="P118" s="211">
        <v>2</v>
      </c>
      <c r="Q118" s="211">
        <v>2</v>
      </c>
    </row>
    <row r="119" spans="1:24" x14ac:dyDescent="0.3">
      <c r="A119" s="209" t="s">
        <v>119</v>
      </c>
      <c r="B119" s="158">
        <v>4</v>
      </c>
      <c r="C119" s="158">
        <v>20</v>
      </c>
      <c r="D119" s="158">
        <v>0</v>
      </c>
      <c r="E119" s="158">
        <v>0</v>
      </c>
      <c r="F119" s="158">
        <v>0</v>
      </c>
      <c r="G119" s="158">
        <v>0</v>
      </c>
      <c r="H119" s="158">
        <v>0</v>
      </c>
      <c r="I119" s="158">
        <v>0</v>
      </c>
      <c r="J119" s="60"/>
      <c r="K119" s="60"/>
      <c r="L119" s="60"/>
      <c r="M119" s="60"/>
      <c r="N119" s="60"/>
      <c r="O119" s="157" t="s">
        <v>454</v>
      </c>
      <c r="P119" s="211"/>
      <c r="Q119" s="211"/>
    </row>
    <row r="120" spans="1:24" x14ac:dyDescent="0.3">
      <c r="A120" s="208" t="s">
        <v>517</v>
      </c>
      <c r="B120" s="158">
        <v>37</v>
      </c>
      <c r="C120" s="158">
        <v>10.945945945945946</v>
      </c>
      <c r="D120" s="158">
        <v>100</v>
      </c>
      <c r="E120" s="158">
        <v>0</v>
      </c>
      <c r="F120" s="158">
        <v>0</v>
      </c>
      <c r="G120" s="158">
        <v>0</v>
      </c>
      <c r="H120" s="158">
        <v>0</v>
      </c>
      <c r="I120" s="158">
        <v>100</v>
      </c>
      <c r="J120" s="60"/>
      <c r="K120" s="60"/>
      <c r="L120" s="60"/>
      <c r="M120" s="60"/>
      <c r="N120" s="60"/>
      <c r="O120" s="207" t="s">
        <v>413</v>
      </c>
      <c r="P120" s="211">
        <v>3</v>
      </c>
      <c r="Q120" s="211">
        <v>2</v>
      </c>
    </row>
    <row r="121" spans="1:24" x14ac:dyDescent="0.3">
      <c r="A121" s="208" t="s">
        <v>571</v>
      </c>
      <c r="B121" s="158"/>
      <c r="C121" s="158"/>
      <c r="D121" s="158"/>
      <c r="E121" s="158"/>
      <c r="F121" s="158"/>
      <c r="G121" s="158"/>
      <c r="H121" s="158"/>
      <c r="I121" s="158"/>
      <c r="J121" s="60"/>
      <c r="K121" s="60"/>
      <c r="L121" s="60"/>
      <c r="M121" s="60"/>
      <c r="N121" s="60"/>
      <c r="O121" s="157" t="s">
        <v>536</v>
      </c>
      <c r="P121" s="211">
        <v>3</v>
      </c>
      <c r="Q121" s="211">
        <v>2</v>
      </c>
    </row>
    <row r="122" spans="1:24" x14ac:dyDescent="0.3">
      <c r="A122" s="209" t="s">
        <v>1</v>
      </c>
      <c r="B122" s="158">
        <v>50</v>
      </c>
      <c r="C122" s="158">
        <v>10.4</v>
      </c>
      <c r="D122" s="158">
        <v>0</v>
      </c>
      <c r="E122" s="158">
        <v>0</v>
      </c>
      <c r="F122" s="158">
        <v>0</v>
      </c>
      <c r="G122" s="158">
        <v>0</v>
      </c>
      <c r="H122" s="158">
        <v>0</v>
      </c>
      <c r="I122" s="158">
        <v>0</v>
      </c>
      <c r="J122" s="60"/>
      <c r="K122" s="60"/>
      <c r="L122" s="60"/>
      <c r="M122" s="60"/>
      <c r="N122" s="60"/>
      <c r="O122" s="157" t="s">
        <v>459</v>
      </c>
      <c r="P122" s="211"/>
      <c r="Q122" s="211"/>
    </row>
    <row r="123" spans="1:24" s="214" customFormat="1" x14ac:dyDescent="0.3">
      <c r="A123" s="208" t="s">
        <v>572</v>
      </c>
      <c r="B123" s="158">
        <v>50</v>
      </c>
      <c r="C123" s="158">
        <v>10.4</v>
      </c>
      <c r="D123" s="158">
        <v>0</v>
      </c>
      <c r="E123" s="158">
        <v>0</v>
      </c>
      <c r="F123" s="158">
        <v>0</v>
      </c>
      <c r="G123" s="158">
        <v>0</v>
      </c>
      <c r="H123" s="158">
        <v>0</v>
      </c>
      <c r="I123" s="158">
        <v>0</v>
      </c>
      <c r="J123" s="60"/>
      <c r="K123" s="60"/>
      <c r="L123" s="60"/>
      <c r="M123" s="60"/>
      <c r="N123" s="60"/>
      <c r="O123" s="207" t="s">
        <v>414</v>
      </c>
      <c r="P123" s="211">
        <v>2</v>
      </c>
      <c r="Q123" s="211">
        <v>2</v>
      </c>
      <c r="R123" s="60"/>
      <c r="S123" s="60"/>
      <c r="T123" s="60"/>
      <c r="U123" s="60"/>
      <c r="V123" s="60"/>
      <c r="W123" s="60"/>
      <c r="X123" s="60"/>
    </row>
    <row r="124" spans="1:24" x14ac:dyDescent="0.3">
      <c r="A124" s="208" t="s">
        <v>573</v>
      </c>
      <c r="B124" s="158"/>
      <c r="C124" s="158"/>
      <c r="D124" s="158"/>
      <c r="E124" s="158"/>
      <c r="F124" s="158"/>
      <c r="G124" s="158"/>
      <c r="H124" s="158"/>
      <c r="I124" s="158"/>
      <c r="J124" s="60"/>
      <c r="K124" s="60"/>
      <c r="L124" s="60"/>
      <c r="M124" s="60"/>
      <c r="N124" s="60"/>
      <c r="O124" s="157" t="s">
        <v>537</v>
      </c>
      <c r="P124" s="211">
        <v>2</v>
      </c>
      <c r="Q124" s="211">
        <v>2</v>
      </c>
      <c r="R124" s="60"/>
      <c r="S124" s="60"/>
      <c r="T124" s="60"/>
      <c r="U124" s="60"/>
      <c r="V124" s="60"/>
      <c r="W124" s="60"/>
      <c r="X124" s="60"/>
    </row>
    <row r="125" spans="1:24" x14ac:dyDescent="0.3">
      <c r="A125" s="209" t="s">
        <v>1</v>
      </c>
      <c r="B125" s="158">
        <v>6</v>
      </c>
      <c r="C125" s="158">
        <v>9</v>
      </c>
      <c r="D125" s="158">
        <v>0</v>
      </c>
      <c r="E125" s="158">
        <v>0</v>
      </c>
      <c r="F125" s="158">
        <v>0</v>
      </c>
      <c r="G125" s="158">
        <v>0</v>
      </c>
      <c r="H125" s="158">
        <v>0</v>
      </c>
      <c r="I125" s="158">
        <v>0</v>
      </c>
      <c r="J125" s="60"/>
      <c r="K125" s="60"/>
      <c r="L125" s="60"/>
      <c r="M125" s="60"/>
      <c r="N125" s="60"/>
      <c r="O125" s="156" t="s">
        <v>538</v>
      </c>
      <c r="P125" s="211">
        <v>2.3125</v>
      </c>
      <c r="Q125" s="211">
        <v>2.1875</v>
      </c>
      <c r="R125" s="60"/>
      <c r="S125" s="60"/>
      <c r="T125" s="60"/>
      <c r="U125" s="60"/>
      <c r="V125" s="60"/>
      <c r="W125" s="60"/>
      <c r="X125" s="60"/>
    </row>
    <row r="126" spans="1:24" x14ac:dyDescent="0.3">
      <c r="A126" s="208" t="s">
        <v>574</v>
      </c>
      <c r="B126" s="158">
        <v>6</v>
      </c>
      <c r="C126" s="158">
        <v>9</v>
      </c>
      <c r="D126" s="158">
        <v>0</v>
      </c>
      <c r="E126" s="158">
        <v>0</v>
      </c>
      <c r="F126" s="158">
        <v>0</v>
      </c>
      <c r="G126" s="158">
        <v>0</v>
      </c>
      <c r="H126" s="158">
        <v>0</v>
      </c>
      <c r="I126" s="158">
        <v>0</v>
      </c>
      <c r="J126" s="60"/>
      <c r="K126" s="60"/>
      <c r="L126" s="60"/>
      <c r="M126" s="60"/>
      <c r="N126" s="60"/>
      <c r="O126" s="156" t="s">
        <v>53</v>
      </c>
      <c r="P126" s="211"/>
      <c r="Q126" s="211"/>
      <c r="R126" s="60"/>
      <c r="S126" s="60"/>
      <c r="T126" s="60"/>
      <c r="U126" s="60"/>
      <c r="V126" s="60"/>
      <c r="W126" s="60"/>
      <c r="X126" s="60"/>
    </row>
    <row r="127" spans="1:24" x14ac:dyDescent="0.3">
      <c r="A127" s="208" t="s">
        <v>575</v>
      </c>
      <c r="B127" s="158"/>
      <c r="C127" s="158"/>
      <c r="D127" s="158"/>
      <c r="E127" s="158"/>
      <c r="F127" s="158"/>
      <c r="G127" s="158"/>
      <c r="H127" s="158"/>
      <c r="I127" s="158"/>
      <c r="J127" s="60"/>
      <c r="K127" s="60"/>
      <c r="L127" s="60"/>
      <c r="M127" s="60"/>
      <c r="N127" s="60"/>
      <c r="O127" s="157" t="s">
        <v>467</v>
      </c>
      <c r="P127" s="211"/>
      <c r="Q127" s="211"/>
      <c r="R127" s="60"/>
      <c r="S127" s="60"/>
      <c r="T127" s="60"/>
      <c r="U127" s="60"/>
      <c r="V127" s="60"/>
      <c r="W127" s="60"/>
      <c r="X127" s="60"/>
    </row>
    <row r="128" spans="1:24" s="214" customFormat="1" x14ac:dyDescent="0.3">
      <c r="A128" s="209" t="s">
        <v>1</v>
      </c>
      <c r="B128" s="158">
        <v>8</v>
      </c>
      <c r="C128" s="158">
        <v>10.25</v>
      </c>
      <c r="D128" s="158">
        <v>0</v>
      </c>
      <c r="E128" s="158">
        <v>0</v>
      </c>
      <c r="F128" s="158">
        <v>0</v>
      </c>
      <c r="G128" s="158">
        <v>0</v>
      </c>
      <c r="H128" s="158">
        <v>0</v>
      </c>
      <c r="I128" s="158">
        <v>0</v>
      </c>
      <c r="J128" s="60"/>
      <c r="K128" s="60"/>
      <c r="L128" s="60"/>
      <c r="M128" s="60"/>
      <c r="N128" s="60"/>
      <c r="O128" s="207" t="s">
        <v>413</v>
      </c>
      <c r="P128" s="211">
        <v>3</v>
      </c>
      <c r="Q128" s="211">
        <v>2</v>
      </c>
      <c r="R128" s="60"/>
      <c r="S128" s="60"/>
      <c r="T128" s="60"/>
      <c r="U128" s="60"/>
      <c r="V128" s="60"/>
      <c r="W128" s="60"/>
      <c r="X128" s="60"/>
    </row>
    <row r="129" spans="1:24" x14ac:dyDescent="0.3">
      <c r="A129" s="208" t="s">
        <v>576</v>
      </c>
      <c r="B129" s="158">
        <v>8</v>
      </c>
      <c r="C129" s="158">
        <v>10.25</v>
      </c>
      <c r="D129" s="158">
        <v>0</v>
      </c>
      <c r="E129" s="158">
        <v>0</v>
      </c>
      <c r="F129" s="158">
        <v>0</v>
      </c>
      <c r="G129" s="158">
        <v>0</v>
      </c>
      <c r="H129" s="158">
        <v>0</v>
      </c>
      <c r="I129" s="158">
        <v>0</v>
      </c>
      <c r="J129" s="60"/>
      <c r="K129" s="60"/>
      <c r="L129" s="60"/>
      <c r="M129" s="60"/>
      <c r="N129" s="60"/>
      <c r="O129" s="157" t="s">
        <v>539</v>
      </c>
      <c r="P129" s="211">
        <v>3</v>
      </c>
      <c r="Q129" s="211">
        <v>2</v>
      </c>
      <c r="R129" s="60"/>
      <c r="S129" s="60"/>
      <c r="T129" s="60"/>
      <c r="U129" s="60"/>
      <c r="V129" s="60"/>
      <c r="W129" s="60"/>
      <c r="X129" s="60"/>
    </row>
    <row r="130" spans="1:24" x14ac:dyDescent="0.3">
      <c r="A130" s="208" t="s">
        <v>451</v>
      </c>
      <c r="B130" s="158"/>
      <c r="C130" s="158"/>
      <c r="D130" s="158"/>
      <c r="E130" s="158"/>
      <c r="F130" s="158"/>
      <c r="G130" s="158"/>
      <c r="H130" s="158"/>
      <c r="I130" s="158"/>
      <c r="J130" s="60"/>
      <c r="K130" s="60"/>
      <c r="L130" s="60"/>
      <c r="M130" s="60"/>
      <c r="N130" s="60"/>
      <c r="O130" s="157" t="s">
        <v>430</v>
      </c>
      <c r="P130" s="211"/>
      <c r="Q130" s="211"/>
      <c r="R130" s="60"/>
      <c r="S130" s="60"/>
      <c r="T130" s="60"/>
      <c r="U130" s="60"/>
      <c r="V130" s="60"/>
      <c r="W130" s="60"/>
      <c r="X130" s="60"/>
    </row>
    <row r="131" spans="1:24" x14ac:dyDescent="0.3">
      <c r="A131" s="209" t="s">
        <v>0</v>
      </c>
      <c r="B131" s="158">
        <v>1</v>
      </c>
      <c r="C131" s="158">
        <v>1</v>
      </c>
      <c r="D131" s="158">
        <v>25</v>
      </c>
      <c r="E131" s="158">
        <v>0</v>
      </c>
      <c r="F131" s="158">
        <v>0</v>
      </c>
      <c r="G131" s="158">
        <v>0</v>
      </c>
      <c r="H131" s="158">
        <v>0</v>
      </c>
      <c r="I131" s="158">
        <v>25</v>
      </c>
      <c r="J131" s="60"/>
      <c r="K131" s="60"/>
      <c r="L131" s="60"/>
      <c r="M131" s="60"/>
      <c r="N131" s="60"/>
      <c r="O131" s="207" t="s">
        <v>414</v>
      </c>
      <c r="P131" s="211">
        <v>2</v>
      </c>
      <c r="Q131" s="211">
        <v>2</v>
      </c>
      <c r="R131" s="60"/>
      <c r="S131" s="60"/>
      <c r="T131" s="60"/>
      <c r="U131" s="60"/>
      <c r="V131" s="60"/>
      <c r="W131" s="60"/>
      <c r="X131" s="60"/>
    </row>
    <row r="132" spans="1:24" x14ac:dyDescent="0.3">
      <c r="A132" s="208" t="s">
        <v>518</v>
      </c>
      <c r="B132" s="158">
        <v>1</v>
      </c>
      <c r="C132" s="158">
        <v>1</v>
      </c>
      <c r="D132" s="158">
        <v>25</v>
      </c>
      <c r="E132" s="158">
        <v>0</v>
      </c>
      <c r="F132" s="158">
        <v>0</v>
      </c>
      <c r="G132" s="158">
        <v>0</v>
      </c>
      <c r="H132" s="158">
        <v>0</v>
      </c>
      <c r="I132" s="158">
        <v>25</v>
      </c>
      <c r="J132" s="60"/>
      <c r="K132" s="60"/>
      <c r="L132" s="60"/>
      <c r="M132" s="60"/>
      <c r="N132" s="60"/>
      <c r="O132" s="157" t="s">
        <v>540</v>
      </c>
      <c r="P132" s="211">
        <v>2</v>
      </c>
      <c r="Q132" s="211">
        <v>2</v>
      </c>
      <c r="R132" s="60"/>
      <c r="S132" s="60"/>
      <c r="T132" s="60"/>
      <c r="U132" s="60"/>
      <c r="V132" s="60"/>
      <c r="W132" s="60"/>
      <c r="X132" s="60"/>
    </row>
    <row r="133" spans="1:24" x14ac:dyDescent="0.3">
      <c r="A133" s="208" t="s">
        <v>460</v>
      </c>
      <c r="B133" s="158"/>
      <c r="C133" s="158"/>
      <c r="D133" s="158"/>
      <c r="E133" s="158"/>
      <c r="F133" s="158"/>
      <c r="G133" s="158"/>
      <c r="H133" s="158"/>
      <c r="I133" s="158"/>
      <c r="J133" s="60"/>
      <c r="K133" s="60"/>
      <c r="L133" s="60"/>
      <c r="M133" s="60"/>
      <c r="N133" s="60"/>
      <c r="O133" s="156" t="s">
        <v>541</v>
      </c>
      <c r="P133" s="211">
        <v>2.5</v>
      </c>
      <c r="Q133" s="211">
        <v>2</v>
      </c>
      <c r="R133" s="60"/>
      <c r="S133" s="60"/>
      <c r="T133" s="60"/>
      <c r="U133" s="60"/>
      <c r="V133" s="60"/>
      <c r="W133" s="60"/>
      <c r="X133" s="60"/>
    </row>
    <row r="134" spans="1:24" s="214" customFormat="1" x14ac:dyDescent="0.3">
      <c r="A134" s="209" t="s">
        <v>1</v>
      </c>
      <c r="B134" s="158">
        <v>1</v>
      </c>
      <c r="C134" s="158">
        <v>8</v>
      </c>
      <c r="D134" s="158">
        <v>0</v>
      </c>
      <c r="E134" s="158">
        <v>0</v>
      </c>
      <c r="F134" s="158">
        <v>0</v>
      </c>
      <c r="G134" s="158">
        <v>0</v>
      </c>
      <c r="H134" s="158">
        <v>0</v>
      </c>
      <c r="I134" s="158">
        <v>0</v>
      </c>
      <c r="J134" s="60"/>
      <c r="K134" s="60"/>
      <c r="L134" s="60"/>
      <c r="M134" s="60"/>
      <c r="N134" s="60"/>
      <c r="O134" s="156" t="s">
        <v>239</v>
      </c>
      <c r="P134" s="211"/>
      <c r="Q134" s="211"/>
      <c r="R134" s="60"/>
      <c r="S134" s="60"/>
      <c r="T134" s="60"/>
      <c r="U134" s="60"/>
      <c r="V134" s="60"/>
      <c r="W134" s="60"/>
      <c r="X134" s="60"/>
    </row>
    <row r="135" spans="1:24" x14ac:dyDescent="0.3">
      <c r="A135" s="208" t="s">
        <v>577</v>
      </c>
      <c r="B135" s="158">
        <v>1</v>
      </c>
      <c r="C135" s="158">
        <v>8</v>
      </c>
      <c r="D135" s="158">
        <v>0</v>
      </c>
      <c r="E135" s="158">
        <v>0</v>
      </c>
      <c r="F135" s="158">
        <v>0</v>
      </c>
      <c r="G135" s="158">
        <v>0</v>
      </c>
      <c r="H135" s="158">
        <v>0</v>
      </c>
      <c r="I135" s="158">
        <v>0</v>
      </c>
      <c r="J135" s="60"/>
      <c r="K135" s="60"/>
      <c r="L135" s="60"/>
      <c r="M135" s="60"/>
      <c r="N135" s="60"/>
      <c r="O135" s="157" t="s">
        <v>243</v>
      </c>
      <c r="P135" s="211"/>
      <c r="Q135" s="211"/>
      <c r="R135" s="60"/>
      <c r="S135" s="60"/>
      <c r="T135" s="60"/>
      <c r="U135" s="60"/>
      <c r="V135" s="60"/>
      <c r="W135" s="60"/>
      <c r="X135" s="60"/>
    </row>
    <row r="136" spans="1:24" x14ac:dyDescent="0.3">
      <c r="A136" s="208" t="s">
        <v>63</v>
      </c>
      <c r="B136" s="158"/>
      <c r="C136" s="158"/>
      <c r="D136" s="158"/>
      <c r="E136" s="158"/>
      <c r="F136" s="158"/>
      <c r="G136" s="158"/>
      <c r="H136" s="158"/>
      <c r="I136" s="158"/>
      <c r="J136" s="60"/>
      <c r="K136" s="60"/>
      <c r="L136" s="60"/>
      <c r="M136" s="60"/>
      <c r="N136" s="60"/>
      <c r="O136" s="207" t="s">
        <v>414</v>
      </c>
      <c r="P136" s="211">
        <v>2</v>
      </c>
      <c r="Q136" s="211">
        <v>2</v>
      </c>
      <c r="R136" s="60"/>
      <c r="S136" s="60"/>
      <c r="T136" s="60"/>
      <c r="U136" s="60"/>
      <c r="V136" s="60"/>
      <c r="W136" s="60"/>
      <c r="X136" s="60"/>
    </row>
    <row r="137" spans="1:24" x14ac:dyDescent="0.3">
      <c r="A137" s="209" t="s">
        <v>1</v>
      </c>
      <c r="B137" s="158">
        <v>3</v>
      </c>
      <c r="C137" s="158">
        <v>10</v>
      </c>
      <c r="D137" s="158">
        <v>0</v>
      </c>
      <c r="E137" s="158">
        <v>0</v>
      </c>
      <c r="F137" s="158">
        <v>0</v>
      </c>
      <c r="G137" s="158">
        <v>0</v>
      </c>
      <c r="H137" s="158">
        <v>0</v>
      </c>
      <c r="I137" s="158">
        <v>0</v>
      </c>
      <c r="J137" s="60"/>
      <c r="K137" s="60"/>
      <c r="L137" s="60"/>
      <c r="M137" s="60"/>
      <c r="N137" s="60"/>
      <c r="O137" s="157" t="s">
        <v>542</v>
      </c>
      <c r="P137" s="211">
        <v>2</v>
      </c>
      <c r="Q137" s="211">
        <v>2</v>
      </c>
      <c r="R137" s="60"/>
      <c r="S137" s="60"/>
      <c r="T137" s="60"/>
      <c r="U137" s="60"/>
      <c r="V137" s="60"/>
      <c r="W137" s="60"/>
      <c r="X137" s="60"/>
    </row>
    <row r="138" spans="1:24" x14ac:dyDescent="0.3">
      <c r="A138" s="208" t="s">
        <v>578</v>
      </c>
      <c r="B138" s="158">
        <v>3</v>
      </c>
      <c r="C138" s="158">
        <v>10</v>
      </c>
      <c r="D138" s="158">
        <v>0</v>
      </c>
      <c r="E138" s="158">
        <v>0</v>
      </c>
      <c r="F138" s="158">
        <v>0</v>
      </c>
      <c r="G138" s="158">
        <v>0</v>
      </c>
      <c r="H138" s="158">
        <v>0</v>
      </c>
      <c r="I138" s="158">
        <v>0</v>
      </c>
      <c r="J138" s="60"/>
      <c r="K138" s="60"/>
      <c r="L138" s="60"/>
      <c r="M138" s="60"/>
      <c r="N138" s="60"/>
      <c r="O138" s="157" t="s">
        <v>251</v>
      </c>
      <c r="P138" s="211"/>
      <c r="Q138" s="211"/>
      <c r="R138" s="60"/>
      <c r="S138" s="60"/>
      <c r="T138" s="60"/>
      <c r="U138" s="60"/>
      <c r="V138" s="60"/>
      <c r="W138" s="60"/>
      <c r="X138" s="60"/>
    </row>
    <row r="139" spans="1:24" x14ac:dyDescent="0.3">
      <c r="A139" s="208" t="s">
        <v>579</v>
      </c>
      <c r="B139" s="158"/>
      <c r="C139" s="158"/>
      <c r="D139" s="158"/>
      <c r="E139" s="158"/>
      <c r="F139" s="158"/>
      <c r="G139" s="158"/>
      <c r="H139" s="158"/>
      <c r="I139" s="158"/>
      <c r="J139" s="60"/>
      <c r="K139" s="60"/>
      <c r="L139" s="60"/>
      <c r="M139" s="60"/>
      <c r="N139" s="60"/>
      <c r="O139" s="207" t="s">
        <v>414</v>
      </c>
      <c r="P139" s="211">
        <v>2</v>
      </c>
      <c r="Q139" s="211">
        <v>2</v>
      </c>
      <c r="R139" s="60"/>
      <c r="S139" s="60"/>
      <c r="T139" s="60"/>
      <c r="U139" s="60"/>
      <c r="V139" s="60"/>
      <c r="W139" s="60"/>
      <c r="X139" s="60"/>
    </row>
    <row r="140" spans="1:24" s="214" customFormat="1" x14ac:dyDescent="0.3">
      <c r="A140" s="209" t="s">
        <v>1</v>
      </c>
      <c r="B140" s="158">
        <v>5</v>
      </c>
      <c r="C140" s="158">
        <v>11.6</v>
      </c>
      <c r="D140" s="158">
        <v>0</v>
      </c>
      <c r="E140" s="158">
        <v>0</v>
      </c>
      <c r="F140" s="158">
        <v>0</v>
      </c>
      <c r="G140" s="158">
        <v>0</v>
      </c>
      <c r="H140" s="158">
        <v>0</v>
      </c>
      <c r="I140" s="158">
        <v>0</v>
      </c>
      <c r="J140" s="60"/>
      <c r="K140" s="60"/>
      <c r="L140" s="60"/>
      <c r="M140" s="60"/>
      <c r="N140" s="60"/>
      <c r="O140" s="157" t="s">
        <v>543</v>
      </c>
      <c r="P140" s="211">
        <v>2</v>
      </c>
      <c r="Q140" s="211">
        <v>2</v>
      </c>
      <c r="R140" s="60"/>
      <c r="S140" s="60"/>
      <c r="T140" s="60"/>
      <c r="U140" s="60"/>
      <c r="V140" s="60"/>
      <c r="W140" s="60"/>
      <c r="X140" s="60"/>
    </row>
    <row r="141" spans="1:24" s="206" customFormat="1" x14ac:dyDescent="0.3">
      <c r="A141" s="208" t="s">
        <v>580</v>
      </c>
      <c r="B141" s="158">
        <v>5</v>
      </c>
      <c r="C141" s="158">
        <v>11.6</v>
      </c>
      <c r="D141" s="158">
        <v>0</v>
      </c>
      <c r="E141" s="158">
        <v>0</v>
      </c>
      <c r="F141" s="158">
        <v>0</v>
      </c>
      <c r="G141" s="158">
        <v>0</v>
      </c>
      <c r="H141" s="158">
        <v>0</v>
      </c>
      <c r="I141" s="158">
        <v>0</v>
      </c>
      <c r="J141" s="60"/>
      <c r="K141" s="60"/>
      <c r="L141" s="60"/>
      <c r="M141" s="60"/>
      <c r="N141" s="60"/>
      <c r="O141" s="156" t="s">
        <v>544</v>
      </c>
      <c r="P141" s="211">
        <v>2</v>
      </c>
      <c r="Q141" s="211">
        <v>2</v>
      </c>
      <c r="R141" s="60"/>
      <c r="S141" s="60"/>
      <c r="T141" s="60"/>
      <c r="U141" s="60"/>
      <c r="V141" s="60"/>
      <c r="W141" s="60"/>
      <c r="X141" s="60"/>
    </row>
    <row r="142" spans="1:24" s="206" customFormat="1" x14ac:dyDescent="0.3">
      <c r="A142" s="208" t="s">
        <v>340</v>
      </c>
      <c r="B142" s="158"/>
      <c r="C142" s="158"/>
      <c r="D142" s="158"/>
      <c r="E142" s="158"/>
      <c r="F142" s="158"/>
      <c r="G142" s="158"/>
      <c r="H142" s="158"/>
      <c r="I142" s="158"/>
      <c r="J142" s="60"/>
      <c r="K142" s="60"/>
      <c r="L142" s="60"/>
      <c r="M142" s="60"/>
      <c r="N142" s="60"/>
      <c r="O142" s="156" t="s">
        <v>42</v>
      </c>
      <c r="P142" s="211"/>
      <c r="Q142" s="211"/>
      <c r="R142" s="60"/>
      <c r="S142" s="60"/>
      <c r="T142" s="60"/>
      <c r="U142" s="60"/>
      <c r="V142" s="60"/>
      <c r="W142" s="60"/>
      <c r="X142" s="60"/>
    </row>
    <row r="143" spans="1:24" s="206" customFormat="1" x14ac:dyDescent="0.3">
      <c r="A143" s="209" t="s">
        <v>1</v>
      </c>
      <c r="B143" s="158">
        <v>15</v>
      </c>
      <c r="C143" s="158">
        <v>15.333333333333334</v>
      </c>
      <c r="D143" s="158">
        <v>0</v>
      </c>
      <c r="E143" s="158">
        <v>0</v>
      </c>
      <c r="F143" s="158">
        <v>0</v>
      </c>
      <c r="G143" s="158">
        <v>0</v>
      </c>
      <c r="H143" s="158">
        <v>0</v>
      </c>
      <c r="I143" s="158">
        <v>0</v>
      </c>
      <c r="J143" s="60"/>
      <c r="K143" s="60"/>
      <c r="L143" s="60"/>
      <c r="M143" s="60"/>
      <c r="N143" s="60"/>
      <c r="O143" s="157" t="s">
        <v>64</v>
      </c>
      <c r="P143" s="211"/>
      <c r="Q143" s="211"/>
      <c r="R143" s="60"/>
      <c r="S143" s="60"/>
      <c r="T143" s="60"/>
      <c r="U143" s="60"/>
      <c r="V143" s="60"/>
      <c r="W143" s="60"/>
      <c r="X143" s="60"/>
    </row>
    <row r="144" spans="1:24" x14ac:dyDescent="0.3">
      <c r="A144" s="209" t="s">
        <v>119</v>
      </c>
      <c r="B144" s="158">
        <v>2</v>
      </c>
      <c r="C144" s="158">
        <v>20</v>
      </c>
      <c r="D144" s="158">
        <v>0</v>
      </c>
      <c r="E144" s="158">
        <v>0</v>
      </c>
      <c r="F144" s="158">
        <v>0</v>
      </c>
      <c r="G144" s="158">
        <v>0</v>
      </c>
      <c r="H144" s="158">
        <v>0</v>
      </c>
      <c r="I144" s="158">
        <v>0</v>
      </c>
      <c r="J144" s="60"/>
      <c r="K144" s="60"/>
      <c r="L144" s="60"/>
      <c r="M144" s="60"/>
      <c r="N144" s="60"/>
      <c r="O144" s="207" t="s">
        <v>413</v>
      </c>
      <c r="P144" s="211">
        <v>3</v>
      </c>
      <c r="Q144" s="211">
        <v>2</v>
      </c>
      <c r="R144" s="60"/>
      <c r="S144" s="60"/>
      <c r="T144" s="60"/>
      <c r="U144" s="60"/>
      <c r="V144" s="60"/>
      <c r="W144" s="60"/>
      <c r="X144" s="60"/>
    </row>
    <row r="145" spans="1:17" x14ac:dyDescent="0.3">
      <c r="A145" s="208" t="s">
        <v>581</v>
      </c>
      <c r="B145" s="158">
        <v>17</v>
      </c>
      <c r="C145" s="158">
        <v>15.882352941176471</v>
      </c>
      <c r="D145" s="158">
        <v>0</v>
      </c>
      <c r="E145" s="158">
        <v>0</v>
      </c>
      <c r="F145" s="158">
        <v>0</v>
      </c>
      <c r="G145" s="158">
        <v>0</v>
      </c>
      <c r="H145" s="158">
        <v>0</v>
      </c>
      <c r="I145" s="158">
        <v>0</v>
      </c>
      <c r="J145" s="60"/>
      <c r="K145" s="60"/>
      <c r="L145" s="60"/>
      <c r="M145" s="60"/>
      <c r="N145" s="60"/>
      <c r="O145" s="207" t="s">
        <v>414</v>
      </c>
      <c r="P145" s="211">
        <v>2</v>
      </c>
      <c r="Q145" s="211">
        <v>2</v>
      </c>
    </row>
    <row r="146" spans="1:17" x14ac:dyDescent="0.3">
      <c r="A146" s="208" t="s">
        <v>480</v>
      </c>
      <c r="B146" s="158"/>
      <c r="C146" s="158"/>
      <c r="D146" s="158"/>
      <c r="E146" s="158"/>
      <c r="F146" s="158"/>
      <c r="G146" s="158"/>
      <c r="H146" s="158"/>
      <c r="I146" s="158"/>
      <c r="J146" s="60"/>
      <c r="K146" s="60"/>
      <c r="L146" s="60"/>
      <c r="M146" s="60"/>
      <c r="N146" s="60"/>
      <c r="O146" s="157" t="s">
        <v>545</v>
      </c>
      <c r="P146" s="211">
        <v>2.8</v>
      </c>
      <c r="Q146" s="211">
        <v>2</v>
      </c>
    </row>
    <row r="147" spans="1:17" x14ac:dyDescent="0.3">
      <c r="A147" s="209" t="s">
        <v>1</v>
      </c>
      <c r="B147" s="158">
        <v>2</v>
      </c>
      <c r="C147" s="158">
        <v>8</v>
      </c>
      <c r="D147" s="158">
        <v>0</v>
      </c>
      <c r="E147" s="158">
        <v>0</v>
      </c>
      <c r="F147" s="158">
        <v>0</v>
      </c>
      <c r="G147" s="158">
        <v>0</v>
      </c>
      <c r="H147" s="158">
        <v>0</v>
      </c>
      <c r="I147" s="158">
        <v>0</v>
      </c>
      <c r="J147" s="60"/>
      <c r="K147" s="60"/>
      <c r="L147" s="60"/>
      <c r="M147" s="60"/>
      <c r="N147" s="60"/>
      <c r="O147" s="157" t="s">
        <v>342</v>
      </c>
      <c r="P147" s="211"/>
      <c r="Q147" s="211"/>
    </row>
    <row r="148" spans="1:17" x14ac:dyDescent="0.3">
      <c r="A148" s="208" t="s">
        <v>582</v>
      </c>
      <c r="B148" s="158">
        <v>2</v>
      </c>
      <c r="C148" s="158">
        <v>8</v>
      </c>
      <c r="D148" s="158">
        <v>0</v>
      </c>
      <c r="E148" s="158">
        <v>0</v>
      </c>
      <c r="F148" s="158">
        <v>0</v>
      </c>
      <c r="G148" s="158">
        <v>0</v>
      </c>
      <c r="H148" s="158">
        <v>0</v>
      </c>
      <c r="I148" s="158">
        <v>0</v>
      </c>
      <c r="J148" s="60"/>
      <c r="K148" s="60"/>
      <c r="L148" s="60"/>
      <c r="M148" s="60"/>
      <c r="N148" s="60"/>
      <c r="O148" s="207" t="s">
        <v>413</v>
      </c>
      <c r="P148" s="211">
        <v>3</v>
      </c>
      <c r="Q148" s="211">
        <v>3</v>
      </c>
    </row>
    <row r="149" spans="1:17" x14ac:dyDescent="0.3">
      <c r="A149" s="156" t="s">
        <v>519</v>
      </c>
      <c r="B149" s="158">
        <v>130</v>
      </c>
      <c r="C149" s="158">
        <v>11.107692307692307</v>
      </c>
      <c r="D149" s="158">
        <v>125</v>
      </c>
      <c r="E149" s="158">
        <v>0</v>
      </c>
      <c r="F149" s="158">
        <v>0</v>
      </c>
      <c r="G149" s="158">
        <v>0</v>
      </c>
      <c r="H149" s="158">
        <v>0</v>
      </c>
      <c r="I149" s="158">
        <v>125</v>
      </c>
      <c r="O149" s="157" t="s">
        <v>546</v>
      </c>
      <c r="P149" s="211">
        <v>3</v>
      </c>
      <c r="Q149" s="211">
        <v>3</v>
      </c>
    </row>
    <row r="150" spans="1:17" x14ac:dyDescent="0.3">
      <c r="A150" s="212" t="s">
        <v>104</v>
      </c>
      <c r="B150" s="158"/>
      <c r="C150" s="158"/>
      <c r="D150" s="158"/>
      <c r="E150" s="158"/>
      <c r="F150" s="158"/>
      <c r="G150" s="158"/>
      <c r="H150" s="158"/>
      <c r="I150" s="158"/>
      <c r="O150" s="156" t="s">
        <v>547</v>
      </c>
      <c r="P150" s="211">
        <v>2.8333333333333335</v>
      </c>
      <c r="Q150" s="211">
        <v>2.1666666666666665</v>
      </c>
    </row>
    <row r="151" spans="1:17" x14ac:dyDescent="0.3">
      <c r="A151" s="208" t="s">
        <v>417</v>
      </c>
      <c r="B151" s="158"/>
      <c r="C151" s="158"/>
      <c r="D151" s="158"/>
      <c r="E151" s="158"/>
      <c r="F151" s="158"/>
      <c r="G151" s="158"/>
      <c r="H151" s="158"/>
      <c r="I151" s="158"/>
      <c r="O151" s="156" t="s">
        <v>51</v>
      </c>
      <c r="P151" s="211"/>
      <c r="Q151" s="211"/>
    </row>
    <row r="152" spans="1:17" x14ac:dyDescent="0.3">
      <c r="A152" s="209" t="s">
        <v>1</v>
      </c>
      <c r="B152" s="158">
        <v>1</v>
      </c>
      <c r="C152" s="158">
        <v>10</v>
      </c>
      <c r="D152" s="158">
        <v>0</v>
      </c>
      <c r="E152" s="158">
        <v>0</v>
      </c>
      <c r="F152" s="158">
        <v>0</v>
      </c>
      <c r="G152" s="158">
        <v>0</v>
      </c>
      <c r="H152" s="158">
        <v>0</v>
      </c>
      <c r="I152" s="158">
        <v>0</v>
      </c>
      <c r="O152" s="157" t="s">
        <v>107</v>
      </c>
      <c r="P152" s="211"/>
      <c r="Q152" s="211"/>
    </row>
    <row r="153" spans="1:17" x14ac:dyDescent="0.3">
      <c r="A153" s="208" t="s">
        <v>583</v>
      </c>
      <c r="B153" s="158">
        <v>1</v>
      </c>
      <c r="C153" s="158">
        <v>10</v>
      </c>
      <c r="D153" s="158">
        <v>0</v>
      </c>
      <c r="E153" s="158">
        <v>0</v>
      </c>
      <c r="F153" s="158">
        <v>0</v>
      </c>
      <c r="G153" s="158">
        <v>0</v>
      </c>
      <c r="H153" s="158">
        <v>0</v>
      </c>
      <c r="I153" s="158">
        <v>0</v>
      </c>
      <c r="O153" s="207" t="s">
        <v>413</v>
      </c>
      <c r="P153" s="211">
        <v>3</v>
      </c>
      <c r="Q153" s="211">
        <v>2</v>
      </c>
    </row>
    <row r="154" spans="1:17" x14ac:dyDescent="0.3">
      <c r="A154" s="208" t="s">
        <v>422</v>
      </c>
      <c r="B154" s="158"/>
      <c r="C154" s="158"/>
      <c r="D154" s="158"/>
      <c r="E154" s="158"/>
      <c r="F154" s="158"/>
      <c r="G154" s="158"/>
      <c r="H154" s="158"/>
      <c r="I154" s="158"/>
      <c r="O154" s="207" t="s">
        <v>414</v>
      </c>
      <c r="P154" s="211">
        <v>2</v>
      </c>
      <c r="Q154" s="211">
        <v>2</v>
      </c>
    </row>
    <row r="155" spans="1:17" x14ac:dyDescent="0.3">
      <c r="A155" s="209" t="s">
        <v>1</v>
      </c>
      <c r="B155" s="158">
        <v>1</v>
      </c>
      <c r="C155" s="158">
        <v>10</v>
      </c>
      <c r="D155" s="158">
        <v>0</v>
      </c>
      <c r="E155" s="158">
        <v>0</v>
      </c>
      <c r="F155" s="158">
        <v>0</v>
      </c>
      <c r="G155" s="158">
        <v>0</v>
      </c>
      <c r="H155" s="158">
        <v>0</v>
      </c>
      <c r="I155" s="158">
        <v>0</v>
      </c>
      <c r="O155" s="157" t="s">
        <v>507</v>
      </c>
      <c r="P155" s="211">
        <v>2.8333333333333335</v>
      </c>
      <c r="Q155" s="211">
        <v>2</v>
      </c>
    </row>
    <row r="156" spans="1:17" x14ac:dyDescent="0.3">
      <c r="A156" s="208" t="s">
        <v>584</v>
      </c>
      <c r="B156" s="158">
        <v>1</v>
      </c>
      <c r="C156" s="158">
        <v>10</v>
      </c>
      <c r="D156" s="158">
        <v>0</v>
      </c>
      <c r="E156" s="158">
        <v>0</v>
      </c>
      <c r="F156" s="158">
        <v>0</v>
      </c>
      <c r="G156" s="158">
        <v>0</v>
      </c>
      <c r="H156" s="158">
        <v>0</v>
      </c>
      <c r="I156" s="158">
        <v>0</v>
      </c>
      <c r="O156" s="156" t="s">
        <v>548</v>
      </c>
      <c r="P156" s="211">
        <v>2.8333333333333335</v>
      </c>
      <c r="Q156" s="211">
        <v>2</v>
      </c>
    </row>
    <row r="157" spans="1:17" x14ac:dyDescent="0.3">
      <c r="A157" s="208" t="s">
        <v>427</v>
      </c>
      <c r="B157" s="158"/>
      <c r="C157" s="158"/>
      <c r="D157" s="158"/>
      <c r="E157" s="158"/>
      <c r="F157" s="158"/>
      <c r="G157" s="158"/>
      <c r="H157" s="158"/>
      <c r="I157" s="158"/>
      <c r="O157" s="156" t="s">
        <v>36</v>
      </c>
      <c r="P157" s="211"/>
      <c r="Q157" s="211"/>
    </row>
    <row r="158" spans="1:17" x14ac:dyDescent="0.3">
      <c r="A158" s="209" t="s">
        <v>1</v>
      </c>
      <c r="B158" s="158">
        <v>15</v>
      </c>
      <c r="C158" s="158">
        <v>7.7333333333333334</v>
      </c>
      <c r="D158" s="158">
        <v>0</v>
      </c>
      <c r="E158" s="158">
        <v>0</v>
      </c>
      <c r="F158" s="158">
        <v>0</v>
      </c>
      <c r="G158" s="158">
        <v>0</v>
      </c>
      <c r="H158" s="158">
        <v>0</v>
      </c>
      <c r="I158" s="158">
        <v>0</v>
      </c>
      <c r="O158" s="157" t="s">
        <v>405</v>
      </c>
      <c r="P158" s="211"/>
      <c r="Q158" s="211"/>
    </row>
    <row r="159" spans="1:17" x14ac:dyDescent="0.3">
      <c r="A159" s="209" t="s">
        <v>15</v>
      </c>
      <c r="B159" s="158">
        <v>4</v>
      </c>
      <c r="C159" s="158">
        <v>2</v>
      </c>
      <c r="D159" s="158">
        <v>0</v>
      </c>
      <c r="E159" s="158">
        <v>600</v>
      </c>
      <c r="F159" s="158">
        <v>0</v>
      </c>
      <c r="G159" s="158">
        <v>0</v>
      </c>
      <c r="H159" s="158">
        <v>0</v>
      </c>
      <c r="I159" s="158">
        <v>600</v>
      </c>
      <c r="O159" s="207" t="s">
        <v>413</v>
      </c>
      <c r="P159" s="211">
        <v>3</v>
      </c>
      <c r="Q159" s="211">
        <v>2</v>
      </c>
    </row>
    <row r="160" spans="1:17" x14ac:dyDescent="0.3">
      <c r="A160" s="208" t="s">
        <v>520</v>
      </c>
      <c r="B160" s="158">
        <v>19</v>
      </c>
      <c r="C160" s="158">
        <v>6.5263157894736841</v>
      </c>
      <c r="D160" s="158">
        <v>0</v>
      </c>
      <c r="E160" s="158">
        <v>600</v>
      </c>
      <c r="F160" s="158">
        <v>0</v>
      </c>
      <c r="G160" s="158">
        <v>0</v>
      </c>
      <c r="H160" s="158">
        <v>0</v>
      </c>
      <c r="I160" s="158">
        <v>600</v>
      </c>
      <c r="O160" s="207" t="s">
        <v>414</v>
      </c>
      <c r="P160" s="211">
        <v>2</v>
      </c>
      <c r="Q160" s="211">
        <v>2</v>
      </c>
    </row>
    <row r="161" spans="1:17" x14ac:dyDescent="0.3">
      <c r="A161" s="208" t="s">
        <v>435</v>
      </c>
      <c r="B161" s="158"/>
      <c r="C161" s="158"/>
      <c r="D161" s="158"/>
      <c r="E161" s="158"/>
      <c r="F161" s="158"/>
      <c r="G161" s="158"/>
      <c r="H161" s="158"/>
      <c r="I161" s="158"/>
      <c r="O161" s="157" t="s">
        <v>549</v>
      </c>
      <c r="P161" s="211">
        <v>2.8</v>
      </c>
      <c r="Q161" s="211">
        <v>2</v>
      </c>
    </row>
    <row r="162" spans="1:17" x14ac:dyDescent="0.3">
      <c r="A162" s="209" t="s">
        <v>1</v>
      </c>
      <c r="B162" s="158">
        <v>2</v>
      </c>
      <c r="C162" s="158">
        <v>7</v>
      </c>
      <c r="D162" s="158">
        <v>0</v>
      </c>
      <c r="E162" s="158">
        <v>0</v>
      </c>
      <c r="F162" s="158">
        <v>0</v>
      </c>
      <c r="G162" s="158">
        <v>0</v>
      </c>
      <c r="H162" s="158">
        <v>0</v>
      </c>
      <c r="I162" s="158">
        <v>0</v>
      </c>
      <c r="O162" s="157" t="s">
        <v>488</v>
      </c>
      <c r="P162" s="211"/>
      <c r="Q162" s="211"/>
    </row>
    <row r="163" spans="1:17" x14ac:dyDescent="0.3">
      <c r="A163" s="209" t="s">
        <v>119</v>
      </c>
      <c r="B163" s="158">
        <v>1</v>
      </c>
      <c r="C163" s="158">
        <v>15</v>
      </c>
      <c r="D163" s="158">
        <v>0</v>
      </c>
      <c r="E163" s="158">
        <v>0</v>
      </c>
      <c r="F163" s="158">
        <v>0</v>
      </c>
      <c r="G163" s="158">
        <v>0</v>
      </c>
      <c r="H163" s="158">
        <v>0</v>
      </c>
      <c r="I163" s="158">
        <v>0</v>
      </c>
      <c r="O163" s="207" t="s">
        <v>413</v>
      </c>
      <c r="P163" s="211">
        <v>3</v>
      </c>
      <c r="Q163" s="211">
        <v>2</v>
      </c>
    </row>
    <row r="164" spans="1:17" x14ac:dyDescent="0.3">
      <c r="A164" s="208" t="s">
        <v>585</v>
      </c>
      <c r="B164" s="158">
        <v>3</v>
      </c>
      <c r="C164" s="158">
        <v>9.6666666666666661</v>
      </c>
      <c r="D164" s="158">
        <v>0</v>
      </c>
      <c r="E164" s="158">
        <v>0</v>
      </c>
      <c r="F164" s="158">
        <v>0</v>
      </c>
      <c r="G164" s="158">
        <v>0</v>
      </c>
      <c r="H164" s="158">
        <v>0</v>
      </c>
      <c r="I164" s="158">
        <v>0</v>
      </c>
      <c r="O164" s="157" t="s">
        <v>550</v>
      </c>
      <c r="P164" s="211">
        <v>3</v>
      </c>
      <c r="Q164" s="211">
        <v>2</v>
      </c>
    </row>
    <row r="165" spans="1:17" x14ac:dyDescent="0.3">
      <c r="A165" s="208" t="s">
        <v>436</v>
      </c>
      <c r="B165" s="158"/>
      <c r="C165" s="158"/>
      <c r="D165" s="158"/>
      <c r="E165" s="158"/>
      <c r="F165" s="158"/>
      <c r="G165" s="158"/>
      <c r="H165" s="158"/>
      <c r="I165" s="158"/>
      <c r="O165" s="156" t="s">
        <v>551</v>
      </c>
      <c r="P165" s="211">
        <v>2.8125</v>
      </c>
      <c r="Q165" s="211">
        <v>2</v>
      </c>
    </row>
    <row r="166" spans="1:17" x14ac:dyDescent="0.3">
      <c r="A166" s="209" t="s">
        <v>1</v>
      </c>
      <c r="B166" s="158">
        <v>2</v>
      </c>
      <c r="C166" s="158">
        <v>12.5</v>
      </c>
      <c r="D166" s="158">
        <v>0</v>
      </c>
      <c r="E166" s="158">
        <v>0</v>
      </c>
      <c r="F166" s="158">
        <v>0</v>
      </c>
      <c r="G166" s="158">
        <v>0</v>
      </c>
      <c r="H166" s="158">
        <v>0</v>
      </c>
      <c r="I166" s="158">
        <v>0</v>
      </c>
      <c r="O166" s="156" t="s">
        <v>41</v>
      </c>
      <c r="P166" s="211"/>
      <c r="Q166" s="211"/>
    </row>
    <row r="167" spans="1:17" x14ac:dyDescent="0.3">
      <c r="A167" s="208" t="s">
        <v>494</v>
      </c>
      <c r="B167" s="158">
        <v>2</v>
      </c>
      <c r="C167" s="158">
        <v>12.5</v>
      </c>
      <c r="D167" s="158">
        <v>0</v>
      </c>
      <c r="E167" s="158">
        <v>0</v>
      </c>
      <c r="F167" s="158">
        <v>0</v>
      </c>
      <c r="G167" s="158">
        <v>0</v>
      </c>
      <c r="H167" s="158">
        <v>0</v>
      </c>
      <c r="I167" s="158">
        <v>0</v>
      </c>
      <c r="O167" s="157" t="s">
        <v>64</v>
      </c>
      <c r="P167" s="211"/>
      <c r="Q167" s="211"/>
    </row>
    <row r="168" spans="1:17" x14ac:dyDescent="0.3">
      <c r="A168" s="208" t="s">
        <v>75</v>
      </c>
      <c r="B168" s="158"/>
      <c r="C168" s="158"/>
      <c r="D168" s="158"/>
      <c r="E168" s="158"/>
      <c r="F168" s="158"/>
      <c r="G168" s="158"/>
      <c r="H168" s="158"/>
      <c r="I168" s="158"/>
      <c r="O168" s="207" t="s">
        <v>413</v>
      </c>
      <c r="P168" s="211">
        <v>3</v>
      </c>
      <c r="Q168" s="211">
        <v>2</v>
      </c>
    </row>
    <row r="169" spans="1:17" x14ac:dyDescent="0.3">
      <c r="A169" s="209" t="s">
        <v>1</v>
      </c>
      <c r="B169" s="158">
        <v>1</v>
      </c>
      <c r="C169" s="158">
        <v>10</v>
      </c>
      <c r="D169" s="158">
        <v>0</v>
      </c>
      <c r="E169" s="158">
        <v>0</v>
      </c>
      <c r="F169" s="158">
        <v>0</v>
      </c>
      <c r="G169" s="158">
        <v>0</v>
      </c>
      <c r="H169" s="158">
        <v>0</v>
      </c>
      <c r="I169" s="158">
        <v>0</v>
      </c>
      <c r="O169" s="157" t="s">
        <v>545</v>
      </c>
      <c r="P169" s="211">
        <v>3</v>
      </c>
      <c r="Q169" s="211">
        <v>2</v>
      </c>
    </row>
    <row r="170" spans="1:17" x14ac:dyDescent="0.3">
      <c r="A170" s="208" t="s">
        <v>586</v>
      </c>
      <c r="B170" s="158">
        <v>1</v>
      </c>
      <c r="C170" s="158">
        <v>10</v>
      </c>
      <c r="D170" s="158">
        <v>0</v>
      </c>
      <c r="E170" s="158">
        <v>0</v>
      </c>
      <c r="F170" s="158">
        <v>0</v>
      </c>
      <c r="G170" s="158">
        <v>0</v>
      </c>
      <c r="H170" s="158">
        <v>0</v>
      </c>
      <c r="I170" s="158">
        <v>0</v>
      </c>
      <c r="O170" s="156" t="s">
        <v>552</v>
      </c>
      <c r="P170" s="211">
        <v>3</v>
      </c>
      <c r="Q170" s="211">
        <v>2</v>
      </c>
    </row>
    <row r="171" spans="1:17" x14ac:dyDescent="0.3">
      <c r="A171" s="208" t="s">
        <v>444</v>
      </c>
      <c r="B171" s="158"/>
      <c r="C171" s="158"/>
      <c r="D171" s="158"/>
      <c r="E171" s="158"/>
      <c r="F171" s="158"/>
      <c r="G171" s="158"/>
      <c r="H171" s="158"/>
      <c r="I171" s="158"/>
      <c r="O171" s="210" t="s">
        <v>399</v>
      </c>
      <c r="P171" s="211">
        <v>2.6782608695652175</v>
      </c>
      <c r="Q171" s="211">
        <v>2.0478260869565217</v>
      </c>
    </row>
    <row r="172" spans="1:17" x14ac:dyDescent="0.3">
      <c r="A172" s="209" t="s">
        <v>1</v>
      </c>
      <c r="B172" s="158">
        <v>2</v>
      </c>
      <c r="C172" s="158">
        <v>9</v>
      </c>
      <c r="D172" s="158">
        <v>0</v>
      </c>
      <c r="E172" s="158">
        <v>0</v>
      </c>
      <c r="F172" s="158">
        <v>0</v>
      </c>
      <c r="G172" s="158">
        <v>0</v>
      </c>
      <c r="H172" s="158">
        <v>0</v>
      </c>
      <c r="I172" s="158">
        <v>0</v>
      </c>
    </row>
    <row r="173" spans="1:17" x14ac:dyDescent="0.3">
      <c r="A173" s="208" t="s">
        <v>587</v>
      </c>
      <c r="B173" s="158">
        <v>2</v>
      </c>
      <c r="C173" s="158">
        <v>9</v>
      </c>
      <c r="D173" s="158">
        <v>0</v>
      </c>
      <c r="E173" s="158">
        <v>0</v>
      </c>
      <c r="F173" s="158">
        <v>0</v>
      </c>
      <c r="G173" s="158">
        <v>0</v>
      </c>
      <c r="H173" s="158">
        <v>0</v>
      </c>
      <c r="I173" s="158">
        <v>0</v>
      </c>
    </row>
    <row r="174" spans="1:17" x14ac:dyDescent="0.3">
      <c r="A174" s="208" t="s">
        <v>449</v>
      </c>
      <c r="B174" s="158"/>
      <c r="C174" s="158"/>
      <c r="D174" s="158"/>
      <c r="E174" s="158"/>
      <c r="F174" s="158"/>
      <c r="G174" s="158"/>
      <c r="H174" s="158"/>
      <c r="I174" s="158"/>
    </row>
    <row r="175" spans="1:17" x14ac:dyDescent="0.3">
      <c r="A175" s="209" t="s">
        <v>1</v>
      </c>
      <c r="B175" s="158">
        <v>4</v>
      </c>
      <c r="C175" s="158">
        <v>20</v>
      </c>
      <c r="D175" s="158">
        <v>0</v>
      </c>
      <c r="E175" s="158">
        <v>0</v>
      </c>
      <c r="F175" s="158">
        <v>0</v>
      </c>
      <c r="G175" s="158">
        <v>0</v>
      </c>
      <c r="H175" s="158">
        <v>0</v>
      </c>
      <c r="I175" s="158">
        <v>0</v>
      </c>
    </row>
    <row r="176" spans="1:17" x14ac:dyDescent="0.3">
      <c r="A176" s="208" t="s">
        <v>588</v>
      </c>
      <c r="B176" s="158">
        <v>4</v>
      </c>
      <c r="C176" s="158">
        <v>20</v>
      </c>
      <c r="D176" s="158">
        <v>0</v>
      </c>
      <c r="E176" s="158">
        <v>0</v>
      </c>
      <c r="F176" s="158">
        <v>0</v>
      </c>
      <c r="G176" s="158">
        <v>0</v>
      </c>
      <c r="H176" s="158">
        <v>0</v>
      </c>
      <c r="I176" s="158">
        <v>0</v>
      </c>
    </row>
    <row r="177" spans="1:9" x14ac:dyDescent="0.3">
      <c r="A177" s="208" t="s">
        <v>456</v>
      </c>
      <c r="B177" s="158"/>
      <c r="C177" s="158"/>
      <c r="D177" s="158"/>
      <c r="E177" s="158"/>
      <c r="F177" s="158"/>
      <c r="G177" s="158"/>
      <c r="H177" s="158"/>
      <c r="I177" s="158"/>
    </row>
    <row r="178" spans="1:9" x14ac:dyDescent="0.3">
      <c r="A178" s="209" t="s">
        <v>1</v>
      </c>
      <c r="B178" s="158">
        <v>1</v>
      </c>
      <c r="C178" s="158">
        <v>8</v>
      </c>
      <c r="D178" s="158">
        <v>0</v>
      </c>
      <c r="E178" s="158">
        <v>0</v>
      </c>
      <c r="F178" s="158">
        <v>0</v>
      </c>
      <c r="G178" s="158">
        <v>0</v>
      </c>
      <c r="H178" s="158">
        <v>0</v>
      </c>
      <c r="I178" s="158">
        <v>0</v>
      </c>
    </row>
    <row r="179" spans="1:9" x14ac:dyDescent="0.3">
      <c r="A179" s="208" t="s">
        <v>589</v>
      </c>
      <c r="B179" s="158">
        <v>1</v>
      </c>
      <c r="C179" s="158">
        <v>8</v>
      </c>
      <c r="D179" s="158">
        <v>0</v>
      </c>
      <c r="E179" s="158">
        <v>0</v>
      </c>
      <c r="F179" s="158">
        <v>0</v>
      </c>
      <c r="G179" s="158">
        <v>0</v>
      </c>
      <c r="H179" s="158">
        <v>0</v>
      </c>
      <c r="I179" s="158">
        <v>0</v>
      </c>
    </row>
    <row r="180" spans="1:9" x14ac:dyDescent="0.3">
      <c r="A180" s="208" t="s">
        <v>457</v>
      </c>
      <c r="B180" s="158"/>
      <c r="C180" s="158"/>
      <c r="D180" s="158"/>
      <c r="E180" s="158"/>
      <c r="F180" s="158"/>
      <c r="G180" s="158"/>
      <c r="H180" s="158"/>
      <c r="I180" s="158"/>
    </row>
    <row r="181" spans="1:9" x14ac:dyDescent="0.3">
      <c r="A181" s="209" t="s">
        <v>1</v>
      </c>
      <c r="B181" s="158">
        <v>1</v>
      </c>
      <c r="C181" s="158">
        <v>10</v>
      </c>
      <c r="D181" s="158">
        <v>0</v>
      </c>
      <c r="E181" s="158">
        <v>0</v>
      </c>
      <c r="F181" s="158">
        <v>0</v>
      </c>
      <c r="G181" s="158">
        <v>0</v>
      </c>
      <c r="H181" s="158">
        <v>0</v>
      </c>
      <c r="I181" s="158">
        <v>0</v>
      </c>
    </row>
    <row r="182" spans="1:9" x14ac:dyDescent="0.3">
      <c r="A182" s="208" t="s">
        <v>590</v>
      </c>
      <c r="B182" s="158">
        <v>1</v>
      </c>
      <c r="C182" s="158">
        <v>10</v>
      </c>
      <c r="D182" s="158">
        <v>0</v>
      </c>
      <c r="E182" s="158">
        <v>0</v>
      </c>
      <c r="F182" s="158">
        <v>0</v>
      </c>
      <c r="G182" s="158">
        <v>0</v>
      </c>
      <c r="H182" s="158">
        <v>0</v>
      </c>
      <c r="I182" s="158">
        <v>0</v>
      </c>
    </row>
    <row r="183" spans="1:9" x14ac:dyDescent="0.3">
      <c r="A183" s="208" t="s">
        <v>458</v>
      </c>
      <c r="B183" s="158"/>
      <c r="C183" s="158"/>
      <c r="D183" s="158"/>
      <c r="E183" s="158"/>
      <c r="F183" s="158"/>
      <c r="G183" s="158"/>
      <c r="H183" s="158"/>
      <c r="I183" s="158"/>
    </row>
    <row r="184" spans="1:9" x14ac:dyDescent="0.3">
      <c r="A184" s="209" t="s">
        <v>1</v>
      </c>
      <c r="B184" s="158">
        <v>1</v>
      </c>
      <c r="C184" s="158">
        <v>12</v>
      </c>
      <c r="D184" s="158">
        <v>0</v>
      </c>
      <c r="E184" s="158">
        <v>0</v>
      </c>
      <c r="F184" s="158">
        <v>0</v>
      </c>
      <c r="G184" s="158">
        <v>0</v>
      </c>
      <c r="H184" s="158">
        <v>0</v>
      </c>
      <c r="I184" s="158">
        <v>0</v>
      </c>
    </row>
    <row r="185" spans="1:9" x14ac:dyDescent="0.3">
      <c r="A185" s="208" t="s">
        <v>591</v>
      </c>
      <c r="B185" s="158">
        <v>1</v>
      </c>
      <c r="C185" s="158">
        <v>12</v>
      </c>
      <c r="D185" s="158">
        <v>0</v>
      </c>
      <c r="E185" s="158">
        <v>0</v>
      </c>
      <c r="F185" s="158">
        <v>0</v>
      </c>
      <c r="G185" s="158">
        <v>0</v>
      </c>
      <c r="H185" s="158">
        <v>0</v>
      </c>
      <c r="I185" s="158">
        <v>0</v>
      </c>
    </row>
    <row r="186" spans="1:9" x14ac:dyDescent="0.3">
      <c r="A186" s="208" t="s">
        <v>465</v>
      </c>
      <c r="B186" s="158"/>
      <c r="C186" s="158"/>
      <c r="D186" s="158"/>
      <c r="E186" s="158"/>
      <c r="F186" s="158"/>
      <c r="G186" s="158"/>
      <c r="H186" s="158"/>
      <c r="I186" s="158"/>
    </row>
    <row r="187" spans="1:9" x14ac:dyDescent="0.3">
      <c r="A187" s="209" t="s">
        <v>1</v>
      </c>
      <c r="B187" s="158">
        <v>2</v>
      </c>
      <c r="C187" s="158">
        <v>8</v>
      </c>
      <c r="D187" s="158">
        <v>0</v>
      </c>
      <c r="E187" s="158">
        <v>0</v>
      </c>
      <c r="F187" s="158">
        <v>0</v>
      </c>
      <c r="G187" s="158">
        <v>0</v>
      </c>
      <c r="H187" s="158">
        <v>0</v>
      </c>
      <c r="I187" s="158">
        <v>0</v>
      </c>
    </row>
    <row r="188" spans="1:9" x14ac:dyDescent="0.3">
      <c r="A188" s="208" t="s">
        <v>592</v>
      </c>
      <c r="B188" s="158">
        <v>2</v>
      </c>
      <c r="C188" s="158">
        <v>8</v>
      </c>
      <c r="D188" s="158">
        <v>0</v>
      </c>
      <c r="E188" s="158">
        <v>0</v>
      </c>
      <c r="F188" s="158">
        <v>0</v>
      </c>
      <c r="G188" s="158">
        <v>0</v>
      </c>
      <c r="H188" s="158">
        <v>0</v>
      </c>
      <c r="I188" s="158">
        <v>0</v>
      </c>
    </row>
    <row r="189" spans="1:9" x14ac:dyDescent="0.3">
      <c r="A189" s="208" t="s">
        <v>139</v>
      </c>
      <c r="B189" s="158"/>
      <c r="C189" s="158"/>
      <c r="D189" s="158"/>
      <c r="E189" s="158"/>
      <c r="F189" s="158"/>
      <c r="G189" s="158"/>
      <c r="H189" s="158"/>
      <c r="I189" s="158"/>
    </row>
    <row r="190" spans="1:9" x14ac:dyDescent="0.3">
      <c r="A190" s="209" t="s">
        <v>1</v>
      </c>
      <c r="B190" s="158">
        <v>2</v>
      </c>
      <c r="C190" s="158">
        <v>10</v>
      </c>
      <c r="D190" s="158">
        <v>0</v>
      </c>
      <c r="E190" s="158">
        <v>0</v>
      </c>
      <c r="F190" s="158">
        <v>0</v>
      </c>
      <c r="G190" s="158">
        <v>0</v>
      </c>
      <c r="H190" s="158">
        <v>0</v>
      </c>
      <c r="I190" s="158">
        <v>0</v>
      </c>
    </row>
    <row r="191" spans="1:9" x14ac:dyDescent="0.3">
      <c r="A191" s="208" t="s">
        <v>593</v>
      </c>
      <c r="B191" s="158">
        <v>2</v>
      </c>
      <c r="C191" s="158">
        <v>10</v>
      </c>
      <c r="D191" s="158">
        <v>0</v>
      </c>
      <c r="E191" s="158">
        <v>0</v>
      </c>
      <c r="F191" s="158">
        <v>0</v>
      </c>
      <c r="G191" s="158">
        <v>0</v>
      </c>
      <c r="H191" s="158">
        <v>0</v>
      </c>
      <c r="I191" s="158">
        <v>0</v>
      </c>
    </row>
    <row r="192" spans="1:9" x14ac:dyDescent="0.3">
      <c r="A192" s="208" t="s">
        <v>142</v>
      </c>
      <c r="B192" s="158"/>
      <c r="C192" s="158"/>
      <c r="D192" s="158"/>
      <c r="E192" s="158"/>
      <c r="F192" s="158"/>
      <c r="G192" s="158"/>
      <c r="H192" s="158"/>
      <c r="I192" s="158"/>
    </row>
    <row r="193" spans="1:9" x14ac:dyDescent="0.3">
      <c r="A193" s="209" t="s">
        <v>1</v>
      </c>
      <c r="B193" s="158">
        <v>2</v>
      </c>
      <c r="C193" s="158">
        <v>10</v>
      </c>
      <c r="D193" s="158">
        <v>0</v>
      </c>
      <c r="E193" s="158">
        <v>0</v>
      </c>
      <c r="F193" s="158">
        <v>0</v>
      </c>
      <c r="G193" s="158">
        <v>0</v>
      </c>
      <c r="H193" s="158">
        <v>0</v>
      </c>
      <c r="I193" s="158">
        <v>0</v>
      </c>
    </row>
    <row r="194" spans="1:9" x14ac:dyDescent="0.3">
      <c r="A194" s="208" t="s">
        <v>594</v>
      </c>
      <c r="B194" s="158">
        <v>2</v>
      </c>
      <c r="C194" s="158">
        <v>10</v>
      </c>
      <c r="D194" s="158">
        <v>0</v>
      </c>
      <c r="E194" s="158">
        <v>0</v>
      </c>
      <c r="F194" s="158">
        <v>0</v>
      </c>
      <c r="G194" s="158">
        <v>0</v>
      </c>
      <c r="H194" s="158">
        <v>0</v>
      </c>
      <c r="I194" s="158">
        <v>0</v>
      </c>
    </row>
    <row r="195" spans="1:9" x14ac:dyDescent="0.3">
      <c r="A195" s="208" t="s">
        <v>105</v>
      </c>
      <c r="B195" s="158"/>
      <c r="C195" s="158"/>
      <c r="D195" s="158"/>
      <c r="E195" s="158"/>
      <c r="F195" s="158"/>
      <c r="G195" s="158"/>
      <c r="H195" s="158"/>
      <c r="I195" s="158"/>
    </row>
    <row r="196" spans="1:9" x14ac:dyDescent="0.3">
      <c r="A196" s="209" t="s">
        <v>1</v>
      </c>
      <c r="B196" s="158">
        <v>1</v>
      </c>
      <c r="C196" s="158">
        <v>10</v>
      </c>
      <c r="D196" s="158">
        <v>0</v>
      </c>
      <c r="E196" s="158">
        <v>0</v>
      </c>
      <c r="F196" s="158">
        <v>0</v>
      </c>
      <c r="G196" s="158">
        <v>0</v>
      </c>
      <c r="H196" s="158">
        <v>0</v>
      </c>
      <c r="I196" s="158">
        <v>0</v>
      </c>
    </row>
    <row r="197" spans="1:9" x14ac:dyDescent="0.3">
      <c r="A197" s="208" t="s">
        <v>595</v>
      </c>
      <c r="B197" s="158">
        <v>1</v>
      </c>
      <c r="C197" s="158">
        <v>10</v>
      </c>
      <c r="D197" s="158">
        <v>0</v>
      </c>
      <c r="E197" s="158">
        <v>0</v>
      </c>
      <c r="F197" s="158">
        <v>0</v>
      </c>
      <c r="G197" s="158">
        <v>0</v>
      </c>
      <c r="H197" s="158">
        <v>0</v>
      </c>
      <c r="I197" s="158">
        <v>0</v>
      </c>
    </row>
    <row r="198" spans="1:9" x14ac:dyDescent="0.3">
      <c r="A198" s="208" t="s">
        <v>106</v>
      </c>
      <c r="B198" s="158"/>
      <c r="C198" s="158"/>
      <c r="D198" s="158"/>
      <c r="E198" s="158"/>
      <c r="F198" s="158"/>
      <c r="G198" s="158"/>
      <c r="H198" s="158"/>
      <c r="I198" s="158"/>
    </row>
    <row r="199" spans="1:9" x14ac:dyDescent="0.3">
      <c r="A199" s="209" t="s">
        <v>1</v>
      </c>
      <c r="B199" s="158">
        <v>3</v>
      </c>
      <c r="C199" s="158">
        <v>9.3333333333333339</v>
      </c>
      <c r="D199" s="158">
        <v>0</v>
      </c>
      <c r="E199" s="158">
        <v>0</v>
      </c>
      <c r="F199" s="158">
        <v>0</v>
      </c>
      <c r="G199" s="158">
        <v>0</v>
      </c>
      <c r="H199" s="158">
        <v>0</v>
      </c>
      <c r="I199" s="158">
        <v>0</v>
      </c>
    </row>
    <row r="200" spans="1:9" x14ac:dyDescent="0.3">
      <c r="A200" s="209" t="s">
        <v>119</v>
      </c>
      <c r="B200" s="158">
        <v>1</v>
      </c>
      <c r="C200" s="158">
        <v>15</v>
      </c>
      <c r="D200" s="158">
        <v>0</v>
      </c>
      <c r="E200" s="158">
        <v>0</v>
      </c>
      <c r="F200" s="158">
        <v>0</v>
      </c>
      <c r="G200" s="158">
        <v>0</v>
      </c>
      <c r="H200" s="158">
        <v>0</v>
      </c>
      <c r="I200" s="158">
        <v>0</v>
      </c>
    </row>
    <row r="201" spans="1:9" x14ac:dyDescent="0.3">
      <c r="A201" s="208" t="s">
        <v>596</v>
      </c>
      <c r="B201" s="158">
        <v>4</v>
      </c>
      <c r="C201" s="158">
        <v>10.75</v>
      </c>
      <c r="D201" s="158">
        <v>0</v>
      </c>
      <c r="E201" s="158">
        <v>0</v>
      </c>
      <c r="F201" s="158">
        <v>0</v>
      </c>
      <c r="G201" s="158">
        <v>0</v>
      </c>
      <c r="H201" s="158">
        <v>0</v>
      </c>
      <c r="I201" s="158">
        <v>0</v>
      </c>
    </row>
    <row r="202" spans="1:9" x14ac:dyDescent="0.3">
      <c r="A202" s="208" t="s">
        <v>468</v>
      </c>
      <c r="B202" s="158"/>
      <c r="C202" s="158"/>
      <c r="D202" s="158"/>
      <c r="E202" s="158"/>
      <c r="F202" s="158"/>
      <c r="G202" s="158"/>
      <c r="H202" s="158"/>
      <c r="I202" s="158"/>
    </row>
    <row r="203" spans="1:9" x14ac:dyDescent="0.3">
      <c r="A203" s="209" t="s">
        <v>1</v>
      </c>
      <c r="B203" s="158">
        <v>1</v>
      </c>
      <c r="C203" s="158">
        <v>12</v>
      </c>
      <c r="D203" s="158">
        <v>0</v>
      </c>
      <c r="E203" s="158">
        <v>0</v>
      </c>
      <c r="F203" s="158">
        <v>0</v>
      </c>
      <c r="G203" s="158">
        <v>0</v>
      </c>
      <c r="H203" s="158">
        <v>0</v>
      </c>
      <c r="I203" s="158">
        <v>0</v>
      </c>
    </row>
    <row r="204" spans="1:9" x14ac:dyDescent="0.3">
      <c r="A204" s="208" t="s">
        <v>597</v>
      </c>
      <c r="B204" s="158">
        <v>1</v>
      </c>
      <c r="C204" s="158">
        <v>12</v>
      </c>
      <c r="D204" s="158">
        <v>0</v>
      </c>
      <c r="E204" s="158">
        <v>0</v>
      </c>
      <c r="F204" s="158">
        <v>0</v>
      </c>
      <c r="G204" s="158">
        <v>0</v>
      </c>
      <c r="H204" s="158">
        <v>0</v>
      </c>
      <c r="I204" s="158">
        <v>0</v>
      </c>
    </row>
    <row r="205" spans="1:9" x14ac:dyDescent="0.3">
      <c r="A205" s="208" t="s">
        <v>469</v>
      </c>
      <c r="B205" s="158"/>
      <c r="C205" s="158"/>
      <c r="D205" s="158"/>
      <c r="E205" s="158"/>
      <c r="F205" s="158"/>
      <c r="G205" s="158"/>
      <c r="H205" s="158"/>
      <c r="I205" s="158"/>
    </row>
    <row r="206" spans="1:9" x14ac:dyDescent="0.3">
      <c r="A206" s="209" t="s">
        <v>1</v>
      </c>
      <c r="B206" s="158">
        <v>2</v>
      </c>
      <c r="C206" s="158">
        <v>10</v>
      </c>
      <c r="D206" s="158">
        <v>0</v>
      </c>
      <c r="E206" s="158">
        <v>0</v>
      </c>
      <c r="F206" s="158">
        <v>0</v>
      </c>
      <c r="G206" s="158">
        <v>0</v>
      </c>
      <c r="H206" s="158">
        <v>0</v>
      </c>
      <c r="I206" s="158">
        <v>0</v>
      </c>
    </row>
    <row r="207" spans="1:9" x14ac:dyDescent="0.3">
      <c r="A207" s="208" t="s">
        <v>598</v>
      </c>
      <c r="B207" s="158">
        <v>2</v>
      </c>
      <c r="C207" s="158">
        <v>10</v>
      </c>
      <c r="D207" s="158">
        <v>0</v>
      </c>
      <c r="E207" s="158">
        <v>0</v>
      </c>
      <c r="F207" s="158">
        <v>0</v>
      </c>
      <c r="G207" s="158">
        <v>0</v>
      </c>
      <c r="H207" s="158">
        <v>0</v>
      </c>
      <c r="I207" s="158">
        <v>0</v>
      </c>
    </row>
    <row r="208" spans="1:9" x14ac:dyDescent="0.3">
      <c r="A208" s="208" t="s">
        <v>470</v>
      </c>
      <c r="B208" s="158"/>
      <c r="C208" s="158"/>
      <c r="D208" s="158"/>
      <c r="E208" s="158"/>
      <c r="F208" s="158"/>
      <c r="G208" s="158"/>
      <c r="H208" s="158"/>
      <c r="I208" s="158"/>
    </row>
    <row r="209" spans="1:9" x14ac:dyDescent="0.3">
      <c r="A209" s="209" t="s">
        <v>1</v>
      </c>
      <c r="B209" s="158">
        <v>1</v>
      </c>
      <c r="C209" s="158">
        <v>8</v>
      </c>
      <c r="D209" s="158">
        <v>0</v>
      </c>
      <c r="E209" s="158">
        <v>0</v>
      </c>
      <c r="F209" s="158">
        <v>0</v>
      </c>
      <c r="G209" s="158">
        <v>0</v>
      </c>
      <c r="H209" s="158">
        <v>0</v>
      </c>
      <c r="I209" s="158">
        <v>0</v>
      </c>
    </row>
    <row r="210" spans="1:9" x14ac:dyDescent="0.3">
      <c r="A210" s="208" t="s">
        <v>599</v>
      </c>
      <c r="B210" s="158">
        <v>1</v>
      </c>
      <c r="C210" s="158">
        <v>8</v>
      </c>
      <c r="D210" s="158">
        <v>0</v>
      </c>
      <c r="E210" s="158">
        <v>0</v>
      </c>
      <c r="F210" s="158">
        <v>0</v>
      </c>
      <c r="G210" s="158">
        <v>0</v>
      </c>
      <c r="H210" s="158">
        <v>0</v>
      </c>
      <c r="I210" s="158">
        <v>0</v>
      </c>
    </row>
    <row r="211" spans="1:9" x14ac:dyDescent="0.3">
      <c r="A211" s="208" t="s">
        <v>471</v>
      </c>
      <c r="B211" s="158"/>
      <c r="C211" s="158"/>
      <c r="D211" s="158"/>
      <c r="E211" s="158"/>
      <c r="F211" s="158"/>
      <c r="G211" s="158"/>
      <c r="H211" s="158"/>
      <c r="I211" s="158"/>
    </row>
    <row r="212" spans="1:9" x14ac:dyDescent="0.3">
      <c r="A212" s="209" t="s">
        <v>1</v>
      </c>
      <c r="B212" s="158">
        <v>1</v>
      </c>
      <c r="C212" s="158">
        <v>8</v>
      </c>
      <c r="D212" s="158">
        <v>0</v>
      </c>
      <c r="E212" s="158">
        <v>0</v>
      </c>
      <c r="F212" s="158">
        <v>0</v>
      </c>
      <c r="G212" s="158">
        <v>0</v>
      </c>
      <c r="H212" s="158">
        <v>0</v>
      </c>
      <c r="I212" s="158">
        <v>0</v>
      </c>
    </row>
    <row r="213" spans="1:9" x14ac:dyDescent="0.3">
      <c r="A213" s="208" t="s">
        <v>600</v>
      </c>
      <c r="B213" s="158">
        <v>1</v>
      </c>
      <c r="C213" s="158">
        <v>8</v>
      </c>
      <c r="D213" s="158">
        <v>0</v>
      </c>
      <c r="E213" s="158">
        <v>0</v>
      </c>
      <c r="F213" s="158">
        <v>0</v>
      </c>
      <c r="G213" s="158">
        <v>0</v>
      </c>
      <c r="H213" s="158">
        <v>0</v>
      </c>
      <c r="I213" s="158">
        <v>0</v>
      </c>
    </row>
    <row r="214" spans="1:9" x14ac:dyDescent="0.3">
      <c r="A214" s="208" t="s">
        <v>473</v>
      </c>
      <c r="B214" s="158"/>
      <c r="C214" s="158"/>
      <c r="D214" s="158"/>
      <c r="E214" s="158"/>
      <c r="F214" s="158"/>
      <c r="G214" s="158"/>
      <c r="H214" s="158"/>
      <c r="I214" s="158"/>
    </row>
    <row r="215" spans="1:9" x14ac:dyDescent="0.3">
      <c r="A215" s="209" t="s">
        <v>1</v>
      </c>
      <c r="B215" s="158">
        <v>1</v>
      </c>
      <c r="C215" s="158">
        <v>12</v>
      </c>
      <c r="D215" s="158">
        <v>0</v>
      </c>
      <c r="E215" s="158">
        <v>0</v>
      </c>
      <c r="F215" s="158">
        <v>0</v>
      </c>
      <c r="G215" s="158">
        <v>0</v>
      </c>
      <c r="H215" s="158">
        <v>0</v>
      </c>
      <c r="I215" s="158">
        <v>0</v>
      </c>
    </row>
    <row r="216" spans="1:9" x14ac:dyDescent="0.3">
      <c r="A216" s="208" t="s">
        <v>601</v>
      </c>
      <c r="B216" s="158">
        <v>1</v>
      </c>
      <c r="C216" s="158">
        <v>12</v>
      </c>
      <c r="D216" s="158">
        <v>0</v>
      </c>
      <c r="E216" s="158">
        <v>0</v>
      </c>
      <c r="F216" s="158">
        <v>0</v>
      </c>
      <c r="G216" s="158">
        <v>0</v>
      </c>
      <c r="H216" s="158">
        <v>0</v>
      </c>
      <c r="I216" s="158">
        <v>0</v>
      </c>
    </row>
    <row r="217" spans="1:9" x14ac:dyDescent="0.3">
      <c r="A217" s="208" t="s">
        <v>479</v>
      </c>
      <c r="B217" s="158"/>
      <c r="C217" s="158"/>
      <c r="D217" s="158"/>
      <c r="E217" s="158"/>
      <c r="F217" s="158"/>
      <c r="G217" s="158"/>
      <c r="H217" s="158"/>
      <c r="I217" s="158"/>
    </row>
    <row r="218" spans="1:9" x14ac:dyDescent="0.3">
      <c r="A218" s="209" t="s">
        <v>1</v>
      </c>
      <c r="B218" s="158">
        <v>14</v>
      </c>
      <c r="C218" s="158">
        <v>10</v>
      </c>
      <c r="D218" s="158">
        <v>0</v>
      </c>
      <c r="E218" s="158">
        <v>0</v>
      </c>
      <c r="F218" s="158">
        <v>0</v>
      </c>
      <c r="G218" s="158">
        <v>0</v>
      </c>
      <c r="H218" s="158">
        <v>0</v>
      </c>
      <c r="I218" s="158">
        <v>0</v>
      </c>
    </row>
    <row r="219" spans="1:9" x14ac:dyDescent="0.3">
      <c r="A219" s="208" t="s">
        <v>602</v>
      </c>
      <c r="B219" s="158">
        <v>14</v>
      </c>
      <c r="C219" s="158">
        <v>10</v>
      </c>
      <c r="D219" s="158">
        <v>0</v>
      </c>
      <c r="E219" s="158">
        <v>0</v>
      </c>
      <c r="F219" s="158">
        <v>0</v>
      </c>
      <c r="G219" s="158">
        <v>0</v>
      </c>
      <c r="H219" s="158">
        <v>0</v>
      </c>
      <c r="I219" s="158">
        <v>0</v>
      </c>
    </row>
    <row r="220" spans="1:9" x14ac:dyDescent="0.3">
      <c r="A220" s="208" t="s">
        <v>482</v>
      </c>
      <c r="B220" s="158"/>
      <c r="C220" s="158"/>
      <c r="D220" s="158"/>
      <c r="E220" s="158"/>
      <c r="F220" s="158"/>
      <c r="G220" s="158"/>
      <c r="H220" s="158"/>
      <c r="I220" s="158"/>
    </row>
    <row r="221" spans="1:9" x14ac:dyDescent="0.3">
      <c r="A221" s="209" t="s">
        <v>1</v>
      </c>
      <c r="B221" s="158">
        <v>1</v>
      </c>
      <c r="C221" s="158">
        <v>8</v>
      </c>
      <c r="D221" s="158">
        <v>0</v>
      </c>
      <c r="E221" s="158">
        <v>0</v>
      </c>
      <c r="F221" s="158">
        <v>0</v>
      </c>
      <c r="G221" s="158">
        <v>0</v>
      </c>
      <c r="H221" s="158">
        <v>0</v>
      </c>
      <c r="I221" s="158">
        <v>0</v>
      </c>
    </row>
    <row r="222" spans="1:9" x14ac:dyDescent="0.3">
      <c r="A222" s="208" t="s">
        <v>603</v>
      </c>
      <c r="B222" s="158">
        <v>1</v>
      </c>
      <c r="C222" s="158">
        <v>8</v>
      </c>
      <c r="D222" s="158">
        <v>0</v>
      </c>
      <c r="E222" s="158">
        <v>0</v>
      </c>
      <c r="F222" s="158">
        <v>0</v>
      </c>
      <c r="G222" s="158">
        <v>0</v>
      </c>
      <c r="H222" s="158">
        <v>0</v>
      </c>
      <c r="I222" s="158">
        <v>0</v>
      </c>
    </row>
    <row r="223" spans="1:9" x14ac:dyDescent="0.3">
      <c r="A223" s="234" t="s">
        <v>521</v>
      </c>
      <c r="B223" s="158">
        <v>68</v>
      </c>
      <c r="C223" s="158">
        <v>9.6029411764705888</v>
      </c>
      <c r="D223" s="158">
        <v>0</v>
      </c>
      <c r="E223" s="158">
        <v>600</v>
      </c>
      <c r="F223" s="158">
        <v>0</v>
      </c>
      <c r="G223" s="158">
        <v>0</v>
      </c>
      <c r="H223" s="158">
        <v>0</v>
      </c>
      <c r="I223" s="158">
        <v>600</v>
      </c>
    </row>
    <row r="224" spans="1:9" x14ac:dyDescent="0.3">
      <c r="A224" s="212" t="s">
        <v>37</v>
      </c>
      <c r="B224" s="158"/>
      <c r="C224" s="158"/>
      <c r="D224" s="158"/>
      <c r="E224" s="158"/>
      <c r="F224" s="158"/>
      <c r="G224" s="158"/>
      <c r="H224" s="158"/>
      <c r="I224" s="158"/>
    </row>
    <row r="225" spans="1:9" x14ac:dyDescent="0.3">
      <c r="A225" s="208" t="s">
        <v>46</v>
      </c>
      <c r="B225" s="158"/>
      <c r="C225" s="158"/>
      <c r="D225" s="158"/>
      <c r="E225" s="158"/>
      <c r="F225" s="158"/>
      <c r="G225" s="158"/>
      <c r="H225" s="158"/>
      <c r="I225" s="158"/>
    </row>
    <row r="226" spans="1:9" x14ac:dyDescent="0.3">
      <c r="A226" s="209" t="s">
        <v>1</v>
      </c>
      <c r="B226" s="158">
        <v>25</v>
      </c>
      <c r="C226" s="158">
        <v>8.32</v>
      </c>
      <c r="D226" s="158">
        <v>0</v>
      </c>
      <c r="E226" s="158">
        <v>0</v>
      </c>
      <c r="F226" s="158">
        <v>0</v>
      </c>
      <c r="G226" s="158">
        <v>0</v>
      </c>
      <c r="H226" s="158">
        <v>0</v>
      </c>
      <c r="I226" s="158">
        <v>0</v>
      </c>
    </row>
    <row r="227" spans="1:9" x14ac:dyDescent="0.3">
      <c r="A227" s="209" t="s">
        <v>15</v>
      </c>
      <c r="B227" s="158">
        <v>32</v>
      </c>
      <c r="C227" s="158">
        <v>2.84375</v>
      </c>
      <c r="D227" s="158">
        <v>0</v>
      </c>
      <c r="E227" s="158">
        <v>6422.8203999999987</v>
      </c>
      <c r="F227" s="158">
        <v>32305.418200000004</v>
      </c>
      <c r="G227" s="158">
        <v>0</v>
      </c>
      <c r="H227" s="158">
        <v>522.96</v>
      </c>
      <c r="I227" s="158">
        <v>39251.198599999989</v>
      </c>
    </row>
    <row r="228" spans="1:9" x14ac:dyDescent="0.3">
      <c r="A228" s="208" t="s">
        <v>522</v>
      </c>
      <c r="B228" s="158">
        <v>57</v>
      </c>
      <c r="C228" s="158">
        <v>5.2456140350877192</v>
      </c>
      <c r="D228" s="158">
        <v>0</v>
      </c>
      <c r="E228" s="158">
        <v>6422.8203999999987</v>
      </c>
      <c r="F228" s="158">
        <v>32305.418200000004</v>
      </c>
      <c r="G228" s="158">
        <v>0</v>
      </c>
      <c r="H228" s="158">
        <v>522.96</v>
      </c>
      <c r="I228" s="158">
        <v>39251.198599999989</v>
      </c>
    </row>
    <row r="229" spans="1:9" x14ac:dyDescent="0.3">
      <c r="A229" s="208" t="s">
        <v>415</v>
      </c>
      <c r="B229" s="158"/>
      <c r="C229" s="158"/>
      <c r="D229" s="158"/>
      <c r="E229" s="158"/>
      <c r="F229" s="158"/>
      <c r="G229" s="158"/>
      <c r="H229" s="158"/>
      <c r="I229" s="158"/>
    </row>
    <row r="230" spans="1:9" x14ac:dyDescent="0.3">
      <c r="A230" s="209" t="s">
        <v>15</v>
      </c>
      <c r="B230" s="158">
        <v>2</v>
      </c>
      <c r="C230" s="158">
        <v>3</v>
      </c>
      <c r="D230" s="158">
        <v>0</v>
      </c>
      <c r="E230" s="158">
        <v>0</v>
      </c>
      <c r="F230" s="158">
        <v>430.26</v>
      </c>
      <c r="G230" s="158">
        <v>0</v>
      </c>
      <c r="H230" s="158">
        <v>0</v>
      </c>
      <c r="I230" s="158">
        <v>430.26</v>
      </c>
    </row>
    <row r="231" spans="1:9" x14ac:dyDescent="0.3">
      <c r="A231" s="209" t="s">
        <v>119</v>
      </c>
      <c r="B231" s="158">
        <v>1</v>
      </c>
      <c r="C231" s="158">
        <v>20</v>
      </c>
      <c r="D231" s="158">
        <v>0</v>
      </c>
      <c r="E231" s="158">
        <v>0</v>
      </c>
      <c r="F231" s="158">
        <v>0</v>
      </c>
      <c r="G231" s="158">
        <v>0</v>
      </c>
      <c r="H231" s="158">
        <v>0</v>
      </c>
      <c r="I231" s="158">
        <v>0</v>
      </c>
    </row>
    <row r="232" spans="1:9" x14ac:dyDescent="0.3">
      <c r="A232" s="208" t="s">
        <v>523</v>
      </c>
      <c r="B232" s="158">
        <v>3</v>
      </c>
      <c r="C232" s="158">
        <v>8.6666666666666661</v>
      </c>
      <c r="D232" s="158">
        <v>0</v>
      </c>
      <c r="E232" s="158">
        <v>0</v>
      </c>
      <c r="F232" s="158">
        <v>430.26</v>
      </c>
      <c r="G232" s="158">
        <v>0</v>
      </c>
      <c r="H232" s="158">
        <v>0</v>
      </c>
      <c r="I232" s="158">
        <v>430.26</v>
      </c>
    </row>
    <row r="233" spans="1:9" s="206" customFormat="1" x14ac:dyDescent="0.3">
      <c r="A233" s="208" t="s">
        <v>423</v>
      </c>
      <c r="B233" s="158"/>
      <c r="C233" s="158"/>
      <c r="D233" s="158"/>
      <c r="E233" s="158"/>
      <c r="F233" s="158"/>
      <c r="G233" s="158"/>
      <c r="H233" s="158"/>
      <c r="I233" s="158"/>
    </row>
    <row r="234" spans="1:9" s="206" customFormat="1" x14ac:dyDescent="0.3">
      <c r="A234" s="209" t="s">
        <v>1</v>
      </c>
      <c r="B234" s="233">
        <v>1</v>
      </c>
      <c r="C234" s="233">
        <v>8</v>
      </c>
      <c r="D234" s="233">
        <v>0</v>
      </c>
      <c r="E234" s="233">
        <v>0</v>
      </c>
      <c r="F234" s="233">
        <v>0</v>
      </c>
      <c r="G234" s="233">
        <v>0</v>
      </c>
      <c r="H234" s="233">
        <v>0</v>
      </c>
      <c r="I234" s="233">
        <v>0</v>
      </c>
    </row>
    <row r="235" spans="1:9" s="206" customFormat="1" x14ac:dyDescent="0.3">
      <c r="A235" s="209" t="s">
        <v>15</v>
      </c>
      <c r="B235" s="233">
        <v>2</v>
      </c>
      <c r="C235" s="233">
        <v>3</v>
      </c>
      <c r="D235" s="233">
        <v>0</v>
      </c>
      <c r="E235" s="233">
        <v>0</v>
      </c>
      <c r="F235" s="233">
        <v>328.83099999999996</v>
      </c>
      <c r="G235" s="233">
        <v>0</v>
      </c>
      <c r="H235" s="233">
        <v>0</v>
      </c>
      <c r="I235" s="233">
        <v>328.83099999999996</v>
      </c>
    </row>
    <row r="236" spans="1:9" s="206" customFormat="1" x14ac:dyDescent="0.3">
      <c r="A236" s="208" t="s">
        <v>524</v>
      </c>
      <c r="B236" s="233">
        <v>3</v>
      </c>
      <c r="C236" s="233">
        <v>4.666666666666667</v>
      </c>
      <c r="D236" s="233">
        <v>0</v>
      </c>
      <c r="E236" s="233">
        <v>0</v>
      </c>
      <c r="F236" s="233">
        <v>328.83099999999996</v>
      </c>
      <c r="G236" s="233">
        <v>0</v>
      </c>
      <c r="H236" s="233">
        <v>0</v>
      </c>
      <c r="I236" s="233">
        <v>328.83099999999996</v>
      </c>
    </row>
    <row r="237" spans="1:9" x14ac:dyDescent="0.3">
      <c r="A237" s="208" t="s">
        <v>438</v>
      </c>
      <c r="B237" s="158"/>
      <c r="C237" s="158"/>
      <c r="D237" s="158"/>
      <c r="E237" s="158"/>
      <c r="F237" s="158"/>
      <c r="G237" s="158"/>
      <c r="H237" s="158"/>
      <c r="I237" s="158"/>
    </row>
    <row r="238" spans="1:9" x14ac:dyDescent="0.3">
      <c r="A238" s="209" t="s">
        <v>1</v>
      </c>
      <c r="B238" s="158">
        <v>2</v>
      </c>
      <c r="C238" s="158">
        <v>8</v>
      </c>
      <c r="D238" s="158">
        <v>0</v>
      </c>
      <c r="E238" s="158">
        <v>0</v>
      </c>
      <c r="F238" s="158">
        <v>0</v>
      </c>
      <c r="G238" s="158">
        <v>0</v>
      </c>
      <c r="H238" s="158">
        <v>0</v>
      </c>
      <c r="I238" s="158">
        <v>0</v>
      </c>
    </row>
    <row r="239" spans="1:9" x14ac:dyDescent="0.3">
      <c r="A239" s="209" t="s">
        <v>15</v>
      </c>
      <c r="B239" s="158">
        <v>1</v>
      </c>
      <c r="C239" s="158">
        <v>1</v>
      </c>
      <c r="D239" s="158">
        <v>30</v>
      </c>
      <c r="E239" s="158">
        <v>0</v>
      </c>
      <c r="F239" s="158">
        <v>0</v>
      </c>
      <c r="G239" s="158">
        <v>0</v>
      </c>
      <c r="H239" s="158">
        <v>0</v>
      </c>
      <c r="I239" s="158">
        <v>30</v>
      </c>
    </row>
    <row r="240" spans="1:9" x14ac:dyDescent="0.3">
      <c r="A240" s="208" t="s">
        <v>525</v>
      </c>
      <c r="B240" s="158">
        <v>3</v>
      </c>
      <c r="C240" s="158">
        <v>5.666666666666667</v>
      </c>
      <c r="D240" s="158">
        <v>30</v>
      </c>
      <c r="E240" s="158">
        <v>0</v>
      </c>
      <c r="F240" s="158">
        <v>0</v>
      </c>
      <c r="G240" s="158">
        <v>0</v>
      </c>
      <c r="H240" s="158">
        <v>0</v>
      </c>
      <c r="I240" s="158">
        <v>30</v>
      </c>
    </row>
    <row r="241" spans="1:9" x14ac:dyDescent="0.3">
      <c r="A241" s="208" t="s">
        <v>69</v>
      </c>
      <c r="B241" s="158"/>
      <c r="C241" s="158"/>
      <c r="D241" s="158"/>
      <c r="E241" s="158"/>
      <c r="F241" s="158"/>
      <c r="G241" s="158"/>
      <c r="H241" s="158"/>
      <c r="I241" s="158"/>
    </row>
    <row r="242" spans="1:9" x14ac:dyDescent="0.3">
      <c r="A242" s="209" t="s">
        <v>1</v>
      </c>
      <c r="B242" s="158">
        <v>9</v>
      </c>
      <c r="C242" s="158">
        <v>8.8888888888888893</v>
      </c>
      <c r="D242" s="158">
        <v>0</v>
      </c>
      <c r="E242" s="158">
        <v>0</v>
      </c>
      <c r="F242" s="158">
        <v>0</v>
      </c>
      <c r="G242" s="158">
        <v>0</v>
      </c>
      <c r="H242" s="158">
        <v>0</v>
      </c>
      <c r="I242" s="158">
        <v>0</v>
      </c>
    </row>
    <row r="243" spans="1:9" x14ac:dyDescent="0.3">
      <c r="A243" s="208" t="s">
        <v>604</v>
      </c>
      <c r="B243" s="158">
        <v>9</v>
      </c>
      <c r="C243" s="158">
        <v>8.8888888888888893</v>
      </c>
      <c r="D243" s="158">
        <v>0</v>
      </c>
      <c r="E243" s="158">
        <v>0</v>
      </c>
      <c r="F243" s="158">
        <v>0</v>
      </c>
      <c r="G243" s="158">
        <v>0</v>
      </c>
      <c r="H243" s="158">
        <v>0</v>
      </c>
      <c r="I243" s="158">
        <v>0</v>
      </c>
    </row>
    <row r="244" spans="1:9" x14ac:dyDescent="0.3">
      <c r="A244" s="208" t="s">
        <v>356</v>
      </c>
      <c r="B244" s="158"/>
      <c r="C244" s="158"/>
      <c r="D244" s="158"/>
      <c r="E244" s="158"/>
      <c r="F244" s="158"/>
      <c r="G244" s="158"/>
      <c r="H244" s="158"/>
      <c r="I244" s="158"/>
    </row>
    <row r="245" spans="1:9" x14ac:dyDescent="0.3">
      <c r="A245" s="209" t="s">
        <v>1</v>
      </c>
      <c r="B245" s="158">
        <v>9</v>
      </c>
      <c r="C245" s="158">
        <v>8.2222222222222214</v>
      </c>
      <c r="D245" s="158">
        <v>0</v>
      </c>
      <c r="E245" s="158">
        <v>0</v>
      </c>
      <c r="F245" s="158">
        <v>0</v>
      </c>
      <c r="G245" s="158">
        <v>0</v>
      </c>
      <c r="H245" s="158">
        <v>0</v>
      </c>
      <c r="I245" s="158">
        <v>0</v>
      </c>
    </row>
    <row r="246" spans="1:9" x14ac:dyDescent="0.3">
      <c r="A246" s="209" t="s">
        <v>15</v>
      </c>
      <c r="B246" s="158">
        <v>6</v>
      </c>
      <c r="C246" s="158">
        <v>1.6666666666666667</v>
      </c>
      <c r="D246" s="158">
        <v>440.68399999999997</v>
      </c>
      <c r="E246" s="158">
        <v>2639.058</v>
      </c>
      <c r="F246" s="158">
        <v>0</v>
      </c>
      <c r="G246" s="158">
        <v>0</v>
      </c>
      <c r="H246" s="158">
        <v>0</v>
      </c>
      <c r="I246" s="158">
        <v>3079.7419999999997</v>
      </c>
    </row>
    <row r="247" spans="1:9" x14ac:dyDescent="0.3">
      <c r="A247" s="209" t="s">
        <v>119</v>
      </c>
      <c r="B247" s="158">
        <v>1</v>
      </c>
      <c r="C247" s="158">
        <v>15</v>
      </c>
      <c r="D247" s="158">
        <v>0</v>
      </c>
      <c r="E247" s="158">
        <v>0</v>
      </c>
      <c r="F247" s="158">
        <v>0</v>
      </c>
      <c r="G247" s="158">
        <v>0</v>
      </c>
      <c r="H247" s="158">
        <v>0</v>
      </c>
      <c r="I247" s="158">
        <v>0</v>
      </c>
    </row>
    <row r="248" spans="1:9" x14ac:dyDescent="0.3">
      <c r="A248" s="208" t="s">
        <v>526</v>
      </c>
      <c r="B248" s="158">
        <v>16</v>
      </c>
      <c r="C248" s="158">
        <v>6.1875</v>
      </c>
      <c r="D248" s="158">
        <v>440.68399999999997</v>
      </c>
      <c r="E248" s="158">
        <v>2639.058</v>
      </c>
      <c r="F248" s="158">
        <v>0</v>
      </c>
      <c r="G248" s="158">
        <v>0</v>
      </c>
      <c r="H248" s="158">
        <v>0</v>
      </c>
      <c r="I248" s="158">
        <v>3079.7419999999997</v>
      </c>
    </row>
    <row r="249" spans="1:9" x14ac:dyDescent="0.3">
      <c r="A249" s="208" t="s">
        <v>48</v>
      </c>
      <c r="B249" s="158"/>
      <c r="C249" s="158"/>
      <c r="D249" s="158"/>
      <c r="E249" s="158"/>
      <c r="F249" s="158"/>
      <c r="G249" s="158"/>
      <c r="H249" s="158"/>
      <c r="I249" s="158"/>
    </row>
    <row r="250" spans="1:9" x14ac:dyDescent="0.3">
      <c r="A250" s="209" t="s">
        <v>15</v>
      </c>
      <c r="B250" s="158">
        <v>2</v>
      </c>
      <c r="C250" s="158">
        <v>3</v>
      </c>
      <c r="D250" s="158">
        <v>0</v>
      </c>
      <c r="E250" s="158">
        <v>0</v>
      </c>
      <c r="F250" s="158">
        <v>878.30160000000001</v>
      </c>
      <c r="G250" s="158">
        <v>0</v>
      </c>
      <c r="H250" s="158">
        <v>0</v>
      </c>
      <c r="I250" s="158">
        <v>878.30160000000001</v>
      </c>
    </row>
    <row r="251" spans="1:9" x14ac:dyDescent="0.3">
      <c r="A251" s="208" t="s">
        <v>527</v>
      </c>
      <c r="B251" s="158">
        <v>2</v>
      </c>
      <c r="C251" s="158">
        <v>3</v>
      </c>
      <c r="D251" s="158">
        <v>0</v>
      </c>
      <c r="E251" s="158">
        <v>0</v>
      </c>
      <c r="F251" s="158">
        <v>878.30160000000001</v>
      </c>
      <c r="G251" s="158">
        <v>0</v>
      </c>
      <c r="H251" s="158">
        <v>0</v>
      </c>
      <c r="I251" s="158">
        <v>878.30160000000001</v>
      </c>
    </row>
    <row r="252" spans="1:9" x14ac:dyDescent="0.3">
      <c r="A252" s="208" t="s">
        <v>462</v>
      </c>
      <c r="B252" s="158"/>
      <c r="C252" s="158"/>
      <c r="D252" s="158"/>
      <c r="E252" s="158"/>
      <c r="F252" s="158"/>
      <c r="G252" s="158"/>
      <c r="H252" s="158"/>
      <c r="I252" s="158"/>
    </row>
    <row r="253" spans="1:9" x14ac:dyDescent="0.3">
      <c r="A253" s="209" t="s">
        <v>15</v>
      </c>
      <c r="B253" s="158">
        <v>1</v>
      </c>
      <c r="C253" s="158">
        <v>3</v>
      </c>
      <c r="D253" s="158">
        <v>0</v>
      </c>
      <c r="E253" s="158">
        <v>0</v>
      </c>
      <c r="F253" s="158">
        <v>260</v>
      </c>
      <c r="G253" s="158">
        <v>0</v>
      </c>
      <c r="H253" s="158">
        <v>0</v>
      </c>
      <c r="I253" s="158">
        <v>260</v>
      </c>
    </row>
    <row r="254" spans="1:9" x14ac:dyDescent="0.3">
      <c r="A254" s="208" t="s">
        <v>528</v>
      </c>
      <c r="B254" s="158">
        <v>1</v>
      </c>
      <c r="C254" s="158">
        <v>3</v>
      </c>
      <c r="D254" s="158">
        <v>0</v>
      </c>
      <c r="E254" s="158">
        <v>0</v>
      </c>
      <c r="F254" s="158">
        <v>260</v>
      </c>
      <c r="G254" s="158">
        <v>0</v>
      </c>
      <c r="H254" s="158">
        <v>0</v>
      </c>
      <c r="I254" s="158">
        <v>260</v>
      </c>
    </row>
    <row r="255" spans="1:9" x14ac:dyDescent="0.3">
      <c r="A255" s="208" t="s">
        <v>466</v>
      </c>
      <c r="B255" s="158"/>
      <c r="C255" s="158"/>
      <c r="D255" s="158"/>
      <c r="E255" s="158"/>
      <c r="F255" s="158"/>
      <c r="G255" s="158"/>
      <c r="H255" s="158"/>
      <c r="I255" s="158"/>
    </row>
    <row r="256" spans="1:9" x14ac:dyDescent="0.3">
      <c r="A256" s="209" t="s">
        <v>1</v>
      </c>
      <c r="B256" s="158">
        <v>1</v>
      </c>
      <c r="C256" s="158">
        <v>10</v>
      </c>
      <c r="D256" s="158">
        <v>0</v>
      </c>
      <c r="E256" s="158">
        <v>0</v>
      </c>
      <c r="F256" s="158">
        <v>0</v>
      </c>
      <c r="G256" s="158">
        <v>0</v>
      </c>
      <c r="H256" s="158">
        <v>0</v>
      </c>
      <c r="I256" s="158">
        <v>0</v>
      </c>
    </row>
    <row r="257" spans="1:9" x14ac:dyDescent="0.3">
      <c r="A257" s="208" t="s">
        <v>605</v>
      </c>
      <c r="B257" s="158">
        <v>1</v>
      </c>
      <c r="C257" s="158">
        <v>10</v>
      </c>
      <c r="D257" s="158">
        <v>0</v>
      </c>
      <c r="E257" s="158">
        <v>0</v>
      </c>
      <c r="F257" s="158">
        <v>0</v>
      </c>
      <c r="G257" s="158">
        <v>0</v>
      </c>
      <c r="H257" s="158">
        <v>0</v>
      </c>
      <c r="I257" s="158">
        <v>0</v>
      </c>
    </row>
    <row r="258" spans="1:9" x14ac:dyDescent="0.3">
      <c r="A258" s="208" t="s">
        <v>45</v>
      </c>
      <c r="B258" s="158"/>
      <c r="C258" s="158"/>
      <c r="D258" s="158"/>
      <c r="E258" s="158"/>
      <c r="F258" s="158"/>
      <c r="G258" s="158"/>
      <c r="H258" s="158"/>
      <c r="I258" s="158"/>
    </row>
    <row r="259" spans="1:9" x14ac:dyDescent="0.3">
      <c r="A259" s="209" t="s">
        <v>15</v>
      </c>
      <c r="B259" s="158">
        <v>4</v>
      </c>
      <c r="C259" s="158">
        <v>2.5</v>
      </c>
      <c r="D259" s="158">
        <v>0</v>
      </c>
      <c r="E259" s="158">
        <v>336.10499999999996</v>
      </c>
      <c r="F259" s="158">
        <v>1059.8510999999999</v>
      </c>
      <c r="G259" s="158">
        <v>0</v>
      </c>
      <c r="H259" s="158">
        <v>0</v>
      </c>
      <c r="I259" s="158">
        <v>1395.9560999999999</v>
      </c>
    </row>
    <row r="260" spans="1:9" x14ac:dyDescent="0.3">
      <c r="A260" s="209" t="s">
        <v>119</v>
      </c>
      <c r="B260" s="158">
        <v>1</v>
      </c>
      <c r="C260" s="158">
        <v>10</v>
      </c>
      <c r="D260" s="158">
        <v>0</v>
      </c>
      <c r="E260" s="158">
        <v>0</v>
      </c>
      <c r="F260" s="158">
        <v>0</v>
      </c>
      <c r="G260" s="158">
        <v>0</v>
      </c>
      <c r="H260" s="158">
        <v>0</v>
      </c>
      <c r="I260" s="158">
        <v>0</v>
      </c>
    </row>
    <row r="261" spans="1:9" x14ac:dyDescent="0.3">
      <c r="A261" s="208" t="s">
        <v>529</v>
      </c>
      <c r="B261" s="158">
        <v>5</v>
      </c>
      <c r="C261" s="158">
        <v>4</v>
      </c>
      <c r="D261" s="158">
        <v>0</v>
      </c>
      <c r="E261" s="158">
        <v>336.10499999999996</v>
      </c>
      <c r="F261" s="158">
        <v>1059.8510999999999</v>
      </c>
      <c r="G261" s="158">
        <v>0</v>
      </c>
      <c r="H261" s="158">
        <v>0</v>
      </c>
      <c r="I261" s="158">
        <v>1395.9560999999999</v>
      </c>
    </row>
    <row r="262" spans="1:9" x14ac:dyDescent="0.3">
      <c r="A262" s="208" t="s">
        <v>49</v>
      </c>
      <c r="B262" s="158"/>
      <c r="C262" s="158"/>
      <c r="D262" s="158"/>
      <c r="E262" s="158"/>
      <c r="F262" s="158"/>
      <c r="G262" s="158"/>
      <c r="H262" s="158"/>
      <c r="I262" s="158"/>
    </row>
    <row r="263" spans="1:9" x14ac:dyDescent="0.3">
      <c r="A263" s="209" t="s">
        <v>1</v>
      </c>
      <c r="B263" s="158">
        <v>28</v>
      </c>
      <c r="C263" s="158">
        <v>45.892857142857146</v>
      </c>
      <c r="D263" s="158">
        <v>0</v>
      </c>
      <c r="E263" s="158">
        <v>0</v>
      </c>
      <c r="F263" s="158">
        <v>0</v>
      </c>
      <c r="G263" s="158">
        <v>0</v>
      </c>
      <c r="H263" s="158">
        <v>0</v>
      </c>
      <c r="I263" s="158">
        <v>0</v>
      </c>
    </row>
    <row r="264" spans="1:9" x14ac:dyDescent="0.3">
      <c r="A264" s="209" t="s">
        <v>119</v>
      </c>
      <c r="B264" s="158">
        <v>13</v>
      </c>
      <c r="C264" s="158">
        <v>51.92307692307692</v>
      </c>
      <c r="D264" s="158">
        <v>0</v>
      </c>
      <c r="E264" s="158">
        <v>0</v>
      </c>
      <c r="F264" s="158">
        <v>0</v>
      </c>
      <c r="G264" s="158">
        <v>0</v>
      </c>
      <c r="H264" s="158">
        <v>0</v>
      </c>
      <c r="I264" s="158">
        <v>0</v>
      </c>
    </row>
    <row r="265" spans="1:9" x14ac:dyDescent="0.3">
      <c r="A265" s="208" t="s">
        <v>496</v>
      </c>
      <c r="B265" s="158">
        <v>41</v>
      </c>
      <c r="C265" s="158">
        <v>47.804878048780488</v>
      </c>
      <c r="D265" s="158">
        <v>0</v>
      </c>
      <c r="E265" s="158">
        <v>0</v>
      </c>
      <c r="F265" s="158">
        <v>0</v>
      </c>
      <c r="G265" s="158">
        <v>0</v>
      </c>
      <c r="H265" s="158">
        <v>0</v>
      </c>
      <c r="I265" s="158">
        <v>0</v>
      </c>
    </row>
    <row r="266" spans="1:9" x14ac:dyDescent="0.3">
      <c r="A266" s="208" t="s">
        <v>485</v>
      </c>
      <c r="B266" s="158"/>
      <c r="C266" s="158"/>
      <c r="D266" s="158"/>
      <c r="E266" s="158"/>
      <c r="F266" s="158"/>
      <c r="G266" s="158"/>
      <c r="H266" s="158"/>
      <c r="I266" s="158"/>
    </row>
    <row r="267" spans="1:9" x14ac:dyDescent="0.3">
      <c r="A267" s="209" t="s">
        <v>1</v>
      </c>
      <c r="B267" s="158">
        <v>1</v>
      </c>
      <c r="C267" s="158">
        <v>12</v>
      </c>
      <c r="D267" s="158">
        <v>0</v>
      </c>
      <c r="E267" s="158">
        <v>0</v>
      </c>
      <c r="F267" s="158">
        <v>0</v>
      </c>
      <c r="G267" s="158">
        <v>0</v>
      </c>
      <c r="H267" s="158">
        <v>0</v>
      </c>
      <c r="I267" s="158">
        <v>0</v>
      </c>
    </row>
    <row r="268" spans="1:9" x14ac:dyDescent="0.3">
      <c r="A268" s="209" t="s">
        <v>15</v>
      </c>
      <c r="B268" s="158">
        <v>1</v>
      </c>
      <c r="C268" s="158">
        <v>2</v>
      </c>
      <c r="D268" s="158">
        <v>0</v>
      </c>
      <c r="E268" s="158">
        <v>100</v>
      </c>
      <c r="F268" s="158">
        <v>0</v>
      </c>
      <c r="G268" s="158">
        <v>0</v>
      </c>
      <c r="H268" s="158">
        <v>0</v>
      </c>
      <c r="I268" s="158">
        <v>100</v>
      </c>
    </row>
    <row r="269" spans="1:9" x14ac:dyDescent="0.3">
      <c r="A269" s="208" t="s">
        <v>530</v>
      </c>
      <c r="B269" s="158">
        <v>2</v>
      </c>
      <c r="C269" s="158">
        <v>7</v>
      </c>
      <c r="D269" s="158">
        <v>0</v>
      </c>
      <c r="E269" s="158">
        <v>100</v>
      </c>
      <c r="F269" s="158">
        <v>0</v>
      </c>
      <c r="G269" s="158">
        <v>0</v>
      </c>
      <c r="H269" s="158">
        <v>0</v>
      </c>
      <c r="I269" s="158">
        <v>100</v>
      </c>
    </row>
    <row r="270" spans="1:9" x14ac:dyDescent="0.3">
      <c r="A270" s="156" t="s">
        <v>531</v>
      </c>
      <c r="B270" s="158">
        <v>143</v>
      </c>
      <c r="C270" s="158">
        <v>17.818181818181817</v>
      </c>
      <c r="D270" s="158">
        <v>470.68399999999997</v>
      </c>
      <c r="E270" s="158">
        <v>9497.9833999999992</v>
      </c>
      <c r="F270" s="158">
        <v>35262.661900000006</v>
      </c>
      <c r="G270" s="158">
        <v>0</v>
      </c>
      <c r="H270" s="158">
        <v>522.96</v>
      </c>
      <c r="I270" s="158">
        <v>45754.289299999989</v>
      </c>
    </row>
    <row r="271" spans="1:9" x14ac:dyDescent="0.3">
      <c r="A271" s="212" t="s">
        <v>214</v>
      </c>
      <c r="B271" s="158"/>
      <c r="C271" s="158"/>
      <c r="D271" s="158"/>
      <c r="E271" s="158"/>
      <c r="F271" s="158"/>
      <c r="G271" s="158"/>
      <c r="H271" s="158"/>
      <c r="I271" s="158"/>
    </row>
    <row r="272" spans="1:9" x14ac:dyDescent="0.3">
      <c r="A272" s="157" t="s">
        <v>215</v>
      </c>
      <c r="B272" s="158"/>
      <c r="C272" s="158"/>
      <c r="D272" s="158"/>
      <c r="E272" s="158"/>
      <c r="F272" s="158"/>
      <c r="G272" s="158"/>
      <c r="H272" s="158"/>
      <c r="I272" s="158"/>
    </row>
    <row r="273" spans="1:9" x14ac:dyDescent="0.3">
      <c r="A273" s="207" t="s">
        <v>1</v>
      </c>
      <c r="B273" s="158">
        <v>1</v>
      </c>
      <c r="C273" s="158" t="e">
        <v>#DIV/0!</v>
      </c>
      <c r="D273" s="158">
        <v>0</v>
      </c>
      <c r="E273" s="158">
        <v>0</v>
      </c>
      <c r="F273" s="158">
        <v>0</v>
      </c>
      <c r="G273" s="158">
        <v>0</v>
      </c>
      <c r="H273" s="158">
        <v>0</v>
      </c>
      <c r="I273" s="158">
        <v>0</v>
      </c>
    </row>
    <row r="274" spans="1:9" x14ac:dyDescent="0.3">
      <c r="A274" s="157" t="s">
        <v>606</v>
      </c>
      <c r="B274" s="158">
        <v>1</v>
      </c>
      <c r="C274" s="158" t="e">
        <v>#DIV/0!</v>
      </c>
      <c r="D274" s="158">
        <v>0</v>
      </c>
      <c r="E274" s="158">
        <v>0</v>
      </c>
      <c r="F274" s="158">
        <v>0</v>
      </c>
      <c r="G274" s="158">
        <v>0</v>
      </c>
      <c r="H274" s="158">
        <v>0</v>
      </c>
      <c r="I274" s="158">
        <v>0</v>
      </c>
    </row>
    <row r="275" spans="1:9" x14ac:dyDescent="0.3">
      <c r="A275" s="157" t="s">
        <v>218</v>
      </c>
      <c r="B275" s="158"/>
      <c r="C275" s="158"/>
      <c r="D275" s="158"/>
      <c r="E275" s="158"/>
      <c r="F275" s="158"/>
      <c r="G275" s="158"/>
      <c r="H275" s="158"/>
      <c r="I275" s="158"/>
    </row>
    <row r="276" spans="1:9" x14ac:dyDescent="0.3">
      <c r="A276" s="207" t="s">
        <v>1</v>
      </c>
      <c r="B276" s="158">
        <v>1</v>
      </c>
      <c r="C276" s="158" t="e">
        <v>#DIV/0!</v>
      </c>
      <c r="D276" s="158">
        <v>0</v>
      </c>
      <c r="E276" s="158">
        <v>0</v>
      </c>
      <c r="F276" s="158">
        <v>0</v>
      </c>
      <c r="G276" s="158">
        <v>0</v>
      </c>
      <c r="H276" s="158">
        <v>0</v>
      </c>
      <c r="I276" s="158">
        <v>0</v>
      </c>
    </row>
    <row r="277" spans="1:9" x14ac:dyDescent="0.3">
      <c r="A277" s="157" t="s">
        <v>607</v>
      </c>
      <c r="B277" s="158">
        <v>1</v>
      </c>
      <c r="C277" s="158" t="e">
        <v>#DIV/0!</v>
      </c>
      <c r="D277" s="158">
        <v>0</v>
      </c>
      <c r="E277" s="158">
        <v>0</v>
      </c>
      <c r="F277" s="158">
        <v>0</v>
      </c>
      <c r="G277" s="158">
        <v>0</v>
      </c>
      <c r="H277" s="158">
        <v>0</v>
      </c>
      <c r="I277" s="158">
        <v>0</v>
      </c>
    </row>
    <row r="278" spans="1:9" x14ac:dyDescent="0.3">
      <c r="A278" s="157" t="s">
        <v>219</v>
      </c>
      <c r="B278" s="158"/>
      <c r="C278" s="158"/>
      <c r="D278" s="158"/>
      <c r="E278" s="158"/>
      <c r="F278" s="158"/>
      <c r="G278" s="158"/>
      <c r="H278" s="158"/>
      <c r="I278" s="158"/>
    </row>
    <row r="279" spans="1:9" x14ac:dyDescent="0.3">
      <c r="A279" s="207" t="s">
        <v>1</v>
      </c>
      <c r="B279" s="158">
        <v>1</v>
      </c>
      <c r="C279" s="158" t="e">
        <v>#DIV/0!</v>
      </c>
      <c r="D279" s="158">
        <v>0</v>
      </c>
      <c r="E279" s="158">
        <v>0</v>
      </c>
      <c r="F279" s="158">
        <v>0</v>
      </c>
      <c r="G279" s="158">
        <v>0</v>
      </c>
      <c r="H279" s="158">
        <v>0</v>
      </c>
      <c r="I279" s="158">
        <v>0</v>
      </c>
    </row>
    <row r="280" spans="1:9" x14ac:dyDescent="0.3">
      <c r="A280" s="157" t="s">
        <v>608</v>
      </c>
      <c r="B280" s="158">
        <v>1</v>
      </c>
      <c r="C280" s="158" t="e">
        <v>#DIV/0!</v>
      </c>
      <c r="D280" s="158">
        <v>0</v>
      </c>
      <c r="E280" s="158">
        <v>0</v>
      </c>
      <c r="F280" s="158">
        <v>0</v>
      </c>
      <c r="G280" s="158">
        <v>0</v>
      </c>
      <c r="H280" s="158">
        <v>0</v>
      </c>
      <c r="I280" s="158">
        <v>0</v>
      </c>
    </row>
    <row r="281" spans="1:9" x14ac:dyDescent="0.3">
      <c r="A281" s="157" t="s">
        <v>221</v>
      </c>
      <c r="B281" s="158"/>
      <c r="C281" s="158"/>
      <c r="D281" s="158"/>
      <c r="E281" s="158"/>
      <c r="F281" s="158"/>
      <c r="G281" s="158"/>
      <c r="H281" s="158"/>
      <c r="I281" s="158"/>
    </row>
    <row r="282" spans="1:9" x14ac:dyDescent="0.3">
      <c r="A282" s="207" t="s">
        <v>1</v>
      </c>
      <c r="B282" s="158">
        <v>1</v>
      </c>
      <c r="C282" s="158" t="e">
        <v>#DIV/0!</v>
      </c>
      <c r="D282" s="158">
        <v>0</v>
      </c>
      <c r="E282" s="158">
        <v>0</v>
      </c>
      <c r="F282" s="158">
        <v>0</v>
      </c>
      <c r="G282" s="158">
        <v>0</v>
      </c>
      <c r="H282" s="158">
        <v>0</v>
      </c>
      <c r="I282" s="158">
        <v>0</v>
      </c>
    </row>
    <row r="283" spans="1:9" x14ac:dyDescent="0.3">
      <c r="A283" s="157" t="s">
        <v>609</v>
      </c>
      <c r="B283" s="158">
        <v>1</v>
      </c>
      <c r="C283" s="158" t="e">
        <v>#DIV/0!</v>
      </c>
      <c r="D283" s="158">
        <v>0</v>
      </c>
      <c r="E283" s="158">
        <v>0</v>
      </c>
      <c r="F283" s="158">
        <v>0</v>
      </c>
      <c r="G283" s="158">
        <v>0</v>
      </c>
      <c r="H283" s="158">
        <v>0</v>
      </c>
      <c r="I283" s="158">
        <v>0</v>
      </c>
    </row>
    <row r="284" spans="1:9" x14ac:dyDescent="0.3">
      <c r="A284" s="156" t="s">
        <v>610</v>
      </c>
      <c r="B284" s="158">
        <v>4</v>
      </c>
      <c r="C284" s="158" t="e">
        <v>#DIV/0!</v>
      </c>
      <c r="D284" s="158">
        <v>0</v>
      </c>
      <c r="E284" s="158">
        <v>0</v>
      </c>
      <c r="F284" s="158">
        <v>0</v>
      </c>
      <c r="G284" s="158">
        <v>0</v>
      </c>
      <c r="H284" s="158">
        <v>0</v>
      </c>
      <c r="I284" s="158">
        <v>0</v>
      </c>
    </row>
    <row r="285" spans="1:9" x14ac:dyDescent="0.3">
      <c r="A285" s="212" t="s">
        <v>210</v>
      </c>
      <c r="B285" s="158"/>
      <c r="C285" s="158"/>
      <c r="D285" s="158"/>
      <c r="E285" s="158"/>
      <c r="F285" s="158"/>
      <c r="G285" s="158"/>
      <c r="H285" s="158"/>
      <c r="I285" s="158"/>
    </row>
    <row r="286" spans="1:9" x14ac:dyDescent="0.3">
      <c r="A286" s="157" t="s">
        <v>212</v>
      </c>
      <c r="B286" s="158"/>
      <c r="C286" s="158"/>
      <c r="D286" s="158"/>
      <c r="E286" s="158"/>
      <c r="F286" s="158"/>
      <c r="G286" s="158"/>
      <c r="H286" s="158"/>
      <c r="I286" s="158"/>
    </row>
    <row r="287" spans="1:9" x14ac:dyDescent="0.3">
      <c r="A287" s="207" t="s">
        <v>1</v>
      </c>
      <c r="B287" s="158">
        <v>1</v>
      </c>
      <c r="C287" s="158" t="e">
        <v>#DIV/0!</v>
      </c>
      <c r="D287" s="158">
        <v>0</v>
      </c>
      <c r="E287" s="158">
        <v>0</v>
      </c>
      <c r="F287" s="158">
        <v>0</v>
      </c>
      <c r="G287" s="158">
        <v>0</v>
      </c>
      <c r="H287" s="158">
        <v>0</v>
      </c>
      <c r="I287" s="158">
        <v>0</v>
      </c>
    </row>
    <row r="288" spans="1:9" x14ac:dyDescent="0.3">
      <c r="A288" s="157" t="s">
        <v>611</v>
      </c>
      <c r="B288" s="158">
        <v>1</v>
      </c>
      <c r="C288" s="158" t="e">
        <v>#DIV/0!</v>
      </c>
      <c r="D288" s="158">
        <v>0</v>
      </c>
      <c r="E288" s="158">
        <v>0</v>
      </c>
      <c r="F288" s="158">
        <v>0</v>
      </c>
      <c r="G288" s="158">
        <v>0</v>
      </c>
      <c r="H288" s="158">
        <v>0</v>
      </c>
      <c r="I288" s="158">
        <v>0</v>
      </c>
    </row>
    <row r="289" spans="1:9" x14ac:dyDescent="0.3">
      <c r="A289" s="157" t="s">
        <v>213</v>
      </c>
      <c r="B289" s="158"/>
      <c r="C289" s="158"/>
      <c r="D289" s="158"/>
      <c r="E289" s="158"/>
      <c r="F289" s="158"/>
      <c r="G289" s="158"/>
      <c r="H289" s="158"/>
      <c r="I289" s="158"/>
    </row>
    <row r="290" spans="1:9" x14ac:dyDescent="0.3">
      <c r="A290" s="207" t="s">
        <v>1</v>
      </c>
      <c r="B290" s="158">
        <v>1</v>
      </c>
      <c r="C290" s="158" t="e">
        <v>#DIV/0!</v>
      </c>
      <c r="D290" s="158">
        <v>0</v>
      </c>
      <c r="E290" s="158">
        <v>0</v>
      </c>
      <c r="F290" s="158">
        <v>0</v>
      </c>
      <c r="G290" s="158">
        <v>0</v>
      </c>
      <c r="H290" s="158">
        <v>0</v>
      </c>
      <c r="I290" s="158">
        <v>0</v>
      </c>
    </row>
    <row r="291" spans="1:9" x14ac:dyDescent="0.3">
      <c r="A291" s="157" t="s">
        <v>612</v>
      </c>
      <c r="B291" s="158">
        <v>1</v>
      </c>
      <c r="C291" s="158" t="e">
        <v>#DIV/0!</v>
      </c>
      <c r="D291" s="158">
        <v>0</v>
      </c>
      <c r="E291" s="158">
        <v>0</v>
      </c>
      <c r="F291" s="158">
        <v>0</v>
      </c>
      <c r="G291" s="158">
        <v>0</v>
      </c>
      <c r="H291" s="158">
        <v>0</v>
      </c>
      <c r="I291" s="158">
        <v>0</v>
      </c>
    </row>
    <row r="292" spans="1:9" x14ac:dyDescent="0.3">
      <c r="A292" s="156" t="s">
        <v>613</v>
      </c>
      <c r="B292" s="158">
        <v>2</v>
      </c>
      <c r="C292" s="158" t="e">
        <v>#DIV/0!</v>
      </c>
      <c r="D292" s="158">
        <v>0</v>
      </c>
      <c r="E292" s="158">
        <v>0</v>
      </c>
      <c r="F292" s="158">
        <v>0</v>
      </c>
      <c r="G292" s="158">
        <v>0</v>
      </c>
      <c r="H292" s="158">
        <v>0</v>
      </c>
      <c r="I292" s="158">
        <v>0</v>
      </c>
    </row>
    <row r="293" spans="1:9" x14ac:dyDescent="0.3">
      <c r="A293" s="212" t="s">
        <v>196</v>
      </c>
      <c r="B293" s="158"/>
      <c r="C293" s="158"/>
      <c r="D293" s="158"/>
      <c r="E293" s="158"/>
      <c r="F293" s="158"/>
      <c r="G293" s="158"/>
      <c r="H293" s="158"/>
      <c r="I293" s="158"/>
    </row>
    <row r="294" spans="1:9" x14ac:dyDescent="0.3">
      <c r="A294" s="157" t="s">
        <v>197</v>
      </c>
      <c r="B294" s="158"/>
      <c r="C294" s="158"/>
      <c r="D294" s="158"/>
      <c r="E294" s="158"/>
      <c r="F294" s="158"/>
      <c r="G294" s="158"/>
      <c r="H294" s="158"/>
      <c r="I294" s="158"/>
    </row>
    <row r="295" spans="1:9" x14ac:dyDescent="0.3">
      <c r="A295" s="207" t="s">
        <v>1</v>
      </c>
      <c r="B295" s="158">
        <v>2</v>
      </c>
      <c r="C295" s="158" t="e">
        <v>#DIV/0!</v>
      </c>
      <c r="D295" s="158">
        <v>0</v>
      </c>
      <c r="E295" s="158">
        <v>0</v>
      </c>
      <c r="F295" s="158">
        <v>0</v>
      </c>
      <c r="G295" s="158">
        <v>0</v>
      </c>
      <c r="H295" s="158">
        <v>0</v>
      </c>
      <c r="I295" s="158">
        <v>0</v>
      </c>
    </row>
    <row r="296" spans="1:9" x14ac:dyDescent="0.3">
      <c r="A296" s="157" t="s">
        <v>614</v>
      </c>
      <c r="B296" s="158">
        <v>2</v>
      </c>
      <c r="C296" s="158" t="e">
        <v>#DIV/0!</v>
      </c>
      <c r="D296" s="158">
        <v>0</v>
      </c>
      <c r="E296" s="158">
        <v>0</v>
      </c>
      <c r="F296" s="158">
        <v>0</v>
      </c>
      <c r="G296" s="158">
        <v>0</v>
      </c>
      <c r="H296" s="158">
        <v>0</v>
      </c>
      <c r="I296" s="158">
        <v>0</v>
      </c>
    </row>
    <row r="297" spans="1:9" x14ac:dyDescent="0.3">
      <c r="A297" s="157" t="s">
        <v>198</v>
      </c>
      <c r="B297" s="158"/>
      <c r="C297" s="158"/>
      <c r="D297" s="158"/>
      <c r="E297" s="158"/>
      <c r="F297" s="158"/>
      <c r="G297" s="158"/>
      <c r="H297" s="158"/>
      <c r="I297" s="158"/>
    </row>
    <row r="298" spans="1:9" x14ac:dyDescent="0.3">
      <c r="A298" s="207" t="s">
        <v>1</v>
      </c>
      <c r="B298" s="158">
        <v>2</v>
      </c>
      <c r="C298" s="158" t="e">
        <v>#DIV/0!</v>
      </c>
      <c r="D298" s="158">
        <v>0</v>
      </c>
      <c r="E298" s="158">
        <v>0</v>
      </c>
      <c r="F298" s="158">
        <v>0</v>
      </c>
      <c r="G298" s="158">
        <v>0</v>
      </c>
      <c r="H298" s="158">
        <v>0</v>
      </c>
      <c r="I298" s="158">
        <v>0</v>
      </c>
    </row>
    <row r="299" spans="1:9" x14ac:dyDescent="0.3">
      <c r="A299" s="157" t="s">
        <v>615</v>
      </c>
      <c r="B299" s="158">
        <v>2</v>
      </c>
      <c r="C299" s="158" t="e">
        <v>#DIV/0!</v>
      </c>
      <c r="D299" s="158">
        <v>0</v>
      </c>
      <c r="E299" s="158">
        <v>0</v>
      </c>
      <c r="F299" s="158">
        <v>0</v>
      </c>
      <c r="G299" s="158">
        <v>0</v>
      </c>
      <c r="H299" s="158">
        <v>0</v>
      </c>
      <c r="I299" s="158">
        <v>0</v>
      </c>
    </row>
    <row r="300" spans="1:9" x14ac:dyDescent="0.3">
      <c r="A300" s="157" t="s">
        <v>199</v>
      </c>
      <c r="B300" s="158"/>
      <c r="C300" s="158"/>
      <c r="D300" s="158"/>
      <c r="E300" s="158"/>
      <c r="F300" s="158"/>
      <c r="G300" s="158"/>
      <c r="H300" s="158"/>
      <c r="I300" s="158"/>
    </row>
    <row r="301" spans="1:9" x14ac:dyDescent="0.3">
      <c r="A301" s="207" t="s">
        <v>1</v>
      </c>
      <c r="B301" s="158">
        <v>1</v>
      </c>
      <c r="C301" s="158" t="e">
        <v>#DIV/0!</v>
      </c>
      <c r="D301" s="158">
        <v>0</v>
      </c>
      <c r="E301" s="158">
        <v>0</v>
      </c>
      <c r="F301" s="158">
        <v>0</v>
      </c>
      <c r="G301" s="158">
        <v>0</v>
      </c>
      <c r="H301" s="158">
        <v>0</v>
      </c>
      <c r="I301" s="158">
        <v>0</v>
      </c>
    </row>
    <row r="302" spans="1:9" x14ac:dyDescent="0.3">
      <c r="A302" s="157" t="s">
        <v>616</v>
      </c>
      <c r="B302" s="158">
        <v>1</v>
      </c>
      <c r="C302" s="158" t="e">
        <v>#DIV/0!</v>
      </c>
      <c r="D302" s="158">
        <v>0</v>
      </c>
      <c r="E302" s="158">
        <v>0</v>
      </c>
      <c r="F302" s="158">
        <v>0</v>
      </c>
      <c r="G302" s="158">
        <v>0</v>
      </c>
      <c r="H302" s="158">
        <v>0</v>
      </c>
      <c r="I302" s="158">
        <v>0</v>
      </c>
    </row>
    <row r="303" spans="1:9" x14ac:dyDescent="0.3">
      <c r="A303" s="157" t="s">
        <v>208</v>
      </c>
      <c r="B303" s="158"/>
      <c r="C303" s="158"/>
      <c r="D303" s="158"/>
      <c r="E303" s="158"/>
      <c r="F303" s="158"/>
      <c r="G303" s="158"/>
      <c r="H303" s="158"/>
      <c r="I303" s="158"/>
    </row>
    <row r="304" spans="1:9" x14ac:dyDescent="0.3">
      <c r="A304" s="207" t="s">
        <v>1</v>
      </c>
      <c r="B304" s="158">
        <v>1</v>
      </c>
      <c r="C304" s="158" t="e">
        <v>#DIV/0!</v>
      </c>
      <c r="D304" s="158">
        <v>0</v>
      </c>
      <c r="E304" s="158">
        <v>0</v>
      </c>
      <c r="F304" s="158">
        <v>0</v>
      </c>
      <c r="G304" s="158">
        <v>0</v>
      </c>
      <c r="H304" s="158">
        <v>0</v>
      </c>
      <c r="I304" s="158">
        <v>0</v>
      </c>
    </row>
    <row r="305" spans="1:9" x14ac:dyDescent="0.3">
      <c r="A305" s="157" t="s">
        <v>617</v>
      </c>
      <c r="B305" s="158">
        <v>1</v>
      </c>
      <c r="C305" s="158" t="e">
        <v>#DIV/0!</v>
      </c>
      <c r="D305" s="158">
        <v>0</v>
      </c>
      <c r="E305" s="158">
        <v>0</v>
      </c>
      <c r="F305" s="158">
        <v>0</v>
      </c>
      <c r="G305" s="158">
        <v>0</v>
      </c>
      <c r="H305" s="158">
        <v>0</v>
      </c>
      <c r="I305" s="158">
        <v>0</v>
      </c>
    </row>
    <row r="306" spans="1:9" x14ac:dyDescent="0.3">
      <c r="A306" s="157" t="s">
        <v>200</v>
      </c>
      <c r="B306" s="158"/>
      <c r="C306" s="158"/>
      <c r="D306" s="158"/>
      <c r="E306" s="158"/>
      <c r="F306" s="158"/>
      <c r="G306" s="158"/>
      <c r="H306" s="158"/>
      <c r="I306" s="158"/>
    </row>
    <row r="307" spans="1:9" x14ac:dyDescent="0.3">
      <c r="A307" s="207" t="s">
        <v>1</v>
      </c>
      <c r="B307" s="158">
        <v>1</v>
      </c>
      <c r="C307" s="158" t="e">
        <v>#DIV/0!</v>
      </c>
      <c r="D307" s="158">
        <v>0</v>
      </c>
      <c r="E307" s="158">
        <v>0</v>
      </c>
      <c r="F307" s="158">
        <v>0</v>
      </c>
      <c r="G307" s="158">
        <v>0</v>
      </c>
      <c r="H307" s="158">
        <v>0</v>
      </c>
      <c r="I307" s="158">
        <v>0</v>
      </c>
    </row>
    <row r="308" spans="1:9" x14ac:dyDescent="0.3">
      <c r="A308" s="157" t="s">
        <v>618</v>
      </c>
      <c r="B308" s="158">
        <v>1</v>
      </c>
      <c r="C308" s="158" t="e">
        <v>#DIV/0!</v>
      </c>
      <c r="D308" s="158">
        <v>0</v>
      </c>
      <c r="E308" s="158">
        <v>0</v>
      </c>
      <c r="F308" s="158">
        <v>0</v>
      </c>
      <c r="G308" s="158">
        <v>0</v>
      </c>
      <c r="H308" s="158">
        <v>0</v>
      </c>
      <c r="I308" s="158">
        <v>0</v>
      </c>
    </row>
    <row r="309" spans="1:9" x14ac:dyDescent="0.3">
      <c r="A309" s="157" t="s">
        <v>202</v>
      </c>
      <c r="B309" s="158"/>
      <c r="C309" s="158"/>
      <c r="D309" s="158"/>
      <c r="E309" s="158"/>
      <c r="F309" s="158"/>
      <c r="G309" s="158"/>
      <c r="H309" s="158"/>
      <c r="I309" s="158"/>
    </row>
    <row r="310" spans="1:9" x14ac:dyDescent="0.3">
      <c r="A310" s="207" t="s">
        <v>1</v>
      </c>
      <c r="B310" s="158">
        <v>1</v>
      </c>
      <c r="C310" s="158" t="e">
        <v>#DIV/0!</v>
      </c>
      <c r="D310" s="158">
        <v>0</v>
      </c>
      <c r="E310" s="158">
        <v>0</v>
      </c>
      <c r="F310" s="158">
        <v>0</v>
      </c>
      <c r="G310" s="158">
        <v>0</v>
      </c>
      <c r="H310" s="158">
        <v>0</v>
      </c>
      <c r="I310" s="158">
        <v>0</v>
      </c>
    </row>
    <row r="311" spans="1:9" x14ac:dyDescent="0.3">
      <c r="A311" s="157" t="s">
        <v>619</v>
      </c>
      <c r="B311" s="158">
        <v>1</v>
      </c>
      <c r="C311" s="158" t="e">
        <v>#DIV/0!</v>
      </c>
      <c r="D311" s="158">
        <v>0</v>
      </c>
      <c r="E311" s="158">
        <v>0</v>
      </c>
      <c r="F311" s="158">
        <v>0</v>
      </c>
      <c r="G311" s="158">
        <v>0</v>
      </c>
      <c r="H311" s="158">
        <v>0</v>
      </c>
      <c r="I311" s="158">
        <v>0</v>
      </c>
    </row>
    <row r="312" spans="1:9" x14ac:dyDescent="0.3">
      <c r="A312" s="157" t="s">
        <v>203</v>
      </c>
      <c r="B312" s="158"/>
      <c r="C312" s="158"/>
      <c r="D312" s="158"/>
      <c r="E312" s="158"/>
      <c r="F312" s="158"/>
      <c r="G312" s="158"/>
      <c r="H312" s="158"/>
      <c r="I312" s="158"/>
    </row>
    <row r="313" spans="1:9" x14ac:dyDescent="0.3">
      <c r="A313" s="207" t="s">
        <v>1</v>
      </c>
      <c r="B313" s="158">
        <v>1</v>
      </c>
      <c r="C313" s="158" t="e">
        <v>#DIV/0!</v>
      </c>
      <c r="D313" s="158">
        <v>0</v>
      </c>
      <c r="E313" s="158">
        <v>0</v>
      </c>
      <c r="F313" s="158">
        <v>0</v>
      </c>
      <c r="G313" s="158">
        <v>0</v>
      </c>
      <c r="H313" s="158">
        <v>0</v>
      </c>
      <c r="I313" s="158">
        <v>0</v>
      </c>
    </row>
    <row r="314" spans="1:9" x14ac:dyDescent="0.3">
      <c r="A314" s="157" t="s">
        <v>620</v>
      </c>
      <c r="B314" s="158">
        <v>1</v>
      </c>
      <c r="C314" s="158" t="e">
        <v>#DIV/0!</v>
      </c>
      <c r="D314" s="158">
        <v>0</v>
      </c>
      <c r="E314" s="158">
        <v>0</v>
      </c>
      <c r="F314" s="158">
        <v>0</v>
      </c>
      <c r="G314" s="158">
        <v>0</v>
      </c>
      <c r="H314" s="158">
        <v>0</v>
      </c>
      <c r="I314" s="158">
        <v>0</v>
      </c>
    </row>
    <row r="315" spans="1:9" x14ac:dyDescent="0.3">
      <c r="A315" s="157" t="s">
        <v>205</v>
      </c>
      <c r="B315" s="158"/>
      <c r="C315" s="158"/>
      <c r="D315" s="158"/>
      <c r="E315" s="158"/>
      <c r="F315" s="158"/>
      <c r="G315" s="158"/>
      <c r="H315" s="158"/>
      <c r="I315" s="158"/>
    </row>
    <row r="316" spans="1:9" x14ac:dyDescent="0.3">
      <c r="A316" s="207" t="s">
        <v>1</v>
      </c>
      <c r="B316" s="158">
        <v>1</v>
      </c>
      <c r="C316" s="158" t="e">
        <v>#DIV/0!</v>
      </c>
      <c r="D316" s="158">
        <v>0</v>
      </c>
      <c r="E316" s="158">
        <v>0</v>
      </c>
      <c r="F316" s="158">
        <v>0</v>
      </c>
      <c r="G316" s="158">
        <v>0</v>
      </c>
      <c r="H316" s="158">
        <v>0</v>
      </c>
      <c r="I316" s="158">
        <v>0</v>
      </c>
    </row>
    <row r="317" spans="1:9" x14ac:dyDescent="0.3">
      <c r="A317" s="157" t="s">
        <v>621</v>
      </c>
      <c r="B317" s="158">
        <v>1</v>
      </c>
      <c r="C317" s="158" t="e">
        <v>#DIV/0!</v>
      </c>
      <c r="D317" s="158">
        <v>0</v>
      </c>
      <c r="E317" s="158">
        <v>0</v>
      </c>
      <c r="F317" s="158">
        <v>0</v>
      </c>
      <c r="G317" s="158">
        <v>0</v>
      </c>
      <c r="H317" s="158">
        <v>0</v>
      </c>
      <c r="I317" s="158">
        <v>0</v>
      </c>
    </row>
    <row r="318" spans="1:9" x14ac:dyDescent="0.3">
      <c r="A318" s="157" t="s">
        <v>206</v>
      </c>
      <c r="B318" s="158"/>
      <c r="C318" s="158"/>
      <c r="D318" s="158"/>
      <c r="E318" s="158"/>
      <c r="F318" s="158"/>
      <c r="G318" s="158"/>
      <c r="H318" s="158"/>
      <c r="I318" s="158"/>
    </row>
    <row r="319" spans="1:9" x14ac:dyDescent="0.3">
      <c r="A319" s="207" t="s">
        <v>1</v>
      </c>
      <c r="B319" s="158">
        <v>1</v>
      </c>
      <c r="C319" s="158" t="e">
        <v>#DIV/0!</v>
      </c>
      <c r="D319" s="158">
        <v>0</v>
      </c>
      <c r="E319" s="158">
        <v>0</v>
      </c>
      <c r="F319" s="158">
        <v>0</v>
      </c>
      <c r="G319" s="158">
        <v>0</v>
      </c>
      <c r="H319" s="158">
        <v>0</v>
      </c>
      <c r="I319" s="158">
        <v>0</v>
      </c>
    </row>
    <row r="320" spans="1:9" x14ac:dyDescent="0.3">
      <c r="A320" s="157" t="s">
        <v>622</v>
      </c>
      <c r="B320" s="158">
        <v>1</v>
      </c>
      <c r="C320" s="158" t="e">
        <v>#DIV/0!</v>
      </c>
      <c r="D320" s="158">
        <v>0</v>
      </c>
      <c r="E320" s="158">
        <v>0</v>
      </c>
      <c r="F320" s="158">
        <v>0</v>
      </c>
      <c r="G320" s="158">
        <v>0</v>
      </c>
      <c r="H320" s="158">
        <v>0</v>
      </c>
      <c r="I320" s="158">
        <v>0</v>
      </c>
    </row>
    <row r="321" spans="1:9" x14ac:dyDescent="0.3">
      <c r="A321" s="156" t="s">
        <v>623</v>
      </c>
      <c r="B321" s="158">
        <v>11</v>
      </c>
      <c r="C321" s="158" t="e">
        <v>#DIV/0!</v>
      </c>
      <c r="D321" s="158">
        <v>0</v>
      </c>
      <c r="E321" s="158">
        <v>0</v>
      </c>
      <c r="F321" s="158">
        <v>0</v>
      </c>
      <c r="G321" s="158">
        <v>0</v>
      </c>
      <c r="H321" s="158">
        <v>0</v>
      </c>
      <c r="I321" s="158">
        <v>0</v>
      </c>
    </row>
    <row r="322" spans="1:9" x14ac:dyDescent="0.3">
      <c r="A322" s="212" t="s">
        <v>178</v>
      </c>
      <c r="B322" s="158"/>
      <c r="C322" s="158"/>
      <c r="D322" s="158"/>
      <c r="E322" s="158"/>
      <c r="F322" s="158"/>
      <c r="G322" s="158"/>
      <c r="H322" s="158"/>
      <c r="I322" s="158"/>
    </row>
    <row r="323" spans="1:9" x14ac:dyDescent="0.3">
      <c r="A323" s="157" t="s">
        <v>180</v>
      </c>
      <c r="B323" s="158"/>
      <c r="C323" s="158"/>
      <c r="D323" s="158"/>
      <c r="E323" s="158"/>
      <c r="F323" s="158"/>
      <c r="G323" s="158"/>
      <c r="H323" s="158"/>
      <c r="I323" s="158"/>
    </row>
    <row r="324" spans="1:9" x14ac:dyDescent="0.3">
      <c r="A324" s="207" t="s">
        <v>1</v>
      </c>
      <c r="B324" s="158">
        <v>1</v>
      </c>
      <c r="C324" s="158" t="e">
        <v>#DIV/0!</v>
      </c>
      <c r="D324" s="158">
        <v>0</v>
      </c>
      <c r="E324" s="158">
        <v>0</v>
      </c>
      <c r="F324" s="158">
        <v>0</v>
      </c>
      <c r="G324" s="158">
        <v>0</v>
      </c>
      <c r="H324" s="158">
        <v>0</v>
      </c>
      <c r="I324" s="158">
        <v>0</v>
      </c>
    </row>
    <row r="325" spans="1:9" x14ac:dyDescent="0.3">
      <c r="A325" s="157" t="s">
        <v>624</v>
      </c>
      <c r="B325" s="158">
        <v>1</v>
      </c>
      <c r="C325" s="158" t="e">
        <v>#DIV/0!</v>
      </c>
      <c r="D325" s="158">
        <v>0</v>
      </c>
      <c r="E325" s="158">
        <v>0</v>
      </c>
      <c r="F325" s="158">
        <v>0</v>
      </c>
      <c r="G325" s="158">
        <v>0</v>
      </c>
      <c r="H325" s="158">
        <v>0</v>
      </c>
      <c r="I325" s="158">
        <v>0</v>
      </c>
    </row>
    <row r="326" spans="1:9" x14ac:dyDescent="0.3">
      <c r="A326" s="157" t="s">
        <v>183</v>
      </c>
      <c r="B326" s="158"/>
      <c r="C326" s="158"/>
      <c r="D326" s="158"/>
      <c r="E326" s="158"/>
      <c r="F326" s="158"/>
      <c r="G326" s="158"/>
      <c r="H326" s="158"/>
      <c r="I326" s="158"/>
    </row>
    <row r="327" spans="1:9" x14ac:dyDescent="0.3">
      <c r="A327" s="207" t="s">
        <v>1</v>
      </c>
      <c r="B327" s="158">
        <v>1</v>
      </c>
      <c r="C327" s="158" t="e">
        <v>#DIV/0!</v>
      </c>
      <c r="D327" s="158">
        <v>0</v>
      </c>
      <c r="E327" s="158">
        <v>0</v>
      </c>
      <c r="F327" s="158">
        <v>0</v>
      </c>
      <c r="G327" s="158">
        <v>0</v>
      </c>
      <c r="H327" s="158">
        <v>0</v>
      </c>
      <c r="I327" s="158">
        <v>0</v>
      </c>
    </row>
    <row r="328" spans="1:9" x14ac:dyDescent="0.3">
      <c r="A328" s="157" t="s">
        <v>625</v>
      </c>
      <c r="B328" s="158">
        <v>1</v>
      </c>
      <c r="C328" s="158" t="e">
        <v>#DIV/0!</v>
      </c>
      <c r="D328" s="158">
        <v>0</v>
      </c>
      <c r="E328" s="158">
        <v>0</v>
      </c>
      <c r="F328" s="158">
        <v>0</v>
      </c>
      <c r="G328" s="158">
        <v>0</v>
      </c>
      <c r="H328" s="158">
        <v>0</v>
      </c>
      <c r="I328" s="158">
        <v>0</v>
      </c>
    </row>
    <row r="329" spans="1:9" x14ac:dyDescent="0.3">
      <c r="A329" s="157" t="s">
        <v>489</v>
      </c>
      <c r="B329" s="158"/>
      <c r="C329" s="158"/>
      <c r="D329" s="158"/>
      <c r="E329" s="158"/>
      <c r="F329" s="158"/>
      <c r="G329" s="158"/>
      <c r="H329" s="158"/>
      <c r="I329" s="158"/>
    </row>
    <row r="330" spans="1:9" x14ac:dyDescent="0.3">
      <c r="A330" s="207" t="s">
        <v>1</v>
      </c>
      <c r="B330" s="158">
        <v>1</v>
      </c>
      <c r="C330" s="158" t="e">
        <v>#DIV/0!</v>
      </c>
      <c r="D330" s="158">
        <v>0</v>
      </c>
      <c r="E330" s="158">
        <v>0</v>
      </c>
      <c r="F330" s="158">
        <v>0</v>
      </c>
      <c r="G330" s="158">
        <v>0</v>
      </c>
      <c r="H330" s="158">
        <v>0</v>
      </c>
      <c r="I330" s="158">
        <v>0</v>
      </c>
    </row>
    <row r="331" spans="1:9" x14ac:dyDescent="0.3">
      <c r="A331" s="157" t="s">
        <v>626</v>
      </c>
      <c r="B331" s="158">
        <v>1</v>
      </c>
      <c r="C331" s="158" t="e">
        <v>#DIV/0!</v>
      </c>
      <c r="D331" s="158">
        <v>0</v>
      </c>
      <c r="E331" s="158">
        <v>0</v>
      </c>
      <c r="F331" s="158">
        <v>0</v>
      </c>
      <c r="G331" s="158">
        <v>0</v>
      </c>
      <c r="H331" s="158">
        <v>0</v>
      </c>
      <c r="I331" s="158">
        <v>0</v>
      </c>
    </row>
    <row r="332" spans="1:9" x14ac:dyDescent="0.3">
      <c r="A332" s="157" t="s">
        <v>193</v>
      </c>
      <c r="B332" s="158"/>
      <c r="C332" s="158"/>
      <c r="D332" s="158"/>
      <c r="E332" s="158"/>
      <c r="F332" s="158"/>
      <c r="G332" s="158"/>
      <c r="H332" s="158"/>
      <c r="I332" s="158"/>
    </row>
    <row r="333" spans="1:9" x14ac:dyDescent="0.3">
      <c r="A333" s="207" t="s">
        <v>1</v>
      </c>
      <c r="B333" s="158">
        <v>1</v>
      </c>
      <c r="C333" s="158" t="e">
        <v>#DIV/0!</v>
      </c>
      <c r="D333" s="158">
        <v>0</v>
      </c>
      <c r="E333" s="158">
        <v>0</v>
      </c>
      <c r="F333" s="158">
        <v>0</v>
      </c>
      <c r="G333" s="158">
        <v>0</v>
      </c>
      <c r="H333" s="158">
        <v>0</v>
      </c>
      <c r="I333" s="158">
        <v>0</v>
      </c>
    </row>
    <row r="334" spans="1:9" x14ac:dyDescent="0.3">
      <c r="A334" s="157" t="s">
        <v>627</v>
      </c>
      <c r="B334" s="158">
        <v>1</v>
      </c>
      <c r="C334" s="158" t="e">
        <v>#DIV/0!</v>
      </c>
      <c r="D334" s="158">
        <v>0</v>
      </c>
      <c r="E334" s="158">
        <v>0</v>
      </c>
      <c r="F334" s="158">
        <v>0</v>
      </c>
      <c r="G334" s="158">
        <v>0</v>
      </c>
      <c r="H334" s="158">
        <v>0</v>
      </c>
      <c r="I334" s="158">
        <v>0</v>
      </c>
    </row>
    <row r="335" spans="1:9" x14ac:dyDescent="0.3">
      <c r="A335" s="156" t="s">
        <v>628</v>
      </c>
      <c r="B335" s="158">
        <v>4</v>
      </c>
      <c r="C335" s="158" t="e">
        <v>#DIV/0!</v>
      </c>
      <c r="D335" s="158">
        <v>0</v>
      </c>
      <c r="E335" s="158">
        <v>0</v>
      </c>
      <c r="F335" s="158">
        <v>0</v>
      </c>
      <c r="G335" s="158">
        <v>0</v>
      </c>
      <c r="H335" s="158">
        <v>0</v>
      </c>
      <c r="I335" s="158">
        <v>0</v>
      </c>
    </row>
    <row r="336" spans="1:9" x14ac:dyDescent="0.3">
      <c r="A336" s="212" t="s">
        <v>226</v>
      </c>
      <c r="B336" s="158"/>
      <c r="C336" s="158"/>
      <c r="D336" s="158"/>
      <c r="E336" s="158"/>
      <c r="F336" s="158"/>
      <c r="G336" s="158"/>
      <c r="H336" s="158"/>
      <c r="I336" s="158"/>
    </row>
    <row r="337" spans="1:9" x14ac:dyDescent="0.3">
      <c r="A337" s="157" t="s">
        <v>227</v>
      </c>
      <c r="B337" s="158"/>
      <c r="C337" s="158"/>
      <c r="D337" s="158"/>
      <c r="E337" s="158"/>
      <c r="F337" s="158"/>
      <c r="G337" s="158"/>
      <c r="H337" s="158"/>
      <c r="I337" s="158"/>
    </row>
    <row r="338" spans="1:9" x14ac:dyDescent="0.3">
      <c r="A338" s="207" t="s">
        <v>1</v>
      </c>
      <c r="B338" s="158">
        <v>2</v>
      </c>
      <c r="C338" s="158" t="e">
        <v>#DIV/0!</v>
      </c>
      <c r="D338" s="158">
        <v>0</v>
      </c>
      <c r="E338" s="158">
        <v>0</v>
      </c>
      <c r="F338" s="158">
        <v>0</v>
      </c>
      <c r="G338" s="158">
        <v>0</v>
      </c>
      <c r="H338" s="158">
        <v>0</v>
      </c>
      <c r="I338" s="158">
        <v>0</v>
      </c>
    </row>
    <row r="339" spans="1:9" x14ac:dyDescent="0.3">
      <c r="A339" s="157" t="s">
        <v>629</v>
      </c>
      <c r="B339" s="158">
        <v>2</v>
      </c>
      <c r="C339" s="158" t="e">
        <v>#DIV/0!</v>
      </c>
      <c r="D339" s="158">
        <v>0</v>
      </c>
      <c r="E339" s="158">
        <v>0</v>
      </c>
      <c r="F339" s="158">
        <v>0</v>
      </c>
      <c r="G339" s="158">
        <v>0</v>
      </c>
      <c r="H339" s="158">
        <v>0</v>
      </c>
      <c r="I339" s="158">
        <v>0</v>
      </c>
    </row>
    <row r="340" spans="1:9" x14ac:dyDescent="0.3">
      <c r="A340" s="157" t="s">
        <v>228</v>
      </c>
      <c r="B340" s="158"/>
      <c r="C340" s="158"/>
      <c r="D340" s="158"/>
      <c r="E340" s="158"/>
      <c r="F340" s="158"/>
      <c r="G340" s="158"/>
      <c r="H340" s="158"/>
      <c r="I340" s="158"/>
    </row>
    <row r="341" spans="1:9" x14ac:dyDescent="0.3">
      <c r="A341" s="207" t="s">
        <v>1</v>
      </c>
      <c r="B341" s="158">
        <v>2</v>
      </c>
      <c r="C341" s="158" t="e">
        <v>#DIV/0!</v>
      </c>
      <c r="D341" s="158">
        <v>0</v>
      </c>
      <c r="E341" s="158">
        <v>0</v>
      </c>
      <c r="F341" s="158">
        <v>0</v>
      </c>
      <c r="G341" s="158">
        <v>0</v>
      </c>
      <c r="H341" s="158">
        <v>0</v>
      </c>
      <c r="I341" s="158">
        <v>0</v>
      </c>
    </row>
    <row r="342" spans="1:9" x14ac:dyDescent="0.3">
      <c r="A342" s="157" t="s">
        <v>630</v>
      </c>
      <c r="B342" s="158">
        <v>2</v>
      </c>
      <c r="C342" s="158" t="e">
        <v>#DIV/0!</v>
      </c>
      <c r="D342" s="158">
        <v>0</v>
      </c>
      <c r="E342" s="158">
        <v>0</v>
      </c>
      <c r="F342" s="158">
        <v>0</v>
      </c>
      <c r="G342" s="158">
        <v>0</v>
      </c>
      <c r="H342" s="158">
        <v>0</v>
      </c>
      <c r="I342" s="158">
        <v>0</v>
      </c>
    </row>
    <row r="343" spans="1:9" x14ac:dyDescent="0.3">
      <c r="A343" s="157" t="s">
        <v>231</v>
      </c>
      <c r="B343" s="158"/>
      <c r="C343" s="158"/>
      <c r="D343" s="158"/>
      <c r="E343" s="158"/>
      <c r="F343" s="158"/>
      <c r="G343" s="158"/>
      <c r="H343" s="158"/>
      <c r="I343" s="158"/>
    </row>
    <row r="344" spans="1:9" x14ac:dyDescent="0.3">
      <c r="A344" s="207" t="s">
        <v>1</v>
      </c>
      <c r="B344" s="158">
        <v>1</v>
      </c>
      <c r="C344" s="158" t="e">
        <v>#DIV/0!</v>
      </c>
      <c r="D344" s="158">
        <v>0</v>
      </c>
      <c r="E344" s="158">
        <v>0</v>
      </c>
      <c r="F344" s="158">
        <v>0</v>
      </c>
      <c r="G344" s="158">
        <v>0</v>
      </c>
      <c r="H344" s="158">
        <v>0</v>
      </c>
      <c r="I344" s="158">
        <v>0</v>
      </c>
    </row>
    <row r="345" spans="1:9" x14ac:dyDescent="0.3">
      <c r="A345" s="157" t="s">
        <v>631</v>
      </c>
      <c r="B345" s="158">
        <v>1</v>
      </c>
      <c r="C345" s="158" t="e">
        <v>#DIV/0!</v>
      </c>
      <c r="D345" s="158">
        <v>0</v>
      </c>
      <c r="E345" s="158">
        <v>0</v>
      </c>
      <c r="F345" s="158">
        <v>0</v>
      </c>
      <c r="G345" s="158">
        <v>0</v>
      </c>
      <c r="H345" s="158">
        <v>0</v>
      </c>
      <c r="I345" s="158">
        <v>0</v>
      </c>
    </row>
    <row r="346" spans="1:9" x14ac:dyDescent="0.3">
      <c r="A346" s="157" t="s">
        <v>230</v>
      </c>
      <c r="B346" s="158"/>
      <c r="C346" s="158"/>
      <c r="D346" s="158"/>
      <c r="E346" s="158"/>
      <c r="F346" s="158"/>
      <c r="G346" s="158"/>
      <c r="H346" s="158"/>
      <c r="I346" s="158"/>
    </row>
    <row r="347" spans="1:9" x14ac:dyDescent="0.3">
      <c r="A347" s="207" t="s">
        <v>1</v>
      </c>
      <c r="B347" s="158">
        <v>1</v>
      </c>
      <c r="C347" s="158" t="e">
        <v>#DIV/0!</v>
      </c>
      <c r="D347" s="158">
        <v>0</v>
      </c>
      <c r="E347" s="158">
        <v>0</v>
      </c>
      <c r="F347" s="158">
        <v>0</v>
      </c>
      <c r="G347" s="158">
        <v>0</v>
      </c>
      <c r="H347" s="158">
        <v>0</v>
      </c>
      <c r="I347" s="158">
        <v>0</v>
      </c>
    </row>
    <row r="348" spans="1:9" x14ac:dyDescent="0.3">
      <c r="A348" s="157" t="s">
        <v>632</v>
      </c>
      <c r="B348" s="158">
        <v>1</v>
      </c>
      <c r="C348" s="158" t="e">
        <v>#DIV/0!</v>
      </c>
      <c r="D348" s="158">
        <v>0</v>
      </c>
      <c r="E348" s="158">
        <v>0</v>
      </c>
      <c r="F348" s="158">
        <v>0</v>
      </c>
      <c r="G348" s="158">
        <v>0</v>
      </c>
      <c r="H348" s="158">
        <v>0</v>
      </c>
      <c r="I348" s="158">
        <v>0</v>
      </c>
    </row>
    <row r="349" spans="1:9" x14ac:dyDescent="0.3">
      <c r="A349" s="156" t="s">
        <v>633</v>
      </c>
      <c r="B349" s="158">
        <v>6</v>
      </c>
      <c r="C349" s="158" t="e">
        <v>#DIV/0!</v>
      </c>
      <c r="D349" s="158">
        <v>0</v>
      </c>
      <c r="E349" s="158">
        <v>0</v>
      </c>
      <c r="F349" s="158">
        <v>0</v>
      </c>
      <c r="G349" s="158">
        <v>0</v>
      </c>
      <c r="H349" s="158">
        <v>0</v>
      </c>
      <c r="I349" s="158">
        <v>0</v>
      </c>
    </row>
    <row r="350" spans="1:9" x14ac:dyDescent="0.3">
      <c r="A350" s="212" t="s">
        <v>232</v>
      </c>
      <c r="B350" s="158"/>
      <c r="C350" s="158"/>
      <c r="D350" s="158"/>
      <c r="E350" s="158"/>
      <c r="F350" s="158"/>
      <c r="G350" s="158"/>
      <c r="H350" s="158"/>
      <c r="I350" s="158"/>
    </row>
    <row r="351" spans="1:9" x14ac:dyDescent="0.3">
      <c r="A351" s="157" t="s">
        <v>234</v>
      </c>
      <c r="B351" s="158"/>
      <c r="C351" s="158"/>
      <c r="D351" s="158"/>
      <c r="E351" s="158"/>
      <c r="F351" s="158"/>
      <c r="G351" s="158"/>
      <c r="H351" s="158"/>
      <c r="I351" s="158"/>
    </row>
    <row r="352" spans="1:9" x14ac:dyDescent="0.3">
      <c r="A352" s="207" t="s">
        <v>1</v>
      </c>
      <c r="B352" s="158">
        <v>1</v>
      </c>
      <c r="C352" s="158" t="e">
        <v>#DIV/0!</v>
      </c>
      <c r="D352" s="158">
        <v>0</v>
      </c>
      <c r="E352" s="158">
        <v>0</v>
      </c>
      <c r="F352" s="158">
        <v>0</v>
      </c>
      <c r="G352" s="158">
        <v>0</v>
      </c>
      <c r="H352" s="158">
        <v>0</v>
      </c>
      <c r="I352" s="158">
        <v>0</v>
      </c>
    </row>
    <row r="353" spans="1:9" x14ac:dyDescent="0.3">
      <c r="A353" s="157" t="s">
        <v>634</v>
      </c>
      <c r="B353" s="158">
        <v>1</v>
      </c>
      <c r="C353" s="158" t="e">
        <v>#DIV/0!</v>
      </c>
      <c r="D353" s="158">
        <v>0</v>
      </c>
      <c r="E353" s="158">
        <v>0</v>
      </c>
      <c r="F353" s="158">
        <v>0</v>
      </c>
      <c r="G353" s="158">
        <v>0</v>
      </c>
      <c r="H353" s="158">
        <v>0</v>
      </c>
      <c r="I353" s="158">
        <v>0</v>
      </c>
    </row>
    <row r="354" spans="1:9" x14ac:dyDescent="0.3">
      <c r="A354" s="157" t="s">
        <v>236</v>
      </c>
      <c r="B354" s="158"/>
      <c r="C354" s="158"/>
      <c r="D354" s="158"/>
      <c r="E354" s="158"/>
      <c r="F354" s="158"/>
      <c r="G354" s="158"/>
      <c r="H354" s="158"/>
      <c r="I354" s="158"/>
    </row>
    <row r="355" spans="1:9" x14ac:dyDescent="0.3">
      <c r="A355" s="207" t="s">
        <v>1</v>
      </c>
      <c r="B355" s="158">
        <v>1</v>
      </c>
      <c r="C355" s="158" t="e">
        <v>#DIV/0!</v>
      </c>
      <c r="D355" s="158">
        <v>0</v>
      </c>
      <c r="E355" s="158">
        <v>0</v>
      </c>
      <c r="F355" s="158">
        <v>0</v>
      </c>
      <c r="G355" s="158">
        <v>0</v>
      </c>
      <c r="H355" s="158">
        <v>0</v>
      </c>
      <c r="I355" s="158">
        <v>0</v>
      </c>
    </row>
    <row r="356" spans="1:9" x14ac:dyDescent="0.3">
      <c r="A356" s="157" t="s">
        <v>635</v>
      </c>
      <c r="B356" s="158">
        <v>1</v>
      </c>
      <c r="C356" s="158" t="e">
        <v>#DIV/0!</v>
      </c>
      <c r="D356" s="158">
        <v>0</v>
      </c>
      <c r="E356" s="158">
        <v>0</v>
      </c>
      <c r="F356" s="158">
        <v>0</v>
      </c>
      <c r="G356" s="158">
        <v>0</v>
      </c>
      <c r="H356" s="158">
        <v>0</v>
      </c>
      <c r="I356" s="158">
        <v>0</v>
      </c>
    </row>
    <row r="357" spans="1:9" x14ac:dyDescent="0.3">
      <c r="A357" s="157" t="s">
        <v>238</v>
      </c>
      <c r="B357" s="158"/>
      <c r="C357" s="158"/>
      <c r="D357" s="158"/>
      <c r="E357" s="158"/>
      <c r="F357" s="158"/>
      <c r="G357" s="158"/>
      <c r="H357" s="158"/>
      <c r="I357" s="158"/>
    </row>
    <row r="358" spans="1:9" x14ac:dyDescent="0.3">
      <c r="A358" s="207" t="s">
        <v>1</v>
      </c>
      <c r="B358" s="158">
        <v>1</v>
      </c>
      <c r="C358" s="158" t="e">
        <v>#DIV/0!</v>
      </c>
      <c r="D358" s="158">
        <v>0</v>
      </c>
      <c r="E358" s="158">
        <v>0</v>
      </c>
      <c r="F358" s="158">
        <v>0</v>
      </c>
      <c r="G358" s="158">
        <v>0</v>
      </c>
      <c r="H358" s="158">
        <v>0</v>
      </c>
      <c r="I358" s="158">
        <v>0</v>
      </c>
    </row>
    <row r="359" spans="1:9" x14ac:dyDescent="0.3">
      <c r="A359" s="157" t="s">
        <v>636</v>
      </c>
      <c r="B359" s="158">
        <v>1</v>
      </c>
      <c r="C359" s="158" t="e">
        <v>#DIV/0!</v>
      </c>
      <c r="D359" s="158">
        <v>0</v>
      </c>
      <c r="E359" s="158">
        <v>0</v>
      </c>
      <c r="F359" s="158">
        <v>0</v>
      </c>
      <c r="G359" s="158">
        <v>0</v>
      </c>
      <c r="H359" s="158">
        <v>0</v>
      </c>
      <c r="I359" s="158">
        <v>0</v>
      </c>
    </row>
    <row r="360" spans="1:9" x14ac:dyDescent="0.3">
      <c r="A360" s="156" t="s">
        <v>637</v>
      </c>
      <c r="B360" s="158">
        <v>3</v>
      </c>
      <c r="C360" s="158" t="e">
        <v>#DIV/0!</v>
      </c>
      <c r="D360" s="158">
        <v>0</v>
      </c>
      <c r="E360" s="158">
        <v>0</v>
      </c>
      <c r="F360" s="158">
        <v>0</v>
      </c>
      <c r="G360" s="158">
        <v>0</v>
      </c>
      <c r="H360" s="158">
        <v>0</v>
      </c>
      <c r="I360" s="158">
        <v>0</v>
      </c>
    </row>
    <row r="361" spans="1:9" x14ac:dyDescent="0.3">
      <c r="A361" s="212" t="s">
        <v>343</v>
      </c>
      <c r="B361" s="158"/>
      <c r="C361" s="158"/>
      <c r="D361" s="158"/>
      <c r="E361" s="158"/>
      <c r="F361" s="158"/>
      <c r="G361" s="158"/>
      <c r="H361" s="158"/>
      <c r="I361" s="158"/>
    </row>
    <row r="362" spans="1:9" x14ac:dyDescent="0.3">
      <c r="A362" s="208" t="s">
        <v>60</v>
      </c>
      <c r="B362" s="158"/>
      <c r="C362" s="158"/>
      <c r="D362" s="158"/>
      <c r="E362" s="158"/>
      <c r="F362" s="158"/>
      <c r="G362" s="158"/>
      <c r="H362" s="158"/>
      <c r="I362" s="158"/>
    </row>
    <row r="363" spans="1:9" x14ac:dyDescent="0.3">
      <c r="A363" s="209" t="s">
        <v>1</v>
      </c>
      <c r="B363" s="158">
        <v>7</v>
      </c>
      <c r="C363" s="158">
        <v>8.5714285714285712</v>
      </c>
      <c r="D363" s="158">
        <v>0</v>
      </c>
      <c r="E363" s="158">
        <v>0</v>
      </c>
      <c r="F363" s="158">
        <v>0</v>
      </c>
      <c r="G363" s="158">
        <v>0</v>
      </c>
      <c r="H363" s="158">
        <v>0</v>
      </c>
      <c r="I363" s="158">
        <v>0</v>
      </c>
    </row>
    <row r="364" spans="1:9" x14ac:dyDescent="0.3">
      <c r="A364" s="209" t="s">
        <v>119</v>
      </c>
      <c r="B364" s="158">
        <v>1</v>
      </c>
      <c r="C364" s="158">
        <v>20</v>
      </c>
      <c r="D364" s="158">
        <v>0</v>
      </c>
      <c r="E364" s="158">
        <v>0</v>
      </c>
      <c r="F364" s="158">
        <v>0</v>
      </c>
      <c r="G364" s="158">
        <v>0</v>
      </c>
      <c r="H364" s="158">
        <v>0</v>
      </c>
      <c r="I364" s="158">
        <v>0</v>
      </c>
    </row>
    <row r="365" spans="1:9" x14ac:dyDescent="0.3">
      <c r="A365" s="208" t="s">
        <v>638</v>
      </c>
      <c r="B365" s="158">
        <v>8</v>
      </c>
      <c r="C365" s="158">
        <v>10</v>
      </c>
      <c r="D365" s="158">
        <v>0</v>
      </c>
      <c r="E365" s="158">
        <v>0</v>
      </c>
      <c r="F365" s="158">
        <v>0</v>
      </c>
      <c r="G365" s="158">
        <v>0</v>
      </c>
      <c r="H365" s="158">
        <v>0</v>
      </c>
      <c r="I365" s="158">
        <v>0</v>
      </c>
    </row>
    <row r="366" spans="1:9" x14ac:dyDescent="0.3">
      <c r="A366" s="208" t="s">
        <v>344</v>
      </c>
      <c r="B366" s="158"/>
      <c r="C366" s="158"/>
      <c r="D366" s="158"/>
      <c r="E366" s="158"/>
      <c r="F366" s="158"/>
      <c r="G366" s="158"/>
      <c r="H366" s="158"/>
      <c r="I366" s="158"/>
    </row>
    <row r="367" spans="1:9" x14ac:dyDescent="0.3">
      <c r="A367" s="209" t="s">
        <v>1</v>
      </c>
      <c r="B367" s="158">
        <v>1</v>
      </c>
      <c r="C367" s="158">
        <v>12</v>
      </c>
      <c r="D367" s="158">
        <v>0</v>
      </c>
      <c r="E367" s="158">
        <v>0</v>
      </c>
      <c r="F367" s="158">
        <v>0</v>
      </c>
      <c r="G367" s="158">
        <v>0</v>
      </c>
      <c r="H367" s="158">
        <v>0</v>
      </c>
      <c r="I367" s="158">
        <v>0</v>
      </c>
    </row>
    <row r="368" spans="1:9" x14ac:dyDescent="0.3">
      <c r="A368" s="209" t="s">
        <v>119</v>
      </c>
      <c r="B368" s="158">
        <v>1</v>
      </c>
      <c r="C368" s="158">
        <v>20</v>
      </c>
      <c r="D368" s="158">
        <v>0</v>
      </c>
      <c r="E368" s="158">
        <v>0</v>
      </c>
      <c r="F368" s="158">
        <v>0</v>
      </c>
      <c r="G368" s="158">
        <v>0</v>
      </c>
      <c r="H368" s="158">
        <v>0</v>
      </c>
      <c r="I368" s="158">
        <v>0</v>
      </c>
    </row>
    <row r="369" spans="1:9" x14ac:dyDescent="0.3">
      <c r="A369" s="208" t="s">
        <v>639</v>
      </c>
      <c r="B369" s="158">
        <v>2</v>
      </c>
      <c r="C369" s="158">
        <v>16</v>
      </c>
      <c r="D369" s="158">
        <v>0</v>
      </c>
      <c r="E369" s="158">
        <v>0</v>
      </c>
      <c r="F369" s="158">
        <v>0</v>
      </c>
      <c r="G369" s="158">
        <v>0</v>
      </c>
      <c r="H369" s="158">
        <v>0</v>
      </c>
      <c r="I369" s="158">
        <v>0</v>
      </c>
    </row>
    <row r="370" spans="1:9" x14ac:dyDescent="0.3">
      <c r="A370" s="208" t="s">
        <v>472</v>
      </c>
      <c r="B370" s="158"/>
      <c r="C370" s="158"/>
      <c r="D370" s="158"/>
      <c r="E370" s="158"/>
      <c r="F370" s="158"/>
      <c r="G370" s="158"/>
      <c r="H370" s="158"/>
      <c r="I370" s="158"/>
    </row>
    <row r="371" spans="1:9" x14ac:dyDescent="0.3">
      <c r="A371" s="209" t="s">
        <v>119</v>
      </c>
      <c r="B371" s="158">
        <v>1</v>
      </c>
      <c r="C371" s="158">
        <v>20</v>
      </c>
      <c r="D371" s="158">
        <v>0</v>
      </c>
      <c r="E371" s="158">
        <v>0</v>
      </c>
      <c r="F371" s="158">
        <v>0</v>
      </c>
      <c r="G371" s="158">
        <v>0</v>
      </c>
      <c r="H371" s="158">
        <v>0</v>
      </c>
      <c r="I371" s="158">
        <v>0</v>
      </c>
    </row>
    <row r="372" spans="1:9" x14ac:dyDescent="0.3">
      <c r="A372" s="208" t="s">
        <v>640</v>
      </c>
      <c r="B372" s="158">
        <v>1</v>
      </c>
      <c r="C372" s="158">
        <v>20</v>
      </c>
      <c r="D372" s="158">
        <v>0</v>
      </c>
      <c r="E372" s="158">
        <v>0</v>
      </c>
      <c r="F372" s="158">
        <v>0</v>
      </c>
      <c r="G372" s="158">
        <v>0</v>
      </c>
      <c r="H372" s="158">
        <v>0</v>
      </c>
      <c r="I372" s="158">
        <v>0</v>
      </c>
    </row>
    <row r="373" spans="1:9" x14ac:dyDescent="0.3">
      <c r="A373" s="208" t="s">
        <v>478</v>
      </c>
      <c r="B373" s="158"/>
      <c r="C373" s="158"/>
      <c r="D373" s="158"/>
      <c r="E373" s="158"/>
      <c r="F373" s="158"/>
      <c r="G373" s="158"/>
      <c r="H373" s="158"/>
      <c r="I373" s="158"/>
    </row>
    <row r="374" spans="1:9" x14ac:dyDescent="0.3">
      <c r="A374" s="209" t="s">
        <v>1</v>
      </c>
      <c r="B374" s="158">
        <v>14</v>
      </c>
      <c r="C374" s="158">
        <v>10</v>
      </c>
      <c r="D374" s="158">
        <v>0</v>
      </c>
      <c r="E374" s="158">
        <v>0</v>
      </c>
      <c r="F374" s="158">
        <v>0</v>
      </c>
      <c r="G374" s="158">
        <v>0</v>
      </c>
      <c r="H374" s="158">
        <v>0</v>
      </c>
      <c r="I374" s="158">
        <v>0</v>
      </c>
    </row>
    <row r="375" spans="1:9" x14ac:dyDescent="0.3">
      <c r="A375" s="208" t="s">
        <v>641</v>
      </c>
      <c r="B375" s="158">
        <v>14</v>
      </c>
      <c r="C375" s="158">
        <v>10</v>
      </c>
      <c r="D375" s="158">
        <v>0</v>
      </c>
      <c r="E375" s="158">
        <v>0</v>
      </c>
      <c r="F375" s="158">
        <v>0</v>
      </c>
      <c r="G375" s="158">
        <v>0</v>
      </c>
      <c r="H375" s="158">
        <v>0</v>
      </c>
      <c r="I375" s="158">
        <v>0</v>
      </c>
    </row>
    <row r="376" spans="1:9" x14ac:dyDescent="0.3">
      <c r="A376" s="208" t="s">
        <v>642</v>
      </c>
      <c r="B376" s="158"/>
      <c r="C376" s="158"/>
      <c r="D376" s="158"/>
      <c r="E376" s="158"/>
      <c r="F376" s="158"/>
      <c r="G376" s="158"/>
      <c r="H376" s="158"/>
      <c r="I376" s="158"/>
    </row>
    <row r="377" spans="1:9" x14ac:dyDescent="0.3">
      <c r="A377" s="209" t="s">
        <v>1</v>
      </c>
      <c r="B377" s="158">
        <v>1</v>
      </c>
      <c r="C377" s="158">
        <v>12</v>
      </c>
      <c r="D377" s="158">
        <v>0</v>
      </c>
      <c r="E377" s="158">
        <v>0</v>
      </c>
      <c r="F377" s="158">
        <v>0</v>
      </c>
      <c r="G377" s="158">
        <v>0</v>
      </c>
      <c r="H377" s="158">
        <v>0</v>
      </c>
      <c r="I377" s="158">
        <v>0</v>
      </c>
    </row>
    <row r="378" spans="1:9" x14ac:dyDescent="0.3">
      <c r="A378" s="208" t="s">
        <v>643</v>
      </c>
      <c r="B378" s="158">
        <v>1</v>
      </c>
      <c r="C378" s="158">
        <v>12</v>
      </c>
      <c r="D378" s="158">
        <v>0</v>
      </c>
      <c r="E378" s="158">
        <v>0</v>
      </c>
      <c r="F378" s="158">
        <v>0</v>
      </c>
      <c r="G378" s="158">
        <v>0</v>
      </c>
      <c r="H378" s="158">
        <v>0</v>
      </c>
      <c r="I378" s="158">
        <v>0</v>
      </c>
    </row>
    <row r="379" spans="1:9" x14ac:dyDescent="0.3">
      <c r="A379" s="234" t="s">
        <v>644</v>
      </c>
      <c r="B379" s="158">
        <v>26</v>
      </c>
      <c r="C379" s="158">
        <v>10.923076923076923</v>
      </c>
      <c r="D379" s="158">
        <v>0</v>
      </c>
      <c r="E379" s="158">
        <v>0</v>
      </c>
      <c r="F379" s="158">
        <v>0</v>
      </c>
      <c r="G379" s="158">
        <v>0</v>
      </c>
      <c r="H379" s="158">
        <v>0</v>
      </c>
      <c r="I379" s="158">
        <v>0</v>
      </c>
    </row>
    <row r="380" spans="1:9" x14ac:dyDescent="0.3">
      <c r="A380" s="212" t="s">
        <v>67</v>
      </c>
      <c r="B380" s="158"/>
      <c r="C380" s="158"/>
      <c r="D380" s="158"/>
      <c r="E380" s="158"/>
      <c r="F380" s="158"/>
      <c r="G380" s="158"/>
      <c r="H380" s="158"/>
      <c r="I380" s="158"/>
    </row>
    <row r="381" spans="1:9" x14ac:dyDescent="0.3">
      <c r="A381" s="208" t="s">
        <v>107</v>
      </c>
      <c r="B381" s="158"/>
      <c r="C381" s="158"/>
      <c r="D381" s="158"/>
      <c r="E381" s="158"/>
      <c r="F381" s="158"/>
      <c r="G381" s="158"/>
      <c r="H381" s="158"/>
      <c r="I381" s="158"/>
    </row>
    <row r="382" spans="1:9" x14ac:dyDescent="0.3">
      <c r="A382" s="209" t="s">
        <v>1</v>
      </c>
      <c r="B382" s="158">
        <v>2</v>
      </c>
      <c r="C382" s="158">
        <v>8</v>
      </c>
      <c r="D382" s="158">
        <v>0</v>
      </c>
      <c r="E382" s="158">
        <v>0</v>
      </c>
      <c r="F382" s="158">
        <v>0</v>
      </c>
      <c r="G382" s="158">
        <v>0</v>
      </c>
      <c r="H382" s="158">
        <v>0</v>
      </c>
      <c r="I382" s="158">
        <v>0</v>
      </c>
    </row>
    <row r="383" spans="1:9" x14ac:dyDescent="0.3">
      <c r="A383" s="209" t="s">
        <v>15</v>
      </c>
      <c r="B383" s="158">
        <v>8</v>
      </c>
      <c r="C383" s="158">
        <v>2</v>
      </c>
      <c r="D383" s="158">
        <v>0</v>
      </c>
      <c r="E383" s="158">
        <v>7150</v>
      </c>
      <c r="F383" s="158">
        <v>0</v>
      </c>
      <c r="G383" s="158">
        <v>0</v>
      </c>
      <c r="H383" s="158">
        <v>0</v>
      </c>
      <c r="I383" s="158">
        <v>7150</v>
      </c>
    </row>
    <row r="384" spans="1:9" x14ac:dyDescent="0.3">
      <c r="A384" s="208" t="s">
        <v>507</v>
      </c>
      <c r="B384" s="158">
        <v>10</v>
      </c>
      <c r="C384" s="158">
        <v>3.2</v>
      </c>
      <c r="D384" s="158">
        <v>0</v>
      </c>
      <c r="E384" s="158">
        <v>7150</v>
      </c>
      <c r="F384" s="158">
        <v>0</v>
      </c>
      <c r="G384" s="158">
        <v>0</v>
      </c>
      <c r="H384" s="158">
        <v>0</v>
      </c>
      <c r="I384" s="158">
        <v>7150</v>
      </c>
    </row>
    <row r="385" spans="1:9" x14ac:dyDescent="0.3">
      <c r="A385" s="156" t="s">
        <v>532</v>
      </c>
      <c r="B385" s="158">
        <v>10</v>
      </c>
      <c r="C385" s="158">
        <v>3.2</v>
      </c>
      <c r="D385" s="158">
        <v>0</v>
      </c>
      <c r="E385" s="158">
        <v>7150</v>
      </c>
      <c r="F385" s="158">
        <v>0</v>
      </c>
      <c r="G385" s="158">
        <v>0</v>
      </c>
      <c r="H385" s="158">
        <v>0</v>
      </c>
      <c r="I385" s="158">
        <v>7150</v>
      </c>
    </row>
    <row r="386" spans="1:9" x14ac:dyDescent="0.3">
      <c r="A386" s="212" t="s">
        <v>52</v>
      </c>
      <c r="B386" s="158"/>
      <c r="C386" s="158"/>
      <c r="D386" s="158"/>
      <c r="E386" s="158"/>
      <c r="F386" s="158"/>
      <c r="G386" s="158"/>
      <c r="H386" s="158"/>
      <c r="I386" s="158"/>
    </row>
    <row r="387" spans="1:9" x14ac:dyDescent="0.3">
      <c r="A387" s="208" t="s">
        <v>388</v>
      </c>
      <c r="B387" s="158"/>
      <c r="C387" s="158"/>
      <c r="D387" s="158"/>
      <c r="E387" s="158"/>
      <c r="F387" s="158"/>
      <c r="G387" s="158"/>
      <c r="H387" s="158"/>
      <c r="I387" s="158"/>
    </row>
    <row r="388" spans="1:9" x14ac:dyDescent="0.3">
      <c r="A388" s="209" t="s">
        <v>1</v>
      </c>
      <c r="B388" s="158">
        <v>101</v>
      </c>
      <c r="C388" s="158">
        <v>10.336633663366337</v>
      </c>
      <c r="D388" s="158">
        <v>0</v>
      </c>
      <c r="E388" s="158">
        <v>0</v>
      </c>
      <c r="F388" s="158">
        <v>0</v>
      </c>
      <c r="G388" s="158">
        <v>0</v>
      </c>
      <c r="H388" s="158">
        <v>0</v>
      </c>
      <c r="I388" s="158">
        <v>0</v>
      </c>
    </row>
    <row r="389" spans="1:9" x14ac:dyDescent="0.3">
      <c r="A389" s="209" t="s">
        <v>15</v>
      </c>
      <c r="B389" s="158">
        <v>7</v>
      </c>
      <c r="C389" s="158">
        <v>2.4285714285714284</v>
      </c>
      <c r="D389" s="158">
        <v>0</v>
      </c>
      <c r="E389" s="158">
        <v>475</v>
      </c>
      <c r="F389" s="158">
        <v>205</v>
      </c>
      <c r="G389" s="158">
        <v>0</v>
      </c>
      <c r="H389" s="158">
        <v>0</v>
      </c>
      <c r="I389" s="158">
        <v>680</v>
      </c>
    </row>
    <row r="390" spans="1:9" x14ac:dyDescent="0.3">
      <c r="A390" s="209" t="s">
        <v>119</v>
      </c>
      <c r="B390" s="158">
        <v>4</v>
      </c>
      <c r="C390" s="158">
        <v>17.5</v>
      </c>
      <c r="D390" s="158">
        <v>0</v>
      </c>
      <c r="E390" s="158">
        <v>0</v>
      </c>
      <c r="F390" s="158">
        <v>0</v>
      </c>
      <c r="G390" s="158">
        <v>0</v>
      </c>
      <c r="H390" s="158">
        <v>0</v>
      </c>
      <c r="I390" s="158">
        <v>0</v>
      </c>
    </row>
    <row r="391" spans="1:9" x14ac:dyDescent="0.3">
      <c r="A391" s="208" t="s">
        <v>533</v>
      </c>
      <c r="B391" s="158">
        <v>112</v>
      </c>
      <c r="C391" s="158">
        <v>10.098214285714286</v>
      </c>
      <c r="D391" s="158">
        <v>0</v>
      </c>
      <c r="E391" s="158">
        <v>475</v>
      </c>
      <c r="F391" s="158">
        <v>205</v>
      </c>
      <c r="G391" s="158">
        <v>0</v>
      </c>
      <c r="H391" s="158">
        <v>0</v>
      </c>
      <c r="I391" s="158">
        <v>680</v>
      </c>
    </row>
    <row r="392" spans="1:9" x14ac:dyDescent="0.3">
      <c r="A392" s="208" t="s">
        <v>416</v>
      </c>
      <c r="B392" s="158"/>
      <c r="C392" s="158"/>
      <c r="D392" s="158"/>
      <c r="E392" s="158"/>
      <c r="F392" s="158"/>
      <c r="G392" s="158"/>
      <c r="H392" s="158"/>
      <c r="I392" s="158"/>
    </row>
    <row r="393" spans="1:9" x14ac:dyDescent="0.3">
      <c r="A393" s="209" t="s">
        <v>15</v>
      </c>
      <c r="B393" s="158">
        <v>2</v>
      </c>
      <c r="C393" s="158">
        <v>2</v>
      </c>
      <c r="D393" s="158">
        <v>0</v>
      </c>
      <c r="E393" s="158">
        <v>50</v>
      </c>
      <c r="F393" s="158">
        <v>0</v>
      </c>
      <c r="G393" s="158">
        <v>0</v>
      </c>
      <c r="H393" s="158">
        <v>0</v>
      </c>
      <c r="I393" s="158">
        <v>50</v>
      </c>
    </row>
    <row r="394" spans="1:9" x14ac:dyDescent="0.3">
      <c r="A394" s="208" t="s">
        <v>534</v>
      </c>
      <c r="B394" s="158">
        <v>2</v>
      </c>
      <c r="C394" s="158">
        <v>2</v>
      </c>
      <c r="D394" s="158">
        <v>0</v>
      </c>
      <c r="E394" s="158">
        <v>50</v>
      </c>
      <c r="F394" s="158">
        <v>0</v>
      </c>
      <c r="G394" s="158">
        <v>0</v>
      </c>
      <c r="H394" s="158">
        <v>0</v>
      </c>
      <c r="I394" s="158">
        <v>50</v>
      </c>
    </row>
    <row r="395" spans="1:9" x14ac:dyDescent="0.3">
      <c r="A395" s="208" t="s">
        <v>424</v>
      </c>
      <c r="B395" s="158"/>
      <c r="C395" s="158"/>
      <c r="D395" s="158"/>
      <c r="E395" s="158"/>
      <c r="F395" s="158"/>
      <c r="G395" s="158"/>
      <c r="H395" s="158"/>
      <c r="I395" s="158"/>
    </row>
    <row r="396" spans="1:9" x14ac:dyDescent="0.3">
      <c r="A396" s="209" t="s">
        <v>15</v>
      </c>
      <c r="B396" s="158">
        <v>5</v>
      </c>
      <c r="C396" s="158">
        <v>2</v>
      </c>
      <c r="D396" s="158">
        <v>0</v>
      </c>
      <c r="E396" s="158">
        <v>125</v>
      </c>
      <c r="F396" s="158">
        <v>0</v>
      </c>
      <c r="G396" s="158">
        <v>0</v>
      </c>
      <c r="H396" s="158">
        <v>0</v>
      </c>
      <c r="I396" s="158">
        <v>125</v>
      </c>
    </row>
    <row r="397" spans="1:9" x14ac:dyDescent="0.3">
      <c r="A397" s="208" t="s">
        <v>535</v>
      </c>
      <c r="B397" s="158">
        <v>5</v>
      </c>
      <c r="C397" s="158">
        <v>2</v>
      </c>
      <c r="D397" s="158">
        <v>0</v>
      </c>
      <c r="E397" s="158">
        <v>125</v>
      </c>
      <c r="F397" s="158">
        <v>0</v>
      </c>
      <c r="G397" s="158">
        <v>0</v>
      </c>
      <c r="H397" s="158">
        <v>0</v>
      </c>
      <c r="I397" s="158">
        <v>125</v>
      </c>
    </row>
    <row r="398" spans="1:9" x14ac:dyDescent="0.3">
      <c r="A398" s="208" t="s">
        <v>454</v>
      </c>
      <c r="B398" s="158"/>
      <c r="C398" s="158"/>
      <c r="D398" s="158"/>
      <c r="E398" s="158"/>
      <c r="F398" s="158"/>
      <c r="G398" s="158"/>
      <c r="H398" s="158"/>
      <c r="I398" s="158"/>
    </row>
    <row r="399" spans="1:9" x14ac:dyDescent="0.3">
      <c r="A399" s="209" t="s">
        <v>15</v>
      </c>
      <c r="B399" s="158">
        <v>1</v>
      </c>
      <c r="C399" s="158">
        <v>2</v>
      </c>
      <c r="D399" s="158">
        <v>0</v>
      </c>
      <c r="E399" s="158">
        <v>25</v>
      </c>
      <c r="F399" s="158">
        <v>0</v>
      </c>
      <c r="G399" s="158">
        <v>0</v>
      </c>
      <c r="H399" s="158">
        <v>0</v>
      </c>
      <c r="I399" s="158">
        <v>25</v>
      </c>
    </row>
    <row r="400" spans="1:9" x14ac:dyDescent="0.3">
      <c r="A400" s="208" t="s">
        <v>536</v>
      </c>
      <c r="B400" s="158">
        <v>1</v>
      </c>
      <c r="C400" s="158">
        <v>2</v>
      </c>
      <c r="D400" s="158">
        <v>0</v>
      </c>
      <c r="E400" s="158">
        <v>25</v>
      </c>
      <c r="F400" s="158">
        <v>0</v>
      </c>
      <c r="G400" s="158">
        <v>0</v>
      </c>
      <c r="H400" s="158">
        <v>0</v>
      </c>
      <c r="I400" s="158">
        <v>25</v>
      </c>
    </row>
    <row r="401" spans="1:9" x14ac:dyDescent="0.3">
      <c r="A401" s="208" t="s">
        <v>459</v>
      </c>
      <c r="B401" s="158"/>
      <c r="C401" s="158"/>
      <c r="D401" s="158"/>
      <c r="E401" s="158"/>
      <c r="F401" s="158"/>
      <c r="G401" s="158"/>
      <c r="H401" s="158"/>
      <c r="I401" s="158"/>
    </row>
    <row r="402" spans="1:9" x14ac:dyDescent="0.3">
      <c r="A402" s="209" t="s">
        <v>15</v>
      </c>
      <c r="B402" s="158">
        <v>1</v>
      </c>
      <c r="C402" s="158">
        <v>2</v>
      </c>
      <c r="D402" s="158">
        <v>0</v>
      </c>
      <c r="E402" s="158">
        <v>25</v>
      </c>
      <c r="F402" s="158">
        <v>0</v>
      </c>
      <c r="G402" s="158">
        <v>0</v>
      </c>
      <c r="H402" s="158">
        <v>0</v>
      </c>
      <c r="I402" s="158">
        <v>25</v>
      </c>
    </row>
    <row r="403" spans="1:9" x14ac:dyDescent="0.3">
      <c r="A403" s="208" t="s">
        <v>537</v>
      </c>
      <c r="B403" s="158">
        <v>1</v>
      </c>
      <c r="C403" s="158">
        <v>2</v>
      </c>
      <c r="D403" s="158">
        <v>0</v>
      </c>
      <c r="E403" s="158">
        <v>25</v>
      </c>
      <c r="F403" s="158">
        <v>0</v>
      </c>
      <c r="G403" s="158">
        <v>0</v>
      </c>
      <c r="H403" s="158">
        <v>0</v>
      </c>
      <c r="I403" s="158">
        <v>25</v>
      </c>
    </row>
    <row r="404" spans="1:9" x14ac:dyDescent="0.3">
      <c r="A404" s="234" t="s">
        <v>538</v>
      </c>
      <c r="B404" s="158">
        <v>121</v>
      </c>
      <c r="C404" s="158">
        <v>9.4958677685950406</v>
      </c>
      <c r="D404" s="158">
        <v>0</v>
      </c>
      <c r="E404" s="158">
        <v>700</v>
      </c>
      <c r="F404" s="158">
        <v>205</v>
      </c>
      <c r="G404" s="158">
        <v>0</v>
      </c>
      <c r="H404" s="158">
        <v>0</v>
      </c>
      <c r="I404" s="158">
        <v>905</v>
      </c>
    </row>
    <row r="405" spans="1:9" x14ac:dyDescent="0.3">
      <c r="A405" s="212" t="s">
        <v>53</v>
      </c>
      <c r="B405" s="158"/>
      <c r="C405" s="158"/>
      <c r="D405" s="158"/>
      <c r="E405" s="158"/>
      <c r="F405" s="158"/>
      <c r="G405" s="158"/>
      <c r="H405" s="158"/>
      <c r="I405" s="158"/>
    </row>
    <row r="406" spans="1:9" x14ac:dyDescent="0.3">
      <c r="A406" s="208" t="s">
        <v>341</v>
      </c>
      <c r="B406" s="158"/>
      <c r="C406" s="158"/>
      <c r="D406" s="158"/>
      <c r="E406" s="158"/>
      <c r="F406" s="158"/>
      <c r="G406" s="158"/>
      <c r="H406" s="158"/>
      <c r="I406" s="158"/>
    </row>
    <row r="407" spans="1:9" x14ac:dyDescent="0.3">
      <c r="A407" s="209" t="s">
        <v>1</v>
      </c>
      <c r="B407" s="158">
        <v>65</v>
      </c>
      <c r="C407" s="158">
        <v>8.5538461538461537</v>
      </c>
      <c r="D407" s="158">
        <v>0</v>
      </c>
      <c r="E407" s="158">
        <v>0</v>
      </c>
      <c r="F407" s="158">
        <v>0</v>
      </c>
      <c r="G407" s="158">
        <v>0</v>
      </c>
      <c r="H407" s="158">
        <v>0</v>
      </c>
      <c r="I407" s="158">
        <v>0</v>
      </c>
    </row>
    <row r="408" spans="1:9" x14ac:dyDescent="0.3">
      <c r="A408" s="209" t="s">
        <v>119</v>
      </c>
      <c r="B408" s="158">
        <v>4</v>
      </c>
      <c r="C408" s="158">
        <v>15.75</v>
      </c>
      <c r="D408" s="158">
        <v>0</v>
      </c>
      <c r="E408" s="158">
        <v>0</v>
      </c>
      <c r="F408" s="158">
        <v>0</v>
      </c>
      <c r="G408" s="158">
        <v>0</v>
      </c>
      <c r="H408" s="158">
        <v>0</v>
      </c>
      <c r="I408" s="158">
        <v>0</v>
      </c>
    </row>
    <row r="409" spans="1:9" x14ac:dyDescent="0.3">
      <c r="A409" s="208" t="s">
        <v>645</v>
      </c>
      <c r="B409" s="158">
        <v>69</v>
      </c>
      <c r="C409" s="158">
        <v>8.9710144927536231</v>
      </c>
      <c r="D409" s="158">
        <v>0</v>
      </c>
      <c r="E409" s="158">
        <v>0</v>
      </c>
      <c r="F409" s="158">
        <v>0</v>
      </c>
      <c r="G409" s="158">
        <v>0</v>
      </c>
      <c r="H409" s="158">
        <v>0</v>
      </c>
      <c r="I409" s="158">
        <v>0</v>
      </c>
    </row>
    <row r="410" spans="1:9" x14ac:dyDescent="0.3">
      <c r="A410" s="208" t="s">
        <v>425</v>
      </c>
      <c r="B410" s="158"/>
      <c r="C410" s="158"/>
      <c r="D410" s="158"/>
      <c r="E410" s="158"/>
      <c r="F410" s="158"/>
      <c r="G410" s="158"/>
      <c r="H410" s="158"/>
      <c r="I410" s="158"/>
    </row>
    <row r="411" spans="1:9" x14ac:dyDescent="0.3">
      <c r="A411" s="209" t="s">
        <v>1</v>
      </c>
      <c r="B411" s="158">
        <v>21</v>
      </c>
      <c r="C411" s="158">
        <v>8</v>
      </c>
      <c r="D411" s="158">
        <v>0</v>
      </c>
      <c r="E411" s="158">
        <v>0</v>
      </c>
      <c r="F411" s="158">
        <v>0</v>
      </c>
      <c r="G411" s="158">
        <v>0</v>
      </c>
      <c r="H411" s="158">
        <v>0</v>
      </c>
      <c r="I411" s="158">
        <v>0</v>
      </c>
    </row>
    <row r="412" spans="1:9" x14ac:dyDescent="0.3">
      <c r="A412" s="208" t="s">
        <v>646</v>
      </c>
      <c r="B412" s="158">
        <v>21</v>
      </c>
      <c r="C412" s="158">
        <v>8</v>
      </c>
      <c r="D412" s="158">
        <v>0</v>
      </c>
      <c r="E412" s="158">
        <v>0</v>
      </c>
      <c r="F412" s="158">
        <v>0</v>
      </c>
      <c r="G412" s="158">
        <v>0</v>
      </c>
      <c r="H412" s="158">
        <v>0</v>
      </c>
      <c r="I412" s="158">
        <v>0</v>
      </c>
    </row>
    <row r="413" spans="1:9" x14ac:dyDescent="0.3">
      <c r="A413" s="208" t="s">
        <v>162</v>
      </c>
      <c r="B413" s="158"/>
      <c r="C413" s="158"/>
      <c r="D413" s="158"/>
      <c r="E413" s="158"/>
      <c r="F413" s="158"/>
      <c r="G413" s="158"/>
      <c r="H413" s="158"/>
      <c r="I413" s="158"/>
    </row>
    <row r="414" spans="1:9" x14ac:dyDescent="0.3">
      <c r="A414" s="209" t="s">
        <v>1</v>
      </c>
      <c r="B414" s="158">
        <v>93</v>
      </c>
      <c r="C414" s="158">
        <v>9.849462365591398</v>
      </c>
      <c r="D414" s="158">
        <v>0</v>
      </c>
      <c r="E414" s="158">
        <v>0</v>
      </c>
      <c r="F414" s="158">
        <v>0</v>
      </c>
      <c r="G414" s="158">
        <v>0</v>
      </c>
      <c r="H414" s="158">
        <v>0</v>
      </c>
      <c r="I414" s="158">
        <v>0</v>
      </c>
    </row>
    <row r="415" spans="1:9" x14ac:dyDescent="0.3">
      <c r="A415" s="209" t="s">
        <v>119</v>
      </c>
      <c r="B415" s="158">
        <v>4</v>
      </c>
      <c r="C415" s="158">
        <v>17.5</v>
      </c>
      <c r="D415" s="158">
        <v>0</v>
      </c>
      <c r="E415" s="158">
        <v>0</v>
      </c>
      <c r="F415" s="158">
        <v>0</v>
      </c>
      <c r="G415" s="158">
        <v>0</v>
      </c>
      <c r="H415" s="158">
        <v>0</v>
      </c>
      <c r="I415" s="158">
        <v>0</v>
      </c>
    </row>
    <row r="416" spans="1:9" x14ac:dyDescent="0.3">
      <c r="A416" s="208" t="s">
        <v>647</v>
      </c>
      <c r="B416" s="158">
        <v>97</v>
      </c>
      <c r="C416" s="158">
        <v>10.164948453608247</v>
      </c>
      <c r="D416" s="158">
        <v>0</v>
      </c>
      <c r="E416" s="158">
        <v>0</v>
      </c>
      <c r="F416" s="158">
        <v>0</v>
      </c>
      <c r="G416" s="158">
        <v>0</v>
      </c>
      <c r="H416" s="158">
        <v>0</v>
      </c>
      <c r="I416" s="158">
        <v>0</v>
      </c>
    </row>
    <row r="417" spans="1:9" x14ac:dyDescent="0.3">
      <c r="A417" s="208" t="s">
        <v>467</v>
      </c>
      <c r="B417" s="158"/>
      <c r="C417" s="158"/>
      <c r="D417" s="158"/>
      <c r="E417" s="158"/>
      <c r="F417" s="158"/>
      <c r="G417" s="158"/>
      <c r="H417" s="158"/>
      <c r="I417" s="158"/>
    </row>
    <row r="418" spans="1:9" x14ac:dyDescent="0.3">
      <c r="A418" s="209" t="s">
        <v>1</v>
      </c>
      <c r="B418" s="158">
        <v>24</v>
      </c>
      <c r="C418" s="158">
        <v>8.1666666666666661</v>
      </c>
      <c r="D418" s="158">
        <v>0</v>
      </c>
      <c r="E418" s="158">
        <v>0</v>
      </c>
      <c r="F418" s="158">
        <v>0</v>
      </c>
      <c r="G418" s="158">
        <v>0</v>
      </c>
      <c r="H418" s="158">
        <v>0</v>
      </c>
      <c r="I418" s="158">
        <v>0</v>
      </c>
    </row>
    <row r="419" spans="1:9" x14ac:dyDescent="0.3">
      <c r="A419" s="209" t="s">
        <v>15</v>
      </c>
      <c r="B419" s="158">
        <v>1</v>
      </c>
      <c r="C419" s="158">
        <v>3</v>
      </c>
      <c r="D419" s="158">
        <v>0</v>
      </c>
      <c r="E419" s="158">
        <v>0</v>
      </c>
      <c r="F419" s="158">
        <v>50</v>
      </c>
      <c r="G419" s="158">
        <v>0</v>
      </c>
      <c r="H419" s="158">
        <v>0</v>
      </c>
      <c r="I419" s="158">
        <v>50</v>
      </c>
    </row>
    <row r="420" spans="1:9" x14ac:dyDescent="0.3">
      <c r="A420" s="208" t="s">
        <v>539</v>
      </c>
      <c r="B420" s="158">
        <v>25</v>
      </c>
      <c r="C420" s="158">
        <v>7.96</v>
      </c>
      <c r="D420" s="158">
        <v>0</v>
      </c>
      <c r="E420" s="158">
        <v>0</v>
      </c>
      <c r="F420" s="158">
        <v>50</v>
      </c>
      <c r="G420" s="158">
        <v>0</v>
      </c>
      <c r="H420" s="158">
        <v>0</v>
      </c>
      <c r="I420" s="158">
        <v>50</v>
      </c>
    </row>
    <row r="421" spans="1:9" x14ac:dyDescent="0.3">
      <c r="A421" s="208" t="s">
        <v>430</v>
      </c>
      <c r="B421" s="158"/>
      <c r="C421" s="158"/>
      <c r="D421" s="158"/>
      <c r="E421" s="158"/>
      <c r="F421" s="158"/>
      <c r="G421" s="158"/>
      <c r="H421" s="158"/>
      <c r="I421" s="158"/>
    </row>
    <row r="422" spans="1:9" x14ac:dyDescent="0.3">
      <c r="A422" s="209" t="s">
        <v>1</v>
      </c>
      <c r="B422" s="158">
        <v>1</v>
      </c>
      <c r="C422" s="158">
        <v>10</v>
      </c>
      <c r="D422" s="158">
        <v>0</v>
      </c>
      <c r="E422" s="158">
        <v>0</v>
      </c>
      <c r="F422" s="158">
        <v>0</v>
      </c>
      <c r="G422" s="158">
        <v>0</v>
      </c>
      <c r="H422" s="158">
        <v>0</v>
      </c>
      <c r="I422" s="158">
        <v>0</v>
      </c>
    </row>
    <row r="423" spans="1:9" x14ac:dyDescent="0.3">
      <c r="A423" s="209" t="s">
        <v>15</v>
      </c>
      <c r="B423" s="158">
        <v>1</v>
      </c>
      <c r="C423" s="158">
        <v>2</v>
      </c>
      <c r="D423" s="158">
        <v>0</v>
      </c>
      <c r="E423" s="158">
        <v>150</v>
      </c>
      <c r="F423" s="158">
        <v>0</v>
      </c>
      <c r="G423" s="158">
        <v>0</v>
      </c>
      <c r="H423" s="158">
        <v>0</v>
      </c>
      <c r="I423" s="158">
        <v>150</v>
      </c>
    </row>
    <row r="424" spans="1:9" x14ac:dyDescent="0.3">
      <c r="A424" s="208" t="s">
        <v>540</v>
      </c>
      <c r="B424" s="158">
        <v>2</v>
      </c>
      <c r="C424" s="158">
        <v>6</v>
      </c>
      <c r="D424" s="158">
        <v>0</v>
      </c>
      <c r="E424" s="158">
        <v>150</v>
      </c>
      <c r="F424" s="158">
        <v>0</v>
      </c>
      <c r="G424" s="158">
        <v>0</v>
      </c>
      <c r="H424" s="158">
        <v>0</v>
      </c>
      <c r="I424" s="158">
        <v>150</v>
      </c>
    </row>
    <row r="425" spans="1:9" x14ac:dyDescent="0.3">
      <c r="A425" s="208" t="s">
        <v>455</v>
      </c>
      <c r="B425" s="158"/>
      <c r="C425" s="158"/>
      <c r="D425" s="158"/>
      <c r="E425" s="158"/>
      <c r="F425" s="158"/>
      <c r="G425" s="158"/>
      <c r="H425" s="158"/>
      <c r="I425" s="158"/>
    </row>
    <row r="426" spans="1:9" x14ac:dyDescent="0.3">
      <c r="A426" s="209" t="s">
        <v>1</v>
      </c>
      <c r="B426" s="158">
        <v>1</v>
      </c>
      <c r="C426" s="158">
        <v>8</v>
      </c>
      <c r="D426" s="158">
        <v>0</v>
      </c>
      <c r="E426" s="158">
        <v>0</v>
      </c>
      <c r="F426" s="158">
        <v>0</v>
      </c>
      <c r="G426" s="158">
        <v>0</v>
      </c>
      <c r="H426" s="158">
        <v>0</v>
      </c>
      <c r="I426" s="158">
        <v>0</v>
      </c>
    </row>
    <row r="427" spans="1:9" x14ac:dyDescent="0.3">
      <c r="A427" s="208" t="s">
        <v>648</v>
      </c>
      <c r="B427" s="158">
        <v>1</v>
      </c>
      <c r="C427" s="158">
        <v>8</v>
      </c>
      <c r="D427" s="158">
        <v>0</v>
      </c>
      <c r="E427" s="158">
        <v>0</v>
      </c>
      <c r="F427" s="158">
        <v>0</v>
      </c>
      <c r="G427" s="158">
        <v>0</v>
      </c>
      <c r="H427" s="158">
        <v>0</v>
      </c>
      <c r="I427" s="158">
        <v>0</v>
      </c>
    </row>
    <row r="428" spans="1:9" x14ac:dyDescent="0.3">
      <c r="A428" s="208" t="s">
        <v>461</v>
      </c>
      <c r="B428" s="158"/>
      <c r="C428" s="158"/>
      <c r="D428" s="158"/>
      <c r="E428" s="158"/>
      <c r="F428" s="158"/>
      <c r="G428" s="158"/>
      <c r="H428" s="158"/>
      <c r="I428" s="158"/>
    </row>
    <row r="429" spans="1:9" x14ac:dyDescent="0.3">
      <c r="A429" s="209" t="s">
        <v>1</v>
      </c>
      <c r="B429" s="158">
        <v>1</v>
      </c>
      <c r="C429" s="158">
        <v>8</v>
      </c>
      <c r="D429" s="158">
        <v>0</v>
      </c>
      <c r="E429" s="158">
        <v>0</v>
      </c>
      <c r="F429" s="158">
        <v>0</v>
      </c>
      <c r="G429" s="158">
        <v>0</v>
      </c>
      <c r="H429" s="158">
        <v>0</v>
      </c>
      <c r="I429" s="158">
        <v>0</v>
      </c>
    </row>
    <row r="430" spans="1:9" x14ac:dyDescent="0.3">
      <c r="A430" s="208" t="s">
        <v>649</v>
      </c>
      <c r="B430" s="158">
        <v>1</v>
      </c>
      <c r="C430" s="158">
        <v>8</v>
      </c>
      <c r="D430" s="158">
        <v>0</v>
      </c>
      <c r="E430" s="158">
        <v>0</v>
      </c>
      <c r="F430" s="158">
        <v>0</v>
      </c>
      <c r="G430" s="158">
        <v>0</v>
      </c>
      <c r="H430" s="158">
        <v>0</v>
      </c>
      <c r="I430" s="158">
        <v>0</v>
      </c>
    </row>
    <row r="431" spans="1:9" x14ac:dyDescent="0.3">
      <c r="A431" s="208" t="s">
        <v>463</v>
      </c>
      <c r="B431" s="158"/>
      <c r="C431" s="158"/>
      <c r="D431" s="158"/>
      <c r="E431" s="158"/>
      <c r="F431" s="158"/>
      <c r="G431" s="158"/>
      <c r="H431" s="158"/>
      <c r="I431" s="158"/>
    </row>
    <row r="432" spans="1:9" x14ac:dyDescent="0.3">
      <c r="A432" s="209" t="s">
        <v>1</v>
      </c>
      <c r="B432" s="158">
        <v>1</v>
      </c>
      <c r="C432" s="158">
        <v>8</v>
      </c>
      <c r="D432" s="158">
        <v>0</v>
      </c>
      <c r="E432" s="158">
        <v>0</v>
      </c>
      <c r="F432" s="158">
        <v>0</v>
      </c>
      <c r="G432" s="158">
        <v>0</v>
      </c>
      <c r="H432" s="158">
        <v>0</v>
      </c>
      <c r="I432" s="158">
        <v>0</v>
      </c>
    </row>
    <row r="433" spans="1:9" x14ac:dyDescent="0.3">
      <c r="A433" s="208" t="s">
        <v>650</v>
      </c>
      <c r="B433" s="158">
        <v>1</v>
      </c>
      <c r="C433" s="158">
        <v>8</v>
      </c>
      <c r="D433" s="158">
        <v>0</v>
      </c>
      <c r="E433" s="158">
        <v>0</v>
      </c>
      <c r="F433" s="158">
        <v>0</v>
      </c>
      <c r="G433" s="158">
        <v>0</v>
      </c>
      <c r="H433" s="158">
        <v>0</v>
      </c>
      <c r="I433" s="158">
        <v>0</v>
      </c>
    </row>
    <row r="434" spans="1:9" x14ac:dyDescent="0.3">
      <c r="A434" s="208" t="s">
        <v>464</v>
      </c>
      <c r="B434" s="158"/>
      <c r="C434" s="158"/>
      <c r="D434" s="158"/>
      <c r="E434" s="158"/>
      <c r="F434" s="158"/>
      <c r="G434" s="158"/>
      <c r="H434" s="158"/>
      <c r="I434" s="158"/>
    </row>
    <row r="435" spans="1:9" x14ac:dyDescent="0.3">
      <c r="A435" s="209" t="s">
        <v>1</v>
      </c>
      <c r="B435" s="158">
        <v>3</v>
      </c>
      <c r="C435" s="158">
        <v>8</v>
      </c>
      <c r="D435" s="158">
        <v>0</v>
      </c>
      <c r="E435" s="158">
        <v>0</v>
      </c>
      <c r="F435" s="158">
        <v>0</v>
      </c>
      <c r="G435" s="158">
        <v>0</v>
      </c>
      <c r="H435" s="158">
        <v>0</v>
      </c>
      <c r="I435" s="158">
        <v>0</v>
      </c>
    </row>
    <row r="436" spans="1:9" x14ac:dyDescent="0.3">
      <c r="A436" s="208" t="s">
        <v>513</v>
      </c>
      <c r="B436" s="158">
        <v>3</v>
      </c>
      <c r="C436" s="158">
        <v>8</v>
      </c>
      <c r="D436" s="158">
        <v>0</v>
      </c>
      <c r="E436" s="158">
        <v>0</v>
      </c>
      <c r="F436" s="158">
        <v>0</v>
      </c>
      <c r="G436" s="158">
        <v>0</v>
      </c>
      <c r="H436" s="158">
        <v>0</v>
      </c>
      <c r="I436" s="158">
        <v>0</v>
      </c>
    </row>
    <row r="437" spans="1:9" x14ac:dyDescent="0.3">
      <c r="A437" s="208" t="s">
        <v>481</v>
      </c>
      <c r="B437" s="158"/>
      <c r="C437" s="158"/>
      <c r="D437" s="158"/>
      <c r="E437" s="158"/>
      <c r="F437" s="158"/>
      <c r="G437" s="158"/>
      <c r="H437" s="158"/>
      <c r="I437" s="158"/>
    </row>
    <row r="438" spans="1:9" x14ac:dyDescent="0.3">
      <c r="A438" s="209" t="s">
        <v>1</v>
      </c>
      <c r="B438" s="158">
        <v>2</v>
      </c>
      <c r="C438" s="158">
        <v>12</v>
      </c>
      <c r="D438" s="158">
        <v>0</v>
      </c>
      <c r="E438" s="158">
        <v>0</v>
      </c>
      <c r="F438" s="158">
        <v>0</v>
      </c>
      <c r="G438" s="158">
        <v>0</v>
      </c>
      <c r="H438" s="158">
        <v>0</v>
      </c>
      <c r="I438" s="158">
        <v>0</v>
      </c>
    </row>
    <row r="439" spans="1:9" x14ac:dyDescent="0.3">
      <c r="A439" s="208" t="s">
        <v>651</v>
      </c>
      <c r="B439" s="158">
        <v>2</v>
      </c>
      <c r="C439" s="158">
        <v>12</v>
      </c>
      <c r="D439" s="158">
        <v>0</v>
      </c>
      <c r="E439" s="158">
        <v>0</v>
      </c>
      <c r="F439" s="158">
        <v>0</v>
      </c>
      <c r="G439" s="158">
        <v>0</v>
      </c>
      <c r="H439" s="158">
        <v>0</v>
      </c>
      <c r="I439" s="158">
        <v>0</v>
      </c>
    </row>
    <row r="440" spans="1:9" x14ac:dyDescent="0.3">
      <c r="A440" s="234" t="s">
        <v>541</v>
      </c>
      <c r="B440" s="158">
        <v>222</v>
      </c>
      <c r="C440" s="158">
        <v>9.2612612612612608</v>
      </c>
      <c r="D440" s="158">
        <v>0</v>
      </c>
      <c r="E440" s="158">
        <v>150</v>
      </c>
      <c r="F440" s="158">
        <v>50</v>
      </c>
      <c r="G440" s="158">
        <v>0</v>
      </c>
      <c r="H440" s="158">
        <v>0</v>
      </c>
      <c r="I440" s="158">
        <v>200</v>
      </c>
    </row>
    <row r="441" spans="1:9" x14ac:dyDescent="0.3">
      <c r="A441" s="212" t="s">
        <v>319</v>
      </c>
      <c r="B441" s="158"/>
      <c r="C441" s="158"/>
      <c r="D441" s="158"/>
      <c r="E441" s="158"/>
      <c r="F441" s="158"/>
      <c r="G441" s="158"/>
      <c r="H441" s="158"/>
      <c r="I441" s="158"/>
    </row>
    <row r="442" spans="1:9" x14ac:dyDescent="0.3">
      <c r="A442" s="157" t="s">
        <v>320</v>
      </c>
      <c r="B442" s="158"/>
      <c r="C442" s="158"/>
      <c r="D442" s="158"/>
      <c r="E442" s="158"/>
      <c r="F442" s="158"/>
      <c r="G442" s="158"/>
      <c r="H442" s="158"/>
      <c r="I442" s="158"/>
    </row>
    <row r="443" spans="1:9" x14ac:dyDescent="0.3">
      <c r="A443" s="207" t="s">
        <v>1</v>
      </c>
      <c r="B443" s="158">
        <v>1</v>
      </c>
      <c r="C443" s="158" t="e">
        <v>#DIV/0!</v>
      </c>
      <c r="D443" s="158">
        <v>0</v>
      </c>
      <c r="E443" s="158">
        <v>0</v>
      </c>
      <c r="F443" s="158">
        <v>0</v>
      </c>
      <c r="G443" s="158">
        <v>0</v>
      </c>
      <c r="H443" s="158">
        <v>0</v>
      </c>
      <c r="I443" s="158">
        <v>0</v>
      </c>
    </row>
    <row r="444" spans="1:9" x14ac:dyDescent="0.3">
      <c r="A444" s="157" t="s">
        <v>652</v>
      </c>
      <c r="B444" s="158">
        <v>1</v>
      </c>
      <c r="C444" s="158" t="e">
        <v>#DIV/0!</v>
      </c>
      <c r="D444" s="158">
        <v>0</v>
      </c>
      <c r="E444" s="158">
        <v>0</v>
      </c>
      <c r="F444" s="158">
        <v>0</v>
      </c>
      <c r="G444" s="158">
        <v>0</v>
      </c>
      <c r="H444" s="158">
        <v>0</v>
      </c>
      <c r="I444" s="158">
        <v>0</v>
      </c>
    </row>
    <row r="445" spans="1:9" x14ac:dyDescent="0.3">
      <c r="A445" s="156" t="s">
        <v>653</v>
      </c>
      <c r="B445" s="158">
        <v>1</v>
      </c>
      <c r="C445" s="158" t="e">
        <v>#DIV/0!</v>
      </c>
      <c r="D445" s="158">
        <v>0</v>
      </c>
      <c r="E445" s="158">
        <v>0</v>
      </c>
      <c r="F445" s="158">
        <v>0</v>
      </c>
      <c r="G445" s="158">
        <v>0</v>
      </c>
      <c r="H445" s="158">
        <v>0</v>
      </c>
      <c r="I445" s="158">
        <v>0</v>
      </c>
    </row>
    <row r="446" spans="1:9" x14ac:dyDescent="0.3">
      <c r="A446" s="212" t="s">
        <v>298</v>
      </c>
      <c r="B446" s="158"/>
      <c r="C446" s="158"/>
      <c r="D446" s="158"/>
      <c r="E446" s="158"/>
      <c r="F446" s="158"/>
      <c r="G446" s="158"/>
      <c r="H446" s="158"/>
      <c r="I446" s="158"/>
    </row>
    <row r="447" spans="1:9" x14ac:dyDescent="0.3">
      <c r="A447" s="157" t="s">
        <v>299</v>
      </c>
      <c r="B447" s="158"/>
      <c r="C447" s="158"/>
      <c r="D447" s="158"/>
      <c r="E447" s="158"/>
      <c r="F447" s="158"/>
      <c r="G447" s="158"/>
      <c r="H447" s="158"/>
      <c r="I447" s="158"/>
    </row>
    <row r="448" spans="1:9" x14ac:dyDescent="0.3">
      <c r="A448" s="207" t="s">
        <v>1</v>
      </c>
      <c r="B448" s="158">
        <v>2</v>
      </c>
      <c r="C448" s="158" t="e">
        <v>#DIV/0!</v>
      </c>
      <c r="D448" s="158">
        <v>0</v>
      </c>
      <c r="E448" s="158">
        <v>0</v>
      </c>
      <c r="F448" s="158">
        <v>0</v>
      </c>
      <c r="G448" s="158">
        <v>0</v>
      </c>
      <c r="H448" s="158">
        <v>0</v>
      </c>
      <c r="I448" s="158">
        <v>0</v>
      </c>
    </row>
    <row r="449" spans="1:9" x14ac:dyDescent="0.3">
      <c r="A449" s="157" t="s">
        <v>654</v>
      </c>
      <c r="B449" s="158">
        <v>2</v>
      </c>
      <c r="C449" s="158" t="e">
        <v>#DIV/0!</v>
      </c>
      <c r="D449" s="158">
        <v>0</v>
      </c>
      <c r="E449" s="158">
        <v>0</v>
      </c>
      <c r="F449" s="158">
        <v>0</v>
      </c>
      <c r="G449" s="158">
        <v>0</v>
      </c>
      <c r="H449" s="158">
        <v>0</v>
      </c>
      <c r="I449" s="158">
        <v>0</v>
      </c>
    </row>
    <row r="450" spans="1:9" x14ac:dyDescent="0.3">
      <c r="A450" s="157" t="s">
        <v>301</v>
      </c>
      <c r="B450" s="158"/>
      <c r="C450" s="158"/>
      <c r="D450" s="158"/>
      <c r="E450" s="158"/>
      <c r="F450" s="158"/>
      <c r="G450" s="158"/>
      <c r="H450" s="158"/>
      <c r="I450" s="158"/>
    </row>
    <row r="451" spans="1:9" x14ac:dyDescent="0.3">
      <c r="A451" s="207" t="s">
        <v>1</v>
      </c>
      <c r="B451" s="158">
        <v>3</v>
      </c>
      <c r="C451" s="158" t="e">
        <v>#DIV/0!</v>
      </c>
      <c r="D451" s="158">
        <v>0</v>
      </c>
      <c r="E451" s="158">
        <v>0</v>
      </c>
      <c r="F451" s="158">
        <v>0</v>
      </c>
      <c r="G451" s="158">
        <v>0</v>
      </c>
      <c r="H451" s="158">
        <v>0</v>
      </c>
      <c r="I451" s="158">
        <v>0</v>
      </c>
    </row>
    <row r="452" spans="1:9" x14ac:dyDescent="0.3">
      <c r="A452" s="157" t="s">
        <v>655</v>
      </c>
      <c r="B452" s="158">
        <v>3</v>
      </c>
      <c r="C452" s="158" t="e">
        <v>#DIV/0!</v>
      </c>
      <c r="D452" s="158">
        <v>0</v>
      </c>
      <c r="E452" s="158">
        <v>0</v>
      </c>
      <c r="F452" s="158">
        <v>0</v>
      </c>
      <c r="G452" s="158">
        <v>0</v>
      </c>
      <c r="H452" s="158">
        <v>0</v>
      </c>
      <c r="I452" s="158">
        <v>0</v>
      </c>
    </row>
    <row r="453" spans="1:9" x14ac:dyDescent="0.3">
      <c r="A453" s="157" t="s">
        <v>300</v>
      </c>
      <c r="B453" s="158"/>
      <c r="C453" s="158"/>
      <c r="D453" s="158"/>
      <c r="E453" s="158"/>
      <c r="F453" s="158"/>
      <c r="G453" s="158"/>
      <c r="H453" s="158"/>
      <c r="I453" s="158"/>
    </row>
    <row r="454" spans="1:9" x14ac:dyDescent="0.3">
      <c r="A454" s="207" t="s">
        <v>1</v>
      </c>
      <c r="B454" s="158">
        <v>2</v>
      </c>
      <c r="C454" s="158" t="e">
        <v>#DIV/0!</v>
      </c>
      <c r="D454" s="158">
        <v>0</v>
      </c>
      <c r="E454" s="158">
        <v>0</v>
      </c>
      <c r="F454" s="158">
        <v>0</v>
      </c>
      <c r="G454" s="158">
        <v>0</v>
      </c>
      <c r="H454" s="158">
        <v>0</v>
      </c>
      <c r="I454" s="158">
        <v>0</v>
      </c>
    </row>
    <row r="455" spans="1:9" x14ac:dyDescent="0.3">
      <c r="A455" s="157" t="s">
        <v>656</v>
      </c>
      <c r="B455" s="158">
        <v>2</v>
      </c>
      <c r="C455" s="158" t="e">
        <v>#DIV/0!</v>
      </c>
      <c r="D455" s="158">
        <v>0</v>
      </c>
      <c r="E455" s="158">
        <v>0</v>
      </c>
      <c r="F455" s="158">
        <v>0</v>
      </c>
      <c r="G455" s="158">
        <v>0</v>
      </c>
      <c r="H455" s="158">
        <v>0</v>
      </c>
      <c r="I455" s="158">
        <v>0</v>
      </c>
    </row>
    <row r="456" spans="1:9" x14ac:dyDescent="0.3">
      <c r="A456" s="156" t="s">
        <v>657</v>
      </c>
      <c r="B456" s="158">
        <v>7</v>
      </c>
      <c r="C456" s="158" t="e">
        <v>#DIV/0!</v>
      </c>
      <c r="D456" s="158">
        <v>0</v>
      </c>
      <c r="E456" s="158">
        <v>0</v>
      </c>
      <c r="F456" s="158">
        <v>0</v>
      </c>
      <c r="G456" s="158">
        <v>0</v>
      </c>
      <c r="H456" s="158">
        <v>0</v>
      </c>
      <c r="I456" s="158">
        <v>0</v>
      </c>
    </row>
    <row r="457" spans="1:9" x14ac:dyDescent="0.3">
      <c r="A457" s="212" t="s">
        <v>281</v>
      </c>
      <c r="B457" s="158"/>
      <c r="C457" s="158"/>
      <c r="D457" s="158"/>
      <c r="E457" s="158"/>
      <c r="F457" s="158"/>
      <c r="G457" s="158"/>
      <c r="H457" s="158"/>
      <c r="I457" s="158"/>
    </row>
    <row r="458" spans="1:9" x14ac:dyDescent="0.3">
      <c r="A458" s="157" t="s">
        <v>284</v>
      </c>
      <c r="B458" s="158"/>
      <c r="C458" s="158"/>
      <c r="D458" s="158"/>
      <c r="E458" s="158"/>
      <c r="F458" s="158"/>
      <c r="G458" s="158"/>
      <c r="H458" s="158"/>
      <c r="I458" s="158"/>
    </row>
    <row r="459" spans="1:9" x14ac:dyDescent="0.3">
      <c r="A459" s="207" t="s">
        <v>1</v>
      </c>
      <c r="B459" s="158">
        <v>1</v>
      </c>
      <c r="C459" s="158" t="e">
        <v>#DIV/0!</v>
      </c>
      <c r="D459" s="158">
        <v>0</v>
      </c>
      <c r="E459" s="158">
        <v>0</v>
      </c>
      <c r="F459" s="158">
        <v>0</v>
      </c>
      <c r="G459" s="158">
        <v>0</v>
      </c>
      <c r="H459" s="158">
        <v>0</v>
      </c>
      <c r="I459" s="158">
        <v>0</v>
      </c>
    </row>
    <row r="460" spans="1:9" x14ac:dyDescent="0.3">
      <c r="A460" s="157" t="s">
        <v>658</v>
      </c>
      <c r="B460" s="158">
        <v>1</v>
      </c>
      <c r="C460" s="158" t="e">
        <v>#DIV/0!</v>
      </c>
      <c r="D460" s="158">
        <v>0</v>
      </c>
      <c r="E460" s="158">
        <v>0</v>
      </c>
      <c r="F460" s="158">
        <v>0</v>
      </c>
      <c r="G460" s="158">
        <v>0</v>
      </c>
      <c r="H460" s="158">
        <v>0</v>
      </c>
      <c r="I460" s="158">
        <v>0</v>
      </c>
    </row>
    <row r="461" spans="1:9" x14ac:dyDescent="0.3">
      <c r="A461" s="157" t="s">
        <v>285</v>
      </c>
      <c r="B461" s="158"/>
      <c r="C461" s="158"/>
      <c r="D461" s="158"/>
      <c r="E461" s="158"/>
      <c r="F461" s="158"/>
      <c r="G461" s="158"/>
      <c r="H461" s="158"/>
      <c r="I461" s="158"/>
    </row>
    <row r="462" spans="1:9" x14ac:dyDescent="0.3">
      <c r="A462" s="207" t="s">
        <v>1</v>
      </c>
      <c r="B462" s="158">
        <v>1</v>
      </c>
      <c r="C462" s="158" t="e">
        <v>#DIV/0!</v>
      </c>
      <c r="D462" s="158">
        <v>0</v>
      </c>
      <c r="E462" s="158">
        <v>0</v>
      </c>
      <c r="F462" s="158">
        <v>0</v>
      </c>
      <c r="G462" s="158">
        <v>0</v>
      </c>
      <c r="H462" s="158">
        <v>0</v>
      </c>
      <c r="I462" s="158">
        <v>0</v>
      </c>
    </row>
    <row r="463" spans="1:9" x14ac:dyDescent="0.3">
      <c r="A463" s="157" t="s">
        <v>659</v>
      </c>
      <c r="B463" s="158">
        <v>1</v>
      </c>
      <c r="C463" s="158" t="e">
        <v>#DIV/0!</v>
      </c>
      <c r="D463" s="158">
        <v>0</v>
      </c>
      <c r="E463" s="158">
        <v>0</v>
      </c>
      <c r="F463" s="158">
        <v>0</v>
      </c>
      <c r="G463" s="158">
        <v>0</v>
      </c>
      <c r="H463" s="158">
        <v>0</v>
      </c>
      <c r="I463" s="158">
        <v>0</v>
      </c>
    </row>
    <row r="464" spans="1:9" x14ac:dyDescent="0.3">
      <c r="A464" s="157" t="s">
        <v>286</v>
      </c>
      <c r="B464" s="158"/>
      <c r="C464" s="158"/>
      <c r="D464" s="158"/>
      <c r="E464" s="158"/>
      <c r="F464" s="158"/>
      <c r="G464" s="158"/>
      <c r="H464" s="158"/>
      <c r="I464" s="158"/>
    </row>
    <row r="465" spans="1:9" x14ac:dyDescent="0.3">
      <c r="A465" s="207" t="s">
        <v>1</v>
      </c>
      <c r="B465" s="158">
        <v>1</v>
      </c>
      <c r="C465" s="158" t="e">
        <v>#DIV/0!</v>
      </c>
      <c r="D465" s="158">
        <v>0</v>
      </c>
      <c r="E465" s="158">
        <v>0</v>
      </c>
      <c r="F465" s="158">
        <v>0</v>
      </c>
      <c r="G465" s="158">
        <v>0</v>
      </c>
      <c r="H465" s="158">
        <v>0</v>
      </c>
      <c r="I465" s="158">
        <v>0</v>
      </c>
    </row>
    <row r="466" spans="1:9" x14ac:dyDescent="0.3">
      <c r="A466" s="157" t="s">
        <v>660</v>
      </c>
      <c r="B466" s="158">
        <v>1</v>
      </c>
      <c r="C466" s="158" t="e">
        <v>#DIV/0!</v>
      </c>
      <c r="D466" s="158">
        <v>0</v>
      </c>
      <c r="E466" s="158">
        <v>0</v>
      </c>
      <c r="F466" s="158">
        <v>0</v>
      </c>
      <c r="G466" s="158">
        <v>0</v>
      </c>
      <c r="H466" s="158">
        <v>0</v>
      </c>
      <c r="I466" s="158">
        <v>0</v>
      </c>
    </row>
    <row r="467" spans="1:9" x14ac:dyDescent="0.3">
      <c r="A467" s="157" t="s">
        <v>287</v>
      </c>
      <c r="B467" s="158"/>
      <c r="C467" s="158"/>
      <c r="D467" s="158"/>
      <c r="E467" s="158"/>
      <c r="F467" s="158"/>
      <c r="G467" s="158"/>
      <c r="H467" s="158"/>
      <c r="I467" s="158"/>
    </row>
    <row r="468" spans="1:9" x14ac:dyDescent="0.3">
      <c r="A468" s="207" t="s">
        <v>1</v>
      </c>
      <c r="B468" s="158">
        <v>1</v>
      </c>
      <c r="C468" s="158" t="e">
        <v>#DIV/0!</v>
      </c>
      <c r="D468" s="158">
        <v>0</v>
      </c>
      <c r="E468" s="158">
        <v>0</v>
      </c>
      <c r="F468" s="158">
        <v>0</v>
      </c>
      <c r="G468" s="158">
        <v>0</v>
      </c>
      <c r="H468" s="158">
        <v>0</v>
      </c>
      <c r="I468" s="158">
        <v>0</v>
      </c>
    </row>
    <row r="469" spans="1:9" x14ac:dyDescent="0.3">
      <c r="A469" s="157" t="s">
        <v>661</v>
      </c>
      <c r="B469" s="158">
        <v>1</v>
      </c>
      <c r="C469" s="158" t="e">
        <v>#DIV/0!</v>
      </c>
      <c r="D469" s="158">
        <v>0</v>
      </c>
      <c r="E469" s="158">
        <v>0</v>
      </c>
      <c r="F469" s="158">
        <v>0</v>
      </c>
      <c r="G469" s="158">
        <v>0</v>
      </c>
      <c r="H469" s="158">
        <v>0</v>
      </c>
      <c r="I469" s="158">
        <v>0</v>
      </c>
    </row>
    <row r="470" spans="1:9" x14ac:dyDescent="0.3">
      <c r="A470" s="157" t="s">
        <v>288</v>
      </c>
      <c r="B470" s="158"/>
      <c r="C470" s="158"/>
      <c r="D470" s="158"/>
      <c r="E470" s="158"/>
      <c r="F470" s="158"/>
      <c r="G470" s="158"/>
      <c r="H470" s="158"/>
      <c r="I470" s="158"/>
    </row>
    <row r="471" spans="1:9" x14ac:dyDescent="0.3">
      <c r="A471" s="207" t="s">
        <v>1</v>
      </c>
      <c r="B471" s="158">
        <v>1</v>
      </c>
      <c r="C471" s="158" t="e">
        <v>#DIV/0!</v>
      </c>
      <c r="D471" s="158">
        <v>0</v>
      </c>
      <c r="E471" s="158">
        <v>0</v>
      </c>
      <c r="F471" s="158">
        <v>0</v>
      </c>
      <c r="G471" s="158">
        <v>0</v>
      </c>
      <c r="H471" s="158">
        <v>0</v>
      </c>
      <c r="I471" s="158">
        <v>0</v>
      </c>
    </row>
    <row r="472" spans="1:9" x14ac:dyDescent="0.3">
      <c r="A472" s="157" t="s">
        <v>662</v>
      </c>
      <c r="B472" s="158">
        <v>1</v>
      </c>
      <c r="C472" s="158" t="e">
        <v>#DIV/0!</v>
      </c>
      <c r="D472" s="158">
        <v>0</v>
      </c>
      <c r="E472" s="158">
        <v>0</v>
      </c>
      <c r="F472" s="158">
        <v>0</v>
      </c>
      <c r="G472" s="158">
        <v>0</v>
      </c>
      <c r="H472" s="158">
        <v>0</v>
      </c>
      <c r="I472" s="158">
        <v>0</v>
      </c>
    </row>
    <row r="473" spans="1:9" x14ac:dyDescent="0.3">
      <c r="A473" s="156" t="s">
        <v>663</v>
      </c>
      <c r="B473" s="158">
        <v>5</v>
      </c>
      <c r="C473" s="158" t="e">
        <v>#DIV/0!</v>
      </c>
      <c r="D473" s="158">
        <v>0</v>
      </c>
      <c r="E473" s="158">
        <v>0</v>
      </c>
      <c r="F473" s="158">
        <v>0</v>
      </c>
      <c r="G473" s="158">
        <v>0</v>
      </c>
      <c r="H473" s="158">
        <v>0</v>
      </c>
      <c r="I473" s="158">
        <v>0</v>
      </c>
    </row>
    <row r="474" spans="1:9" x14ac:dyDescent="0.3">
      <c r="A474" s="212" t="s">
        <v>239</v>
      </c>
      <c r="B474" s="158"/>
      <c r="C474" s="158"/>
      <c r="D474" s="158"/>
      <c r="E474" s="158"/>
      <c r="F474" s="158"/>
      <c r="G474" s="158"/>
      <c r="H474" s="158"/>
      <c r="I474" s="158"/>
    </row>
    <row r="475" spans="1:9" x14ac:dyDescent="0.3">
      <c r="A475" s="157" t="s">
        <v>240</v>
      </c>
      <c r="B475" s="158"/>
      <c r="C475" s="158"/>
      <c r="D475" s="158"/>
      <c r="E475" s="158"/>
      <c r="F475" s="158"/>
      <c r="G475" s="158"/>
      <c r="H475" s="158"/>
      <c r="I475" s="158"/>
    </row>
    <row r="476" spans="1:9" x14ac:dyDescent="0.3">
      <c r="A476" s="207" t="s">
        <v>1</v>
      </c>
      <c r="B476" s="158">
        <v>1</v>
      </c>
      <c r="C476" s="158" t="e">
        <v>#DIV/0!</v>
      </c>
      <c r="D476" s="158">
        <v>0</v>
      </c>
      <c r="E476" s="158">
        <v>0</v>
      </c>
      <c r="F476" s="158">
        <v>0</v>
      </c>
      <c r="G476" s="158">
        <v>0</v>
      </c>
      <c r="H476" s="158">
        <v>0</v>
      </c>
      <c r="I476" s="158">
        <v>0</v>
      </c>
    </row>
    <row r="477" spans="1:9" x14ac:dyDescent="0.3">
      <c r="A477" s="157" t="s">
        <v>664</v>
      </c>
      <c r="B477" s="158">
        <v>1</v>
      </c>
      <c r="C477" s="158" t="e">
        <v>#DIV/0!</v>
      </c>
      <c r="D477" s="158">
        <v>0</v>
      </c>
      <c r="E477" s="158">
        <v>0</v>
      </c>
      <c r="F477" s="158">
        <v>0</v>
      </c>
      <c r="G477" s="158">
        <v>0</v>
      </c>
      <c r="H477" s="158">
        <v>0</v>
      </c>
      <c r="I477" s="158">
        <v>0</v>
      </c>
    </row>
    <row r="478" spans="1:9" x14ac:dyDescent="0.3">
      <c r="A478" s="157" t="s">
        <v>246</v>
      </c>
      <c r="B478" s="158"/>
      <c r="C478" s="158"/>
      <c r="D478" s="158"/>
      <c r="E478" s="158"/>
      <c r="F478" s="158"/>
      <c r="G478" s="158"/>
      <c r="H478" s="158"/>
      <c r="I478" s="158"/>
    </row>
    <row r="479" spans="1:9" x14ac:dyDescent="0.3">
      <c r="A479" s="207" t="s">
        <v>1</v>
      </c>
      <c r="B479" s="158">
        <v>2</v>
      </c>
      <c r="C479" s="158" t="e">
        <v>#DIV/0!</v>
      </c>
      <c r="D479" s="158">
        <v>0</v>
      </c>
      <c r="E479" s="158">
        <v>0</v>
      </c>
      <c r="F479" s="158">
        <v>0</v>
      </c>
      <c r="G479" s="158">
        <v>0</v>
      </c>
      <c r="H479" s="158">
        <v>0</v>
      </c>
      <c r="I479" s="158">
        <v>0</v>
      </c>
    </row>
    <row r="480" spans="1:9" x14ac:dyDescent="0.3">
      <c r="A480" s="157" t="s">
        <v>665</v>
      </c>
      <c r="B480" s="158">
        <v>2</v>
      </c>
      <c r="C480" s="158" t="e">
        <v>#DIV/0!</v>
      </c>
      <c r="D480" s="158">
        <v>0</v>
      </c>
      <c r="E480" s="158">
        <v>0</v>
      </c>
      <c r="F480" s="158">
        <v>0</v>
      </c>
      <c r="G480" s="158">
        <v>0</v>
      </c>
      <c r="H480" s="158">
        <v>0</v>
      </c>
      <c r="I480" s="158">
        <v>0</v>
      </c>
    </row>
    <row r="481" spans="1:9" x14ac:dyDescent="0.3">
      <c r="A481" s="157" t="s">
        <v>243</v>
      </c>
      <c r="B481" s="158"/>
      <c r="C481" s="158"/>
      <c r="D481" s="158"/>
      <c r="E481" s="158"/>
      <c r="F481" s="158"/>
      <c r="G481" s="158"/>
      <c r="H481" s="158"/>
      <c r="I481" s="158"/>
    </row>
    <row r="482" spans="1:9" x14ac:dyDescent="0.3">
      <c r="A482" s="207" t="s">
        <v>15</v>
      </c>
      <c r="B482" s="158">
        <v>1</v>
      </c>
      <c r="C482" s="158">
        <v>5</v>
      </c>
      <c r="D482" s="158">
        <v>0</v>
      </c>
      <c r="E482" s="158">
        <v>0</v>
      </c>
      <c r="F482" s="158">
        <v>0</v>
      </c>
      <c r="G482" s="158">
        <v>0</v>
      </c>
      <c r="H482" s="158">
        <v>1000</v>
      </c>
      <c r="I482" s="158">
        <v>1000</v>
      </c>
    </row>
    <row r="483" spans="1:9" x14ac:dyDescent="0.3">
      <c r="A483" s="157" t="s">
        <v>542</v>
      </c>
      <c r="B483" s="158">
        <v>1</v>
      </c>
      <c r="C483" s="158">
        <v>5</v>
      </c>
      <c r="D483" s="158">
        <v>0</v>
      </c>
      <c r="E483" s="158">
        <v>0</v>
      </c>
      <c r="F483" s="158">
        <v>0</v>
      </c>
      <c r="G483" s="158">
        <v>0</v>
      </c>
      <c r="H483" s="158">
        <v>1000</v>
      </c>
      <c r="I483" s="158">
        <v>1000</v>
      </c>
    </row>
    <row r="484" spans="1:9" x14ac:dyDescent="0.3">
      <c r="A484" s="157" t="s">
        <v>247</v>
      </c>
      <c r="B484" s="158"/>
      <c r="C484" s="158"/>
      <c r="D484" s="158"/>
      <c r="E484" s="158"/>
      <c r="F484" s="158"/>
      <c r="G484" s="158"/>
      <c r="H484" s="158"/>
      <c r="I484" s="158"/>
    </row>
    <row r="485" spans="1:9" x14ac:dyDescent="0.3">
      <c r="A485" s="207" t="s">
        <v>1</v>
      </c>
      <c r="B485" s="158">
        <v>2</v>
      </c>
      <c r="C485" s="158" t="e">
        <v>#DIV/0!</v>
      </c>
      <c r="D485" s="158">
        <v>0</v>
      </c>
      <c r="E485" s="158">
        <v>0</v>
      </c>
      <c r="F485" s="158">
        <v>0</v>
      </c>
      <c r="G485" s="158">
        <v>0</v>
      </c>
      <c r="H485" s="158">
        <v>0</v>
      </c>
      <c r="I485" s="158">
        <v>0</v>
      </c>
    </row>
    <row r="486" spans="1:9" x14ac:dyDescent="0.3">
      <c r="A486" s="157" t="s">
        <v>666</v>
      </c>
      <c r="B486" s="158">
        <v>2</v>
      </c>
      <c r="C486" s="158" t="e">
        <v>#DIV/0!</v>
      </c>
      <c r="D486" s="158">
        <v>0</v>
      </c>
      <c r="E486" s="158">
        <v>0</v>
      </c>
      <c r="F486" s="158">
        <v>0</v>
      </c>
      <c r="G486" s="158">
        <v>0</v>
      </c>
      <c r="H486" s="158">
        <v>0</v>
      </c>
      <c r="I486" s="158">
        <v>0</v>
      </c>
    </row>
    <row r="487" spans="1:9" x14ac:dyDescent="0.3">
      <c r="A487" s="157" t="s">
        <v>248</v>
      </c>
      <c r="B487" s="158"/>
      <c r="C487" s="158"/>
      <c r="D487" s="158"/>
      <c r="E487" s="158"/>
      <c r="F487" s="158"/>
      <c r="G487" s="158"/>
      <c r="H487" s="158"/>
      <c r="I487" s="158"/>
    </row>
    <row r="488" spans="1:9" x14ac:dyDescent="0.3">
      <c r="A488" s="207" t="s">
        <v>1</v>
      </c>
      <c r="B488" s="158">
        <v>2</v>
      </c>
      <c r="C488" s="158" t="e">
        <v>#DIV/0!</v>
      </c>
      <c r="D488" s="158">
        <v>0</v>
      </c>
      <c r="E488" s="158">
        <v>0</v>
      </c>
      <c r="F488" s="158">
        <v>0</v>
      </c>
      <c r="G488" s="158">
        <v>0</v>
      </c>
      <c r="H488" s="158">
        <v>0</v>
      </c>
      <c r="I488" s="158">
        <v>0</v>
      </c>
    </row>
    <row r="489" spans="1:9" x14ac:dyDescent="0.3">
      <c r="A489" s="157" t="s">
        <v>667</v>
      </c>
      <c r="B489" s="158">
        <v>2</v>
      </c>
      <c r="C489" s="158" t="e">
        <v>#DIV/0!</v>
      </c>
      <c r="D489" s="158">
        <v>0</v>
      </c>
      <c r="E489" s="158">
        <v>0</v>
      </c>
      <c r="F489" s="158">
        <v>0</v>
      </c>
      <c r="G489" s="158">
        <v>0</v>
      </c>
      <c r="H489" s="158">
        <v>0</v>
      </c>
      <c r="I489" s="158">
        <v>0</v>
      </c>
    </row>
    <row r="490" spans="1:9" x14ac:dyDescent="0.3">
      <c r="A490" s="157" t="s">
        <v>251</v>
      </c>
      <c r="B490" s="158"/>
      <c r="C490" s="158"/>
      <c r="D490" s="158"/>
      <c r="E490" s="158"/>
      <c r="F490" s="158"/>
      <c r="G490" s="158"/>
      <c r="H490" s="158"/>
      <c r="I490" s="158"/>
    </row>
    <row r="491" spans="1:9" x14ac:dyDescent="0.3">
      <c r="A491" s="207" t="s">
        <v>15</v>
      </c>
      <c r="B491" s="158">
        <v>1</v>
      </c>
      <c r="C491" s="158">
        <v>1</v>
      </c>
      <c r="D491" s="158">
        <v>10000</v>
      </c>
      <c r="E491" s="158">
        <v>0</v>
      </c>
      <c r="F491" s="158">
        <v>0</v>
      </c>
      <c r="G491" s="158">
        <v>0</v>
      </c>
      <c r="H491" s="158">
        <v>0</v>
      </c>
      <c r="I491" s="158">
        <v>10000</v>
      </c>
    </row>
    <row r="492" spans="1:9" x14ac:dyDescent="0.3">
      <c r="A492" s="157" t="s">
        <v>543</v>
      </c>
      <c r="B492" s="158">
        <v>1</v>
      </c>
      <c r="C492" s="158">
        <v>1</v>
      </c>
      <c r="D492" s="158">
        <v>10000</v>
      </c>
      <c r="E492" s="158">
        <v>0</v>
      </c>
      <c r="F492" s="158">
        <v>0</v>
      </c>
      <c r="G492" s="158">
        <v>0</v>
      </c>
      <c r="H492" s="158">
        <v>0</v>
      </c>
      <c r="I492" s="158">
        <v>10000</v>
      </c>
    </row>
    <row r="493" spans="1:9" x14ac:dyDescent="0.3">
      <c r="A493" s="157" t="s">
        <v>253</v>
      </c>
      <c r="B493" s="158"/>
      <c r="C493" s="158"/>
      <c r="D493" s="158"/>
      <c r="E493" s="158"/>
      <c r="F493" s="158"/>
      <c r="G493" s="158"/>
      <c r="H493" s="158"/>
      <c r="I493" s="158"/>
    </row>
    <row r="494" spans="1:9" x14ac:dyDescent="0.3">
      <c r="A494" s="207" t="s">
        <v>1</v>
      </c>
      <c r="B494" s="158">
        <v>1</v>
      </c>
      <c r="C494" s="158" t="e">
        <v>#DIV/0!</v>
      </c>
      <c r="D494" s="158">
        <v>0</v>
      </c>
      <c r="E494" s="158">
        <v>0</v>
      </c>
      <c r="F494" s="158">
        <v>0</v>
      </c>
      <c r="G494" s="158">
        <v>0</v>
      </c>
      <c r="H494" s="158">
        <v>0</v>
      </c>
      <c r="I494" s="158">
        <v>0</v>
      </c>
    </row>
    <row r="495" spans="1:9" x14ac:dyDescent="0.3">
      <c r="A495" s="157" t="s">
        <v>668</v>
      </c>
      <c r="B495" s="158">
        <v>1</v>
      </c>
      <c r="C495" s="158" t="e">
        <v>#DIV/0!</v>
      </c>
      <c r="D495" s="158">
        <v>0</v>
      </c>
      <c r="E495" s="158">
        <v>0</v>
      </c>
      <c r="F495" s="158">
        <v>0</v>
      </c>
      <c r="G495" s="158">
        <v>0</v>
      </c>
      <c r="H495" s="158">
        <v>0</v>
      </c>
      <c r="I495" s="158">
        <v>0</v>
      </c>
    </row>
    <row r="496" spans="1:9" x14ac:dyDescent="0.3">
      <c r="A496" s="157" t="s">
        <v>244</v>
      </c>
      <c r="B496" s="158"/>
      <c r="C496" s="158"/>
      <c r="D496" s="158"/>
      <c r="E496" s="158"/>
      <c r="F496" s="158"/>
      <c r="G496" s="158"/>
      <c r="H496" s="158"/>
      <c r="I496" s="158"/>
    </row>
    <row r="497" spans="1:9" x14ac:dyDescent="0.3">
      <c r="A497" s="207" t="s">
        <v>1</v>
      </c>
      <c r="B497" s="158">
        <v>1</v>
      </c>
      <c r="C497" s="158" t="e">
        <v>#DIV/0!</v>
      </c>
      <c r="D497" s="158">
        <v>0</v>
      </c>
      <c r="E497" s="158">
        <v>0</v>
      </c>
      <c r="F497" s="158">
        <v>0</v>
      </c>
      <c r="G497" s="158">
        <v>0</v>
      </c>
      <c r="H497" s="158">
        <v>0</v>
      </c>
      <c r="I497" s="158">
        <v>0</v>
      </c>
    </row>
    <row r="498" spans="1:9" x14ac:dyDescent="0.3">
      <c r="A498" s="157" t="s">
        <v>669</v>
      </c>
      <c r="B498" s="158">
        <v>1</v>
      </c>
      <c r="C498" s="158" t="e">
        <v>#DIV/0!</v>
      </c>
      <c r="D498" s="158">
        <v>0</v>
      </c>
      <c r="E498" s="158">
        <v>0</v>
      </c>
      <c r="F498" s="158">
        <v>0</v>
      </c>
      <c r="G498" s="158">
        <v>0</v>
      </c>
      <c r="H498" s="158">
        <v>0</v>
      </c>
      <c r="I498" s="158">
        <v>0</v>
      </c>
    </row>
    <row r="499" spans="1:9" x14ac:dyDescent="0.3">
      <c r="A499" s="157" t="s">
        <v>249</v>
      </c>
      <c r="B499" s="158"/>
      <c r="C499" s="158"/>
      <c r="D499" s="158"/>
      <c r="E499" s="158"/>
      <c r="F499" s="158"/>
      <c r="G499" s="158"/>
      <c r="H499" s="158"/>
      <c r="I499" s="158"/>
    </row>
    <row r="500" spans="1:9" x14ac:dyDescent="0.3">
      <c r="A500" s="207" t="s">
        <v>1</v>
      </c>
      <c r="B500" s="158">
        <v>1</v>
      </c>
      <c r="C500" s="158" t="e">
        <v>#DIV/0!</v>
      </c>
      <c r="D500" s="158">
        <v>0</v>
      </c>
      <c r="E500" s="158">
        <v>0</v>
      </c>
      <c r="F500" s="158">
        <v>0</v>
      </c>
      <c r="G500" s="158">
        <v>0</v>
      </c>
      <c r="H500" s="158">
        <v>0</v>
      </c>
      <c r="I500" s="158">
        <v>0</v>
      </c>
    </row>
    <row r="501" spans="1:9" x14ac:dyDescent="0.3">
      <c r="A501" s="157" t="s">
        <v>670</v>
      </c>
      <c r="B501" s="158">
        <v>1</v>
      </c>
      <c r="C501" s="158" t="e">
        <v>#DIV/0!</v>
      </c>
      <c r="D501" s="158">
        <v>0</v>
      </c>
      <c r="E501" s="158">
        <v>0</v>
      </c>
      <c r="F501" s="158">
        <v>0</v>
      </c>
      <c r="G501" s="158">
        <v>0</v>
      </c>
      <c r="H501" s="158">
        <v>0</v>
      </c>
      <c r="I501" s="158">
        <v>0</v>
      </c>
    </row>
    <row r="502" spans="1:9" x14ac:dyDescent="0.3">
      <c r="A502" s="157" t="s">
        <v>250</v>
      </c>
      <c r="B502" s="158"/>
      <c r="C502" s="158"/>
      <c r="D502" s="158"/>
      <c r="E502" s="158"/>
      <c r="F502" s="158"/>
      <c r="G502" s="158"/>
      <c r="H502" s="158"/>
      <c r="I502" s="158"/>
    </row>
    <row r="503" spans="1:9" x14ac:dyDescent="0.3">
      <c r="A503" s="207" t="s">
        <v>1</v>
      </c>
      <c r="B503" s="158">
        <v>1</v>
      </c>
      <c r="C503" s="158" t="e">
        <v>#DIV/0!</v>
      </c>
      <c r="D503" s="158">
        <v>0</v>
      </c>
      <c r="E503" s="158">
        <v>0</v>
      </c>
      <c r="F503" s="158">
        <v>0</v>
      </c>
      <c r="G503" s="158">
        <v>0</v>
      </c>
      <c r="H503" s="158">
        <v>0</v>
      </c>
      <c r="I503" s="158">
        <v>0</v>
      </c>
    </row>
    <row r="504" spans="1:9" x14ac:dyDescent="0.3">
      <c r="A504" s="157" t="s">
        <v>671</v>
      </c>
      <c r="B504" s="158">
        <v>1</v>
      </c>
      <c r="C504" s="158" t="e">
        <v>#DIV/0!</v>
      </c>
      <c r="D504" s="158">
        <v>0</v>
      </c>
      <c r="E504" s="158">
        <v>0</v>
      </c>
      <c r="F504" s="158">
        <v>0</v>
      </c>
      <c r="G504" s="158">
        <v>0</v>
      </c>
      <c r="H504" s="158">
        <v>0</v>
      </c>
      <c r="I504" s="158">
        <v>0</v>
      </c>
    </row>
    <row r="505" spans="1:9" x14ac:dyDescent="0.3">
      <c r="A505" s="156" t="s">
        <v>544</v>
      </c>
      <c r="B505" s="158">
        <v>13</v>
      </c>
      <c r="C505" s="158">
        <v>3</v>
      </c>
      <c r="D505" s="158">
        <v>10000</v>
      </c>
      <c r="E505" s="158">
        <v>0</v>
      </c>
      <c r="F505" s="158">
        <v>0</v>
      </c>
      <c r="G505" s="158">
        <v>0</v>
      </c>
      <c r="H505" s="158">
        <v>1000</v>
      </c>
      <c r="I505" s="158">
        <v>11000</v>
      </c>
    </row>
    <row r="506" spans="1:9" x14ac:dyDescent="0.3">
      <c r="A506" s="212" t="s">
        <v>328</v>
      </c>
      <c r="B506" s="158"/>
      <c r="C506" s="158"/>
      <c r="D506" s="158"/>
      <c r="E506" s="158"/>
      <c r="F506" s="158"/>
      <c r="G506" s="158"/>
      <c r="H506" s="158"/>
      <c r="I506" s="158"/>
    </row>
    <row r="507" spans="1:9" x14ac:dyDescent="0.3">
      <c r="A507" s="157" t="s">
        <v>331</v>
      </c>
      <c r="B507" s="158"/>
      <c r="C507" s="158"/>
      <c r="D507" s="158"/>
      <c r="E507" s="158"/>
      <c r="F507" s="158"/>
      <c r="G507" s="158"/>
      <c r="H507" s="158"/>
      <c r="I507" s="158"/>
    </row>
    <row r="508" spans="1:9" x14ac:dyDescent="0.3">
      <c r="A508" s="207" t="s">
        <v>1</v>
      </c>
      <c r="B508" s="158">
        <v>3</v>
      </c>
      <c r="C508" s="158" t="e">
        <v>#DIV/0!</v>
      </c>
      <c r="D508" s="158">
        <v>0</v>
      </c>
      <c r="E508" s="158">
        <v>0</v>
      </c>
      <c r="F508" s="158">
        <v>0</v>
      </c>
      <c r="G508" s="158">
        <v>0</v>
      </c>
      <c r="H508" s="158">
        <v>0</v>
      </c>
      <c r="I508" s="158">
        <v>0</v>
      </c>
    </row>
    <row r="509" spans="1:9" x14ac:dyDescent="0.3">
      <c r="A509" s="157" t="s">
        <v>672</v>
      </c>
      <c r="B509" s="158">
        <v>3</v>
      </c>
      <c r="C509" s="158" t="e">
        <v>#DIV/0!</v>
      </c>
      <c r="D509" s="158">
        <v>0</v>
      </c>
      <c r="E509" s="158">
        <v>0</v>
      </c>
      <c r="F509" s="158">
        <v>0</v>
      </c>
      <c r="G509" s="158">
        <v>0</v>
      </c>
      <c r="H509" s="158">
        <v>0</v>
      </c>
      <c r="I509" s="158">
        <v>0</v>
      </c>
    </row>
    <row r="510" spans="1:9" x14ac:dyDescent="0.3">
      <c r="A510" s="156" t="s">
        <v>673</v>
      </c>
      <c r="B510" s="158">
        <v>3</v>
      </c>
      <c r="C510" s="158" t="e">
        <v>#DIV/0!</v>
      </c>
      <c r="D510" s="158">
        <v>0</v>
      </c>
      <c r="E510" s="158">
        <v>0</v>
      </c>
      <c r="F510" s="158">
        <v>0</v>
      </c>
      <c r="G510" s="158">
        <v>0</v>
      </c>
      <c r="H510" s="158">
        <v>0</v>
      </c>
      <c r="I510" s="158">
        <v>0</v>
      </c>
    </row>
    <row r="511" spans="1:9" x14ac:dyDescent="0.3">
      <c r="A511" s="212" t="s">
        <v>275</v>
      </c>
      <c r="B511" s="158"/>
      <c r="C511" s="158"/>
      <c r="D511" s="158"/>
      <c r="E511" s="158"/>
      <c r="F511" s="158"/>
      <c r="G511" s="158"/>
      <c r="H511" s="158"/>
      <c r="I511" s="158"/>
    </row>
    <row r="512" spans="1:9" x14ac:dyDescent="0.3">
      <c r="A512" s="157" t="s">
        <v>491</v>
      </c>
      <c r="B512" s="158"/>
      <c r="C512" s="158"/>
      <c r="D512" s="158"/>
      <c r="E512" s="158"/>
      <c r="F512" s="158"/>
      <c r="G512" s="158"/>
      <c r="H512" s="158"/>
      <c r="I512" s="158"/>
    </row>
    <row r="513" spans="1:9" x14ac:dyDescent="0.3">
      <c r="A513" s="207" t="s">
        <v>1</v>
      </c>
      <c r="B513" s="158">
        <v>1</v>
      </c>
      <c r="C513" s="158" t="e">
        <v>#DIV/0!</v>
      </c>
      <c r="D513" s="158">
        <v>0</v>
      </c>
      <c r="E513" s="158">
        <v>0</v>
      </c>
      <c r="F513" s="158">
        <v>0</v>
      </c>
      <c r="G513" s="158">
        <v>0</v>
      </c>
      <c r="H513" s="158">
        <v>0</v>
      </c>
      <c r="I513" s="158">
        <v>0</v>
      </c>
    </row>
    <row r="514" spans="1:9" x14ac:dyDescent="0.3">
      <c r="A514" s="157" t="s">
        <v>674</v>
      </c>
      <c r="B514" s="158">
        <v>1</v>
      </c>
      <c r="C514" s="158" t="e">
        <v>#DIV/0!</v>
      </c>
      <c r="D514" s="158">
        <v>0</v>
      </c>
      <c r="E514" s="158">
        <v>0</v>
      </c>
      <c r="F514" s="158">
        <v>0</v>
      </c>
      <c r="G514" s="158">
        <v>0</v>
      </c>
      <c r="H514" s="158">
        <v>0</v>
      </c>
      <c r="I514" s="158">
        <v>0</v>
      </c>
    </row>
    <row r="515" spans="1:9" x14ac:dyDescent="0.3">
      <c r="A515" s="156" t="s">
        <v>675</v>
      </c>
      <c r="B515" s="158">
        <v>1</v>
      </c>
      <c r="C515" s="158" t="e">
        <v>#DIV/0!</v>
      </c>
      <c r="D515" s="158">
        <v>0</v>
      </c>
      <c r="E515" s="158">
        <v>0</v>
      </c>
      <c r="F515" s="158">
        <v>0</v>
      </c>
      <c r="G515" s="158">
        <v>0</v>
      </c>
      <c r="H515" s="158">
        <v>0</v>
      </c>
      <c r="I515" s="158">
        <v>0</v>
      </c>
    </row>
    <row r="516" spans="1:9" x14ac:dyDescent="0.3">
      <c r="A516" s="212" t="s">
        <v>32</v>
      </c>
      <c r="B516" s="158"/>
      <c r="C516" s="158"/>
      <c r="D516" s="158"/>
      <c r="E516" s="158"/>
      <c r="F516" s="158"/>
      <c r="G516" s="158"/>
      <c r="H516" s="158"/>
      <c r="I516" s="158"/>
    </row>
    <row r="517" spans="1:9" x14ac:dyDescent="0.3">
      <c r="A517" s="208" t="s">
        <v>441</v>
      </c>
      <c r="B517" s="158"/>
      <c r="C517" s="158"/>
      <c r="D517" s="158"/>
      <c r="E517" s="158"/>
      <c r="F517" s="158"/>
      <c r="G517" s="158"/>
      <c r="H517" s="158"/>
      <c r="I517" s="158"/>
    </row>
    <row r="518" spans="1:9" x14ac:dyDescent="0.3">
      <c r="A518" s="209" t="s">
        <v>1</v>
      </c>
      <c r="B518" s="158">
        <v>1</v>
      </c>
      <c r="C518" s="158">
        <v>10</v>
      </c>
      <c r="D518" s="158">
        <v>0</v>
      </c>
      <c r="E518" s="158">
        <v>0</v>
      </c>
      <c r="F518" s="158">
        <v>0</v>
      </c>
      <c r="G518" s="158">
        <v>0</v>
      </c>
      <c r="H518" s="158">
        <v>0</v>
      </c>
      <c r="I518" s="158">
        <v>0</v>
      </c>
    </row>
    <row r="519" spans="1:9" x14ac:dyDescent="0.3">
      <c r="A519" s="208" t="s">
        <v>676</v>
      </c>
      <c r="B519" s="158">
        <v>1</v>
      </c>
      <c r="C519" s="158">
        <v>10</v>
      </c>
      <c r="D519" s="158">
        <v>0</v>
      </c>
      <c r="E519" s="158">
        <v>0</v>
      </c>
      <c r="F519" s="158">
        <v>0</v>
      </c>
      <c r="G519" s="158">
        <v>0</v>
      </c>
      <c r="H519" s="158">
        <v>0</v>
      </c>
      <c r="I519" s="158">
        <v>0</v>
      </c>
    </row>
    <row r="520" spans="1:9" x14ac:dyDescent="0.3">
      <c r="A520" s="208" t="s">
        <v>477</v>
      </c>
      <c r="B520" s="158"/>
      <c r="C520" s="158"/>
      <c r="D520" s="158"/>
      <c r="E520" s="158"/>
      <c r="F520" s="158"/>
      <c r="G520" s="158"/>
      <c r="H520" s="158"/>
      <c r="I520" s="158"/>
    </row>
    <row r="521" spans="1:9" x14ac:dyDescent="0.3">
      <c r="A521" s="209" t="s">
        <v>1</v>
      </c>
      <c r="B521" s="158">
        <v>1</v>
      </c>
      <c r="C521" s="158">
        <v>8</v>
      </c>
      <c r="D521" s="158">
        <v>0</v>
      </c>
      <c r="E521" s="158">
        <v>0</v>
      </c>
      <c r="F521" s="158">
        <v>0</v>
      </c>
      <c r="G521" s="158">
        <v>0</v>
      </c>
      <c r="H521" s="158">
        <v>0</v>
      </c>
      <c r="I521" s="158">
        <v>0</v>
      </c>
    </row>
    <row r="522" spans="1:9" x14ac:dyDescent="0.3">
      <c r="A522" s="208" t="s">
        <v>677</v>
      </c>
      <c r="B522" s="158">
        <v>1</v>
      </c>
      <c r="C522" s="158">
        <v>8</v>
      </c>
      <c r="D522" s="158">
        <v>0</v>
      </c>
      <c r="E522" s="158">
        <v>0</v>
      </c>
      <c r="F522" s="158">
        <v>0</v>
      </c>
      <c r="G522" s="158">
        <v>0</v>
      </c>
      <c r="H522" s="158">
        <v>0</v>
      </c>
      <c r="I522" s="158">
        <v>0</v>
      </c>
    </row>
    <row r="523" spans="1:9" x14ac:dyDescent="0.3">
      <c r="A523" s="156" t="s">
        <v>678</v>
      </c>
      <c r="B523" s="158">
        <v>2</v>
      </c>
      <c r="C523" s="158">
        <v>9</v>
      </c>
      <c r="D523" s="158">
        <v>0</v>
      </c>
      <c r="E523" s="158">
        <v>0</v>
      </c>
      <c r="F523" s="158">
        <v>0</v>
      </c>
      <c r="G523" s="158">
        <v>0</v>
      </c>
      <c r="H523" s="158">
        <v>0</v>
      </c>
      <c r="I523" s="158">
        <v>0</v>
      </c>
    </row>
    <row r="524" spans="1:9" x14ac:dyDescent="0.3">
      <c r="A524" s="212" t="s">
        <v>324</v>
      </c>
      <c r="B524" s="158"/>
      <c r="C524" s="158"/>
      <c r="D524" s="158"/>
      <c r="E524" s="158"/>
      <c r="F524" s="158"/>
      <c r="G524" s="158"/>
      <c r="H524" s="158"/>
      <c r="I524" s="158"/>
    </row>
    <row r="525" spans="1:9" x14ac:dyDescent="0.3">
      <c r="A525" s="157" t="s">
        <v>490</v>
      </c>
      <c r="B525" s="158"/>
      <c r="C525" s="158"/>
      <c r="D525" s="158"/>
      <c r="E525" s="158"/>
      <c r="F525" s="158"/>
      <c r="G525" s="158"/>
      <c r="H525" s="158"/>
      <c r="I525" s="158"/>
    </row>
    <row r="526" spans="1:9" x14ac:dyDescent="0.3">
      <c r="A526" s="207" t="s">
        <v>1</v>
      </c>
      <c r="B526" s="158">
        <v>1</v>
      </c>
      <c r="C526" s="158" t="e">
        <v>#DIV/0!</v>
      </c>
      <c r="D526" s="158">
        <v>0</v>
      </c>
      <c r="E526" s="158">
        <v>0</v>
      </c>
      <c r="F526" s="158">
        <v>0</v>
      </c>
      <c r="G526" s="158">
        <v>0</v>
      </c>
      <c r="H526" s="158">
        <v>0</v>
      </c>
      <c r="I526" s="158">
        <v>0</v>
      </c>
    </row>
    <row r="527" spans="1:9" x14ac:dyDescent="0.3">
      <c r="A527" s="157" t="s">
        <v>679</v>
      </c>
      <c r="B527" s="158">
        <v>1</v>
      </c>
      <c r="C527" s="158" t="e">
        <v>#DIV/0!</v>
      </c>
      <c r="D527" s="158">
        <v>0</v>
      </c>
      <c r="E527" s="158">
        <v>0</v>
      </c>
      <c r="F527" s="158">
        <v>0</v>
      </c>
      <c r="G527" s="158">
        <v>0</v>
      </c>
      <c r="H527" s="158">
        <v>0</v>
      </c>
      <c r="I527" s="158">
        <v>0</v>
      </c>
    </row>
    <row r="528" spans="1:9" x14ac:dyDescent="0.3">
      <c r="A528" s="156" t="s">
        <v>680</v>
      </c>
      <c r="B528" s="158">
        <v>1</v>
      </c>
      <c r="C528" s="158" t="e">
        <v>#DIV/0!</v>
      </c>
      <c r="D528" s="158">
        <v>0</v>
      </c>
      <c r="E528" s="158">
        <v>0</v>
      </c>
      <c r="F528" s="158">
        <v>0</v>
      </c>
      <c r="G528" s="158">
        <v>0</v>
      </c>
      <c r="H528" s="158">
        <v>0</v>
      </c>
      <c r="I528" s="158">
        <v>0</v>
      </c>
    </row>
    <row r="529" spans="1:9" x14ac:dyDescent="0.3">
      <c r="A529" s="212" t="s">
        <v>42</v>
      </c>
      <c r="B529" s="158"/>
      <c r="C529" s="158"/>
      <c r="D529" s="158"/>
      <c r="E529" s="158"/>
      <c r="F529" s="158"/>
      <c r="G529" s="158"/>
      <c r="H529" s="158"/>
      <c r="I529" s="158"/>
    </row>
    <row r="530" spans="1:9" x14ac:dyDescent="0.3">
      <c r="A530" s="208" t="s">
        <v>389</v>
      </c>
      <c r="B530" s="158"/>
      <c r="C530" s="158"/>
      <c r="D530" s="158"/>
      <c r="E530" s="158"/>
      <c r="F530" s="158"/>
      <c r="G530" s="158"/>
      <c r="H530" s="158"/>
      <c r="I530" s="158"/>
    </row>
    <row r="531" spans="1:9" x14ac:dyDescent="0.3">
      <c r="A531" s="209" t="s">
        <v>1</v>
      </c>
      <c r="B531" s="158">
        <v>4</v>
      </c>
      <c r="C531" s="158">
        <v>11.25</v>
      </c>
      <c r="D531" s="158">
        <v>0</v>
      </c>
      <c r="E531" s="158">
        <v>0</v>
      </c>
      <c r="F531" s="158">
        <v>0</v>
      </c>
      <c r="G531" s="158">
        <v>0</v>
      </c>
      <c r="H531" s="158">
        <v>0</v>
      </c>
      <c r="I531" s="158">
        <v>0</v>
      </c>
    </row>
    <row r="532" spans="1:9" x14ac:dyDescent="0.3">
      <c r="A532" s="208" t="s">
        <v>681</v>
      </c>
      <c r="B532" s="158">
        <v>4</v>
      </c>
      <c r="C532" s="158">
        <v>11.25</v>
      </c>
      <c r="D532" s="158">
        <v>0</v>
      </c>
      <c r="E532" s="158">
        <v>0</v>
      </c>
      <c r="F532" s="158">
        <v>0</v>
      </c>
      <c r="G532" s="158">
        <v>0</v>
      </c>
      <c r="H532" s="158">
        <v>0</v>
      </c>
      <c r="I532" s="158">
        <v>0</v>
      </c>
    </row>
    <row r="533" spans="1:9" x14ac:dyDescent="0.3">
      <c r="A533" s="208" t="s">
        <v>64</v>
      </c>
      <c r="B533" s="158"/>
      <c r="C533" s="158"/>
      <c r="D533" s="158"/>
      <c r="E533" s="158"/>
      <c r="F533" s="158"/>
      <c r="G533" s="158"/>
      <c r="H533" s="158"/>
      <c r="I533" s="158"/>
    </row>
    <row r="534" spans="1:9" x14ac:dyDescent="0.3">
      <c r="A534" s="209" t="s">
        <v>1</v>
      </c>
      <c r="B534" s="158">
        <v>7</v>
      </c>
      <c r="C534" s="158">
        <v>8.2857142857142865</v>
      </c>
      <c r="D534" s="158">
        <v>0</v>
      </c>
      <c r="E534" s="158">
        <v>0</v>
      </c>
      <c r="F534" s="158">
        <v>0</v>
      </c>
      <c r="G534" s="158">
        <v>0</v>
      </c>
      <c r="H534" s="158">
        <v>0</v>
      </c>
      <c r="I534" s="158">
        <v>0</v>
      </c>
    </row>
    <row r="535" spans="1:9" x14ac:dyDescent="0.3">
      <c r="A535" s="209" t="s">
        <v>15</v>
      </c>
      <c r="B535" s="158">
        <v>5</v>
      </c>
      <c r="C535" s="158">
        <v>2</v>
      </c>
      <c r="D535" s="158">
        <v>0</v>
      </c>
      <c r="E535" s="158">
        <v>3761.4199999999992</v>
      </c>
      <c r="F535" s="158">
        <v>0</v>
      </c>
      <c r="G535" s="158">
        <v>0</v>
      </c>
      <c r="H535" s="158">
        <v>0</v>
      </c>
      <c r="I535" s="158">
        <v>3761.4199999999992</v>
      </c>
    </row>
    <row r="536" spans="1:9" x14ac:dyDescent="0.3">
      <c r="A536" s="208" t="s">
        <v>545</v>
      </c>
      <c r="B536" s="158">
        <v>12</v>
      </c>
      <c r="C536" s="158">
        <v>5.666666666666667</v>
      </c>
      <c r="D536" s="158">
        <v>0</v>
      </c>
      <c r="E536" s="158">
        <v>3761.4199999999992</v>
      </c>
      <c r="F536" s="158">
        <v>0</v>
      </c>
      <c r="G536" s="158">
        <v>0</v>
      </c>
      <c r="H536" s="158">
        <v>0</v>
      </c>
      <c r="I536" s="158">
        <v>3761.4199999999992</v>
      </c>
    </row>
    <row r="537" spans="1:9" x14ac:dyDescent="0.3">
      <c r="A537" s="208" t="s">
        <v>342</v>
      </c>
      <c r="B537" s="158"/>
      <c r="C537" s="158"/>
      <c r="D537" s="158"/>
      <c r="E537" s="158"/>
      <c r="F537" s="158"/>
      <c r="G537" s="158"/>
      <c r="H537" s="158"/>
      <c r="I537" s="158"/>
    </row>
    <row r="538" spans="1:9" x14ac:dyDescent="0.3">
      <c r="A538" s="209" t="s">
        <v>1</v>
      </c>
      <c r="B538" s="158">
        <v>3</v>
      </c>
      <c r="C538" s="158">
        <v>9.3333333333333339</v>
      </c>
      <c r="D538" s="158">
        <v>0</v>
      </c>
      <c r="E538" s="158">
        <v>0</v>
      </c>
      <c r="F538" s="158">
        <v>0</v>
      </c>
      <c r="G538" s="158">
        <v>0</v>
      </c>
      <c r="H538" s="158">
        <v>0</v>
      </c>
      <c r="I538" s="158">
        <v>0</v>
      </c>
    </row>
    <row r="539" spans="1:9" x14ac:dyDescent="0.3">
      <c r="A539" s="209" t="s">
        <v>0</v>
      </c>
      <c r="B539" s="158">
        <v>1</v>
      </c>
      <c r="C539" s="158">
        <v>1</v>
      </c>
      <c r="D539" s="158">
        <v>100</v>
      </c>
      <c r="E539" s="158">
        <v>0</v>
      </c>
      <c r="F539" s="158">
        <v>0</v>
      </c>
      <c r="G539" s="158">
        <v>0</v>
      </c>
      <c r="H539" s="158">
        <v>0</v>
      </c>
      <c r="I539" s="158">
        <v>100</v>
      </c>
    </row>
    <row r="540" spans="1:9" x14ac:dyDescent="0.3">
      <c r="A540" s="157" t="s">
        <v>546</v>
      </c>
      <c r="B540" s="158">
        <v>4</v>
      </c>
      <c r="C540" s="158">
        <v>7.25</v>
      </c>
      <c r="D540" s="158">
        <v>100</v>
      </c>
      <c r="E540" s="158">
        <v>0</v>
      </c>
      <c r="F540" s="158">
        <v>0</v>
      </c>
      <c r="G540" s="158">
        <v>0</v>
      </c>
      <c r="H540" s="158">
        <v>0</v>
      </c>
      <c r="I540" s="158">
        <v>100</v>
      </c>
    </row>
    <row r="541" spans="1:9" x14ac:dyDescent="0.3">
      <c r="A541" s="156" t="s">
        <v>547</v>
      </c>
      <c r="B541" s="158">
        <v>20</v>
      </c>
      <c r="C541" s="158">
        <v>7.1</v>
      </c>
      <c r="D541" s="158">
        <v>100</v>
      </c>
      <c r="E541" s="158">
        <v>3761.4199999999992</v>
      </c>
      <c r="F541" s="158">
        <v>0</v>
      </c>
      <c r="G541" s="158">
        <v>0</v>
      </c>
      <c r="H541" s="158">
        <v>0</v>
      </c>
      <c r="I541" s="158">
        <v>3861.4199999999992</v>
      </c>
    </row>
    <row r="542" spans="1:9" x14ac:dyDescent="0.3">
      <c r="A542" s="212" t="s">
        <v>289</v>
      </c>
      <c r="B542" s="158"/>
      <c r="C542" s="158"/>
      <c r="D542" s="158"/>
      <c r="E542" s="158"/>
      <c r="F542" s="158"/>
      <c r="G542" s="158"/>
      <c r="H542" s="158"/>
      <c r="I542" s="158"/>
    </row>
    <row r="543" spans="1:9" x14ac:dyDescent="0.3">
      <c r="A543" s="157" t="s">
        <v>295</v>
      </c>
      <c r="B543" s="158"/>
      <c r="C543" s="158"/>
      <c r="D543" s="158"/>
      <c r="E543" s="158"/>
      <c r="F543" s="158"/>
      <c r="G543" s="158"/>
      <c r="H543" s="158"/>
      <c r="I543" s="158"/>
    </row>
    <row r="544" spans="1:9" x14ac:dyDescent="0.3">
      <c r="A544" s="207" t="s">
        <v>1</v>
      </c>
      <c r="B544" s="158">
        <v>3</v>
      </c>
      <c r="C544" s="158" t="e">
        <v>#DIV/0!</v>
      </c>
      <c r="D544" s="158">
        <v>0</v>
      </c>
      <c r="E544" s="158">
        <v>0</v>
      </c>
      <c r="F544" s="158">
        <v>0</v>
      </c>
      <c r="G544" s="158">
        <v>0</v>
      </c>
      <c r="H544" s="158">
        <v>0</v>
      </c>
      <c r="I544" s="158">
        <v>0</v>
      </c>
    </row>
    <row r="545" spans="1:9" x14ac:dyDescent="0.3">
      <c r="A545" s="157" t="s">
        <v>682</v>
      </c>
      <c r="B545" s="158">
        <v>3</v>
      </c>
      <c r="C545" s="158" t="e">
        <v>#DIV/0!</v>
      </c>
      <c r="D545" s="158">
        <v>0</v>
      </c>
      <c r="E545" s="158">
        <v>0</v>
      </c>
      <c r="F545" s="158">
        <v>0</v>
      </c>
      <c r="G545" s="158">
        <v>0</v>
      </c>
      <c r="H545" s="158">
        <v>0</v>
      </c>
      <c r="I545" s="158">
        <v>0</v>
      </c>
    </row>
    <row r="546" spans="1:9" x14ac:dyDescent="0.3">
      <c r="A546" s="157" t="s">
        <v>296</v>
      </c>
      <c r="B546" s="158"/>
      <c r="C546" s="158"/>
      <c r="D546" s="158"/>
      <c r="E546" s="158"/>
      <c r="F546" s="158"/>
      <c r="G546" s="158"/>
      <c r="H546" s="158"/>
      <c r="I546" s="158"/>
    </row>
    <row r="547" spans="1:9" x14ac:dyDescent="0.3">
      <c r="A547" s="207" t="s">
        <v>1</v>
      </c>
      <c r="B547" s="158">
        <v>3</v>
      </c>
      <c r="C547" s="158" t="e">
        <v>#DIV/0!</v>
      </c>
      <c r="D547" s="158">
        <v>0</v>
      </c>
      <c r="E547" s="158">
        <v>0</v>
      </c>
      <c r="F547" s="158">
        <v>0</v>
      </c>
      <c r="G547" s="158">
        <v>0</v>
      </c>
      <c r="H547" s="158">
        <v>0</v>
      </c>
      <c r="I547" s="158">
        <v>0</v>
      </c>
    </row>
    <row r="548" spans="1:9" x14ac:dyDescent="0.3">
      <c r="A548" s="157" t="s">
        <v>683</v>
      </c>
      <c r="B548" s="158">
        <v>3</v>
      </c>
      <c r="C548" s="158" t="e">
        <v>#DIV/0!</v>
      </c>
      <c r="D548" s="158">
        <v>0</v>
      </c>
      <c r="E548" s="158">
        <v>0</v>
      </c>
      <c r="F548" s="158">
        <v>0</v>
      </c>
      <c r="G548" s="158">
        <v>0</v>
      </c>
      <c r="H548" s="158">
        <v>0</v>
      </c>
      <c r="I548" s="158">
        <v>0</v>
      </c>
    </row>
    <row r="549" spans="1:9" x14ac:dyDescent="0.3">
      <c r="A549" s="157" t="s">
        <v>291</v>
      </c>
      <c r="B549" s="158"/>
      <c r="C549" s="158"/>
      <c r="D549" s="158"/>
      <c r="E549" s="158"/>
      <c r="F549" s="158"/>
      <c r="G549" s="158"/>
      <c r="H549" s="158"/>
      <c r="I549" s="158"/>
    </row>
    <row r="550" spans="1:9" x14ac:dyDescent="0.3">
      <c r="A550" s="207" t="s">
        <v>1</v>
      </c>
      <c r="B550" s="158">
        <v>1</v>
      </c>
      <c r="C550" s="158" t="e">
        <v>#DIV/0!</v>
      </c>
      <c r="D550" s="158">
        <v>0</v>
      </c>
      <c r="E550" s="158">
        <v>0</v>
      </c>
      <c r="F550" s="158">
        <v>0</v>
      </c>
      <c r="G550" s="158">
        <v>0</v>
      </c>
      <c r="H550" s="158">
        <v>0</v>
      </c>
      <c r="I550" s="158">
        <v>0</v>
      </c>
    </row>
    <row r="551" spans="1:9" x14ac:dyDescent="0.3">
      <c r="A551" s="157" t="s">
        <v>684</v>
      </c>
      <c r="B551" s="158">
        <v>1</v>
      </c>
      <c r="C551" s="158" t="e">
        <v>#DIV/0!</v>
      </c>
      <c r="D551" s="158">
        <v>0</v>
      </c>
      <c r="E551" s="158">
        <v>0</v>
      </c>
      <c r="F551" s="158">
        <v>0</v>
      </c>
      <c r="G551" s="158">
        <v>0</v>
      </c>
      <c r="H551" s="158">
        <v>0</v>
      </c>
      <c r="I551" s="158">
        <v>0</v>
      </c>
    </row>
    <row r="552" spans="1:9" x14ac:dyDescent="0.3">
      <c r="A552" s="157" t="s">
        <v>292</v>
      </c>
      <c r="B552" s="158"/>
      <c r="C552" s="158"/>
      <c r="D552" s="158"/>
      <c r="E552" s="158"/>
      <c r="F552" s="158"/>
      <c r="G552" s="158"/>
      <c r="H552" s="158"/>
      <c r="I552" s="158"/>
    </row>
    <row r="553" spans="1:9" x14ac:dyDescent="0.3">
      <c r="A553" s="207" t="s">
        <v>1</v>
      </c>
      <c r="B553" s="158">
        <v>1</v>
      </c>
      <c r="C553" s="158" t="e">
        <v>#DIV/0!</v>
      </c>
      <c r="D553" s="158">
        <v>0</v>
      </c>
      <c r="E553" s="158">
        <v>0</v>
      </c>
      <c r="F553" s="158">
        <v>0</v>
      </c>
      <c r="G553" s="158">
        <v>0</v>
      </c>
      <c r="H553" s="158">
        <v>0</v>
      </c>
      <c r="I553" s="158">
        <v>0</v>
      </c>
    </row>
    <row r="554" spans="1:9" x14ac:dyDescent="0.3">
      <c r="A554" s="157" t="s">
        <v>685</v>
      </c>
      <c r="B554" s="158">
        <v>1</v>
      </c>
      <c r="C554" s="158" t="e">
        <v>#DIV/0!</v>
      </c>
      <c r="D554" s="158">
        <v>0</v>
      </c>
      <c r="E554" s="158">
        <v>0</v>
      </c>
      <c r="F554" s="158">
        <v>0</v>
      </c>
      <c r="G554" s="158">
        <v>0</v>
      </c>
      <c r="H554" s="158">
        <v>0</v>
      </c>
      <c r="I554" s="158">
        <v>0</v>
      </c>
    </row>
    <row r="555" spans="1:9" x14ac:dyDescent="0.3">
      <c r="A555" s="157" t="s">
        <v>297</v>
      </c>
      <c r="B555" s="158"/>
      <c r="C555" s="158"/>
      <c r="D555" s="158"/>
      <c r="E555" s="158"/>
      <c r="F555" s="158"/>
      <c r="G555" s="158"/>
      <c r="H555" s="158"/>
      <c r="I555" s="158"/>
    </row>
    <row r="556" spans="1:9" x14ac:dyDescent="0.3">
      <c r="A556" s="207" t="s">
        <v>1</v>
      </c>
      <c r="B556" s="158">
        <v>1</v>
      </c>
      <c r="C556" s="158" t="e">
        <v>#DIV/0!</v>
      </c>
      <c r="D556" s="158">
        <v>0</v>
      </c>
      <c r="E556" s="158">
        <v>0</v>
      </c>
      <c r="F556" s="158">
        <v>0</v>
      </c>
      <c r="G556" s="158">
        <v>0</v>
      </c>
      <c r="H556" s="158">
        <v>0</v>
      </c>
      <c r="I556" s="158">
        <v>0</v>
      </c>
    </row>
    <row r="557" spans="1:9" x14ac:dyDescent="0.3">
      <c r="A557" s="157" t="s">
        <v>686</v>
      </c>
      <c r="B557" s="158">
        <v>1</v>
      </c>
      <c r="C557" s="158" t="e">
        <v>#DIV/0!</v>
      </c>
      <c r="D557" s="158">
        <v>0</v>
      </c>
      <c r="E557" s="158">
        <v>0</v>
      </c>
      <c r="F557" s="158">
        <v>0</v>
      </c>
      <c r="G557" s="158">
        <v>0</v>
      </c>
      <c r="H557" s="158">
        <v>0</v>
      </c>
      <c r="I557" s="158">
        <v>0</v>
      </c>
    </row>
    <row r="558" spans="1:9" x14ac:dyDescent="0.3">
      <c r="A558" s="156" t="s">
        <v>687</v>
      </c>
      <c r="B558" s="158">
        <v>9</v>
      </c>
      <c r="C558" s="158" t="e">
        <v>#DIV/0!</v>
      </c>
      <c r="D558" s="158">
        <v>0</v>
      </c>
      <c r="E558" s="158">
        <v>0</v>
      </c>
      <c r="F558" s="158">
        <v>0</v>
      </c>
      <c r="G558" s="158">
        <v>0</v>
      </c>
      <c r="H558" s="158">
        <v>0</v>
      </c>
      <c r="I558" s="158">
        <v>0</v>
      </c>
    </row>
    <row r="559" spans="1:9" x14ac:dyDescent="0.3">
      <c r="A559" s="212" t="s">
        <v>43</v>
      </c>
      <c r="B559" s="158"/>
      <c r="C559" s="158"/>
      <c r="D559" s="158"/>
      <c r="E559" s="158"/>
      <c r="F559" s="158"/>
      <c r="G559" s="158"/>
      <c r="H559" s="158"/>
      <c r="I559" s="158"/>
    </row>
    <row r="560" spans="1:9" x14ac:dyDescent="0.3">
      <c r="A560" s="208" t="s">
        <v>64</v>
      </c>
      <c r="B560" s="158"/>
      <c r="C560" s="158"/>
      <c r="D560" s="158"/>
      <c r="E560" s="158"/>
      <c r="F560" s="158"/>
      <c r="G560" s="158"/>
      <c r="H560" s="158"/>
      <c r="I560" s="158"/>
    </row>
    <row r="561" spans="1:9" x14ac:dyDescent="0.3">
      <c r="A561" s="209" t="s">
        <v>1</v>
      </c>
      <c r="B561" s="158">
        <v>4</v>
      </c>
      <c r="C561" s="158">
        <v>9.5</v>
      </c>
      <c r="D561" s="158">
        <v>0</v>
      </c>
      <c r="E561" s="158">
        <v>0</v>
      </c>
      <c r="F561" s="158">
        <v>0</v>
      </c>
      <c r="G561" s="158">
        <v>0</v>
      </c>
      <c r="H561" s="158">
        <v>0</v>
      </c>
      <c r="I561" s="158">
        <v>0</v>
      </c>
    </row>
    <row r="562" spans="1:9" x14ac:dyDescent="0.3">
      <c r="A562" s="208" t="s">
        <v>545</v>
      </c>
      <c r="B562" s="158">
        <v>4</v>
      </c>
      <c r="C562" s="158">
        <v>9.5</v>
      </c>
      <c r="D562" s="158">
        <v>0</v>
      </c>
      <c r="E562" s="158">
        <v>0</v>
      </c>
      <c r="F562" s="158">
        <v>0</v>
      </c>
      <c r="G562" s="158">
        <v>0</v>
      </c>
      <c r="H562" s="158">
        <v>0</v>
      </c>
      <c r="I562" s="158">
        <v>0</v>
      </c>
    </row>
    <row r="563" spans="1:9" x14ac:dyDescent="0.3">
      <c r="A563" s="156" t="s">
        <v>688</v>
      </c>
      <c r="B563" s="158">
        <v>4</v>
      </c>
      <c r="C563" s="158">
        <v>9.5</v>
      </c>
      <c r="D563" s="158">
        <v>0</v>
      </c>
      <c r="E563" s="158">
        <v>0</v>
      </c>
      <c r="F563" s="158">
        <v>0</v>
      </c>
      <c r="G563" s="158">
        <v>0</v>
      </c>
      <c r="H563" s="158">
        <v>0</v>
      </c>
      <c r="I563" s="158">
        <v>0</v>
      </c>
    </row>
    <row r="564" spans="1:9" x14ac:dyDescent="0.3">
      <c r="A564" s="212" t="s">
        <v>51</v>
      </c>
      <c r="B564" s="158"/>
      <c r="C564" s="158"/>
      <c r="D564" s="158"/>
      <c r="E564" s="158"/>
      <c r="F564" s="158"/>
      <c r="G564" s="158"/>
      <c r="H564" s="158"/>
      <c r="I564" s="158"/>
    </row>
    <row r="565" spans="1:9" x14ac:dyDescent="0.3">
      <c r="A565" s="208" t="s">
        <v>107</v>
      </c>
      <c r="B565" s="158"/>
      <c r="C565" s="158"/>
      <c r="D565" s="158"/>
      <c r="E565" s="158"/>
      <c r="F565" s="158"/>
      <c r="G565" s="158"/>
      <c r="H565" s="158"/>
      <c r="I565" s="158"/>
    </row>
    <row r="566" spans="1:9" x14ac:dyDescent="0.3">
      <c r="A566" s="209" t="s">
        <v>1</v>
      </c>
      <c r="B566" s="158">
        <v>3</v>
      </c>
      <c r="C566" s="158">
        <v>7.333333333333333</v>
      </c>
      <c r="D566" s="158">
        <v>0</v>
      </c>
      <c r="E566" s="158">
        <v>0</v>
      </c>
      <c r="F566" s="158">
        <v>0</v>
      </c>
      <c r="G566" s="158">
        <v>0</v>
      </c>
      <c r="H566" s="158">
        <v>0</v>
      </c>
      <c r="I566" s="158">
        <v>0</v>
      </c>
    </row>
    <row r="567" spans="1:9" x14ac:dyDescent="0.3">
      <c r="A567" s="209" t="s">
        <v>15</v>
      </c>
      <c r="B567" s="158">
        <v>6</v>
      </c>
      <c r="C567" s="158">
        <v>2</v>
      </c>
      <c r="D567" s="158">
        <v>0</v>
      </c>
      <c r="E567" s="158">
        <v>3900</v>
      </c>
      <c r="F567" s="158">
        <v>0</v>
      </c>
      <c r="G567" s="158">
        <v>0</v>
      </c>
      <c r="H567" s="158">
        <v>0</v>
      </c>
      <c r="I567" s="158">
        <v>3900</v>
      </c>
    </row>
    <row r="568" spans="1:9" x14ac:dyDescent="0.3">
      <c r="A568" s="208" t="s">
        <v>507</v>
      </c>
      <c r="B568" s="158">
        <v>9</v>
      </c>
      <c r="C568" s="158">
        <v>3.7777777777777777</v>
      </c>
      <c r="D568" s="158">
        <v>0</v>
      </c>
      <c r="E568" s="158">
        <v>3900</v>
      </c>
      <c r="F568" s="158">
        <v>0</v>
      </c>
      <c r="G568" s="158">
        <v>0</v>
      </c>
      <c r="H568" s="158">
        <v>0</v>
      </c>
      <c r="I568" s="158">
        <v>3900</v>
      </c>
    </row>
    <row r="569" spans="1:9" x14ac:dyDescent="0.3">
      <c r="A569" s="156" t="s">
        <v>548</v>
      </c>
      <c r="B569" s="158">
        <v>9</v>
      </c>
      <c r="C569" s="158">
        <v>3.7777777777777777</v>
      </c>
      <c r="D569" s="158">
        <v>0</v>
      </c>
      <c r="E569" s="158">
        <v>3900</v>
      </c>
      <c r="F569" s="158">
        <v>0</v>
      </c>
      <c r="G569" s="158">
        <v>0</v>
      </c>
      <c r="H569" s="158">
        <v>0</v>
      </c>
      <c r="I569" s="158">
        <v>3900</v>
      </c>
    </row>
    <row r="570" spans="1:9" x14ac:dyDescent="0.3">
      <c r="A570" s="212" t="s">
        <v>36</v>
      </c>
      <c r="B570" s="158"/>
      <c r="C570" s="158"/>
      <c r="D570" s="158"/>
      <c r="E570" s="158"/>
      <c r="F570" s="158"/>
      <c r="G570" s="158"/>
      <c r="H570" s="158"/>
      <c r="I570" s="158"/>
    </row>
    <row r="571" spans="1:9" x14ac:dyDescent="0.3">
      <c r="A571" s="208" t="s">
        <v>405</v>
      </c>
      <c r="B571" s="158"/>
      <c r="C571" s="158"/>
      <c r="D571" s="158"/>
      <c r="E571" s="158"/>
      <c r="F571" s="158"/>
      <c r="G571" s="158"/>
      <c r="H571" s="158"/>
      <c r="I571" s="158"/>
    </row>
    <row r="572" spans="1:9" x14ac:dyDescent="0.3">
      <c r="A572" s="209" t="s">
        <v>1</v>
      </c>
      <c r="B572" s="158">
        <v>107</v>
      </c>
      <c r="C572" s="158">
        <v>12.140186915887851</v>
      </c>
      <c r="D572" s="158">
        <v>0</v>
      </c>
      <c r="E572" s="158">
        <v>0</v>
      </c>
      <c r="F572" s="158">
        <v>0</v>
      </c>
      <c r="G572" s="158">
        <v>0</v>
      </c>
      <c r="H572" s="158">
        <v>0</v>
      </c>
      <c r="I572" s="158">
        <v>0</v>
      </c>
    </row>
    <row r="573" spans="1:9" x14ac:dyDescent="0.3">
      <c r="A573" s="209" t="s">
        <v>15</v>
      </c>
      <c r="B573" s="158">
        <v>15</v>
      </c>
      <c r="C573" s="158">
        <v>2.2000000000000002</v>
      </c>
      <c r="D573" s="158">
        <v>0</v>
      </c>
      <c r="E573" s="158">
        <v>622.68799999999999</v>
      </c>
      <c r="F573" s="158">
        <v>406.87</v>
      </c>
      <c r="G573" s="158">
        <v>0</v>
      </c>
      <c r="H573" s="158">
        <v>0</v>
      </c>
      <c r="I573" s="158">
        <v>1029.5580000000004</v>
      </c>
    </row>
    <row r="574" spans="1:9" x14ac:dyDescent="0.3">
      <c r="A574" s="209" t="s">
        <v>119</v>
      </c>
      <c r="B574" s="158">
        <v>4</v>
      </c>
      <c r="C574" s="158">
        <v>25</v>
      </c>
      <c r="D574" s="158">
        <v>0</v>
      </c>
      <c r="E574" s="158">
        <v>0</v>
      </c>
      <c r="F574" s="158">
        <v>0</v>
      </c>
      <c r="G574" s="158">
        <v>0</v>
      </c>
      <c r="H574" s="158">
        <v>0</v>
      </c>
      <c r="I574" s="158">
        <v>0</v>
      </c>
    </row>
    <row r="575" spans="1:9" x14ac:dyDescent="0.3">
      <c r="A575" s="208" t="s">
        <v>549</v>
      </c>
      <c r="B575" s="158">
        <v>126</v>
      </c>
      <c r="C575" s="158">
        <v>11.365079365079366</v>
      </c>
      <c r="D575" s="158">
        <v>0</v>
      </c>
      <c r="E575" s="158">
        <v>622.68799999999999</v>
      </c>
      <c r="F575" s="158">
        <v>406.87</v>
      </c>
      <c r="G575" s="158">
        <v>0</v>
      </c>
      <c r="H575" s="158">
        <v>0</v>
      </c>
      <c r="I575" s="158">
        <v>1029.5580000000004</v>
      </c>
    </row>
    <row r="576" spans="1:9" s="206" customFormat="1" x14ac:dyDescent="0.3">
      <c r="A576" s="208" t="s">
        <v>68</v>
      </c>
      <c r="B576" s="158"/>
      <c r="C576" s="158"/>
      <c r="D576" s="158"/>
      <c r="E576" s="158"/>
      <c r="F576" s="158"/>
      <c r="G576" s="158"/>
      <c r="H576" s="158"/>
      <c r="I576" s="158"/>
    </row>
    <row r="577" spans="1:9" s="206" customFormat="1" x14ac:dyDescent="0.3">
      <c r="A577" s="209" t="s">
        <v>1</v>
      </c>
      <c r="B577" s="233">
        <v>13</v>
      </c>
      <c r="C577" s="233">
        <v>13</v>
      </c>
      <c r="D577" s="233">
        <v>0</v>
      </c>
      <c r="E577" s="233">
        <v>0</v>
      </c>
      <c r="F577" s="233">
        <v>0</v>
      </c>
      <c r="G577" s="233">
        <v>0</v>
      </c>
      <c r="H577" s="233">
        <v>0</v>
      </c>
      <c r="I577" s="233">
        <v>0</v>
      </c>
    </row>
    <row r="578" spans="1:9" s="206" customFormat="1" x14ac:dyDescent="0.3">
      <c r="A578" s="209" t="s">
        <v>119</v>
      </c>
      <c r="B578" s="233">
        <v>1</v>
      </c>
      <c r="C578" s="233">
        <v>35</v>
      </c>
      <c r="D578" s="233">
        <v>0</v>
      </c>
      <c r="E578" s="233">
        <v>0</v>
      </c>
      <c r="F578" s="233">
        <v>0</v>
      </c>
      <c r="G578" s="233">
        <v>0</v>
      </c>
      <c r="H578" s="233">
        <v>0</v>
      </c>
      <c r="I578" s="233">
        <v>0</v>
      </c>
    </row>
    <row r="579" spans="1:9" s="206" customFormat="1" x14ac:dyDescent="0.3">
      <c r="A579" s="208" t="s">
        <v>689</v>
      </c>
      <c r="B579" s="233">
        <v>14</v>
      </c>
      <c r="C579" s="233">
        <v>14.571428571428571</v>
      </c>
      <c r="D579" s="233">
        <v>0</v>
      </c>
      <c r="E579" s="233">
        <v>0</v>
      </c>
      <c r="F579" s="233">
        <v>0</v>
      </c>
      <c r="G579" s="233">
        <v>0</v>
      </c>
      <c r="H579" s="233">
        <v>0</v>
      </c>
      <c r="I579" s="233">
        <v>0</v>
      </c>
    </row>
    <row r="580" spans="1:9" x14ac:dyDescent="0.3">
      <c r="A580" s="208" t="s">
        <v>339</v>
      </c>
      <c r="B580" s="158"/>
      <c r="C580" s="158"/>
      <c r="D580" s="158"/>
      <c r="E580" s="158"/>
      <c r="F580" s="158"/>
      <c r="G580" s="158"/>
      <c r="H580" s="158"/>
      <c r="I580" s="158"/>
    </row>
    <row r="581" spans="1:9" x14ac:dyDescent="0.3">
      <c r="A581" s="209" t="s">
        <v>1</v>
      </c>
      <c r="B581" s="158">
        <v>4</v>
      </c>
      <c r="C581" s="158">
        <v>13.5</v>
      </c>
      <c r="D581" s="158">
        <v>0</v>
      </c>
      <c r="E581" s="158">
        <v>0</v>
      </c>
      <c r="F581" s="158">
        <v>0</v>
      </c>
      <c r="G581" s="158">
        <v>0</v>
      </c>
      <c r="H581" s="158">
        <v>0</v>
      </c>
      <c r="I581" s="158">
        <v>0</v>
      </c>
    </row>
    <row r="582" spans="1:9" x14ac:dyDescent="0.3">
      <c r="A582" s="208" t="s">
        <v>690</v>
      </c>
      <c r="B582" s="158">
        <v>4</v>
      </c>
      <c r="C582" s="158">
        <v>13.5</v>
      </c>
      <c r="D582" s="158">
        <v>0</v>
      </c>
      <c r="E582" s="158">
        <v>0</v>
      </c>
      <c r="F582" s="158">
        <v>0</v>
      </c>
      <c r="G582" s="158">
        <v>0</v>
      </c>
      <c r="H582" s="158">
        <v>0</v>
      </c>
      <c r="I582" s="158">
        <v>0</v>
      </c>
    </row>
    <row r="583" spans="1:9" x14ac:dyDescent="0.3">
      <c r="A583" s="208" t="s">
        <v>453</v>
      </c>
      <c r="B583" s="158"/>
      <c r="C583" s="158"/>
      <c r="D583" s="158"/>
      <c r="E583" s="158"/>
      <c r="F583" s="158"/>
      <c r="G583" s="158"/>
      <c r="H583" s="158"/>
      <c r="I583" s="158"/>
    </row>
    <row r="584" spans="1:9" x14ac:dyDescent="0.3">
      <c r="A584" s="209" t="s">
        <v>1</v>
      </c>
      <c r="B584" s="158">
        <v>1</v>
      </c>
      <c r="C584" s="158">
        <v>10</v>
      </c>
      <c r="D584" s="158">
        <v>0</v>
      </c>
      <c r="E584" s="158">
        <v>0</v>
      </c>
      <c r="F584" s="158">
        <v>0</v>
      </c>
      <c r="G584" s="158">
        <v>0</v>
      </c>
      <c r="H584" s="158">
        <v>0</v>
      </c>
      <c r="I584" s="158">
        <v>0</v>
      </c>
    </row>
    <row r="585" spans="1:9" x14ac:dyDescent="0.3">
      <c r="A585" s="208" t="s">
        <v>691</v>
      </c>
      <c r="B585" s="158">
        <v>1</v>
      </c>
      <c r="C585" s="158">
        <v>10</v>
      </c>
      <c r="D585" s="158">
        <v>0</v>
      </c>
      <c r="E585" s="158">
        <v>0</v>
      </c>
      <c r="F585" s="158">
        <v>0</v>
      </c>
      <c r="G585" s="158">
        <v>0</v>
      </c>
      <c r="H585" s="158">
        <v>0</v>
      </c>
      <c r="I585" s="158">
        <v>0</v>
      </c>
    </row>
    <row r="586" spans="1:9" x14ac:dyDescent="0.3">
      <c r="A586" s="208" t="s">
        <v>164</v>
      </c>
      <c r="B586" s="158"/>
      <c r="C586" s="158"/>
      <c r="D586" s="158"/>
      <c r="E586" s="158"/>
      <c r="F586" s="158"/>
      <c r="G586" s="158"/>
      <c r="H586" s="158"/>
      <c r="I586" s="158"/>
    </row>
    <row r="587" spans="1:9" x14ac:dyDescent="0.3">
      <c r="A587" s="209" t="s">
        <v>1</v>
      </c>
      <c r="B587" s="158">
        <v>2</v>
      </c>
      <c r="C587" s="158">
        <v>8</v>
      </c>
      <c r="D587" s="158">
        <v>0</v>
      </c>
      <c r="E587" s="158">
        <v>0</v>
      </c>
      <c r="F587" s="158">
        <v>0</v>
      </c>
      <c r="G587" s="158">
        <v>0</v>
      </c>
      <c r="H587" s="158">
        <v>0</v>
      </c>
      <c r="I587" s="158">
        <v>0</v>
      </c>
    </row>
    <row r="588" spans="1:9" x14ac:dyDescent="0.3">
      <c r="A588" s="209" t="s">
        <v>119</v>
      </c>
      <c r="B588" s="158">
        <v>7</v>
      </c>
      <c r="C588" s="158">
        <v>57.857142857142854</v>
      </c>
      <c r="D588" s="158">
        <v>0</v>
      </c>
      <c r="E588" s="158">
        <v>0</v>
      </c>
      <c r="F588" s="158">
        <v>0</v>
      </c>
      <c r="G588" s="158">
        <v>0</v>
      </c>
      <c r="H588" s="158">
        <v>0</v>
      </c>
      <c r="I588" s="158">
        <v>0</v>
      </c>
    </row>
    <row r="589" spans="1:9" x14ac:dyDescent="0.3">
      <c r="A589" s="208" t="s">
        <v>556</v>
      </c>
      <c r="B589" s="158">
        <v>9</v>
      </c>
      <c r="C589" s="158">
        <v>46.777777777777779</v>
      </c>
      <c r="D589" s="158">
        <v>0</v>
      </c>
      <c r="E589" s="158">
        <v>0</v>
      </c>
      <c r="F589" s="158">
        <v>0</v>
      </c>
      <c r="G589" s="158">
        <v>0</v>
      </c>
      <c r="H589" s="158">
        <v>0</v>
      </c>
      <c r="I589" s="158">
        <v>0</v>
      </c>
    </row>
    <row r="590" spans="1:9" x14ac:dyDescent="0.3">
      <c r="A590" s="208" t="s">
        <v>56</v>
      </c>
      <c r="B590" s="158"/>
      <c r="C590" s="158"/>
      <c r="D590" s="158"/>
      <c r="E590" s="158"/>
      <c r="F590" s="158"/>
      <c r="G590" s="158"/>
      <c r="H590" s="158"/>
      <c r="I590" s="158"/>
    </row>
    <row r="591" spans="1:9" x14ac:dyDescent="0.3">
      <c r="A591" s="209" t="s">
        <v>1</v>
      </c>
      <c r="B591" s="158">
        <v>18</v>
      </c>
      <c r="C591" s="158">
        <v>40</v>
      </c>
      <c r="D591" s="158">
        <v>0</v>
      </c>
      <c r="E591" s="158">
        <v>0</v>
      </c>
      <c r="F591" s="158">
        <v>0</v>
      </c>
      <c r="G591" s="158">
        <v>0</v>
      </c>
      <c r="H591" s="158">
        <v>0</v>
      </c>
      <c r="I591" s="158">
        <v>0</v>
      </c>
    </row>
    <row r="592" spans="1:9" x14ac:dyDescent="0.3">
      <c r="A592" s="209" t="s">
        <v>119</v>
      </c>
      <c r="B592" s="158">
        <v>15</v>
      </c>
      <c r="C592" s="158">
        <v>55</v>
      </c>
      <c r="D592" s="158">
        <v>0</v>
      </c>
      <c r="E592" s="158">
        <v>0</v>
      </c>
      <c r="F592" s="158">
        <v>0</v>
      </c>
      <c r="G592" s="158">
        <v>0</v>
      </c>
      <c r="H592" s="158">
        <v>0</v>
      </c>
      <c r="I592" s="158">
        <v>0</v>
      </c>
    </row>
    <row r="593" spans="1:9" x14ac:dyDescent="0.3">
      <c r="A593" s="208" t="s">
        <v>495</v>
      </c>
      <c r="B593" s="158">
        <v>33</v>
      </c>
      <c r="C593" s="158">
        <v>46.81818181818182</v>
      </c>
      <c r="D593" s="158">
        <v>0</v>
      </c>
      <c r="E593" s="158">
        <v>0</v>
      </c>
      <c r="F593" s="158">
        <v>0</v>
      </c>
      <c r="G593" s="158">
        <v>0</v>
      </c>
      <c r="H593" s="158">
        <v>0</v>
      </c>
      <c r="I593" s="158">
        <v>0</v>
      </c>
    </row>
    <row r="594" spans="1:9" x14ac:dyDescent="0.3">
      <c r="A594" s="208" t="s">
        <v>488</v>
      </c>
      <c r="B594" s="158"/>
      <c r="C594" s="158"/>
      <c r="D594" s="158"/>
      <c r="E594" s="158"/>
      <c r="F594" s="158"/>
      <c r="G594" s="158"/>
      <c r="H594" s="158"/>
      <c r="I594" s="158"/>
    </row>
    <row r="595" spans="1:9" x14ac:dyDescent="0.3">
      <c r="A595" s="209" t="s">
        <v>15</v>
      </c>
      <c r="B595" s="158">
        <v>1</v>
      </c>
      <c r="C595" s="158">
        <v>2</v>
      </c>
      <c r="D595" s="158">
        <v>0</v>
      </c>
      <c r="E595" s="158">
        <v>150</v>
      </c>
      <c r="F595" s="158">
        <v>0</v>
      </c>
      <c r="G595" s="158">
        <v>0</v>
      </c>
      <c r="H595" s="158">
        <v>0</v>
      </c>
      <c r="I595" s="158">
        <v>150</v>
      </c>
    </row>
    <row r="596" spans="1:9" x14ac:dyDescent="0.3">
      <c r="A596" s="208" t="s">
        <v>550</v>
      </c>
      <c r="B596" s="158">
        <v>1</v>
      </c>
      <c r="C596" s="158">
        <v>2</v>
      </c>
      <c r="D596" s="158">
        <v>0</v>
      </c>
      <c r="E596" s="158">
        <v>150</v>
      </c>
      <c r="F596" s="158">
        <v>0</v>
      </c>
      <c r="G596" s="158">
        <v>0</v>
      </c>
      <c r="H596" s="158">
        <v>0</v>
      </c>
      <c r="I596" s="158">
        <v>150</v>
      </c>
    </row>
    <row r="597" spans="1:9" x14ac:dyDescent="0.3">
      <c r="A597" s="208" t="s">
        <v>57</v>
      </c>
      <c r="B597" s="158"/>
      <c r="C597" s="158"/>
      <c r="D597" s="158"/>
      <c r="E597" s="158"/>
      <c r="F597" s="158"/>
      <c r="G597" s="158"/>
      <c r="H597" s="158"/>
      <c r="I597" s="158"/>
    </row>
    <row r="598" spans="1:9" x14ac:dyDescent="0.3">
      <c r="A598" s="209" t="s">
        <v>1</v>
      </c>
      <c r="B598" s="158">
        <v>1</v>
      </c>
      <c r="C598" s="158">
        <v>15</v>
      </c>
      <c r="D598" s="158">
        <v>0</v>
      </c>
      <c r="E598" s="158">
        <v>0</v>
      </c>
      <c r="F598" s="158">
        <v>0</v>
      </c>
      <c r="G598" s="158">
        <v>0</v>
      </c>
      <c r="H598" s="158">
        <v>0</v>
      </c>
      <c r="I598" s="158">
        <v>0</v>
      </c>
    </row>
    <row r="599" spans="1:9" x14ac:dyDescent="0.3">
      <c r="A599" s="209" t="s">
        <v>119</v>
      </c>
      <c r="B599" s="158">
        <v>1</v>
      </c>
      <c r="C599" s="158">
        <v>15</v>
      </c>
      <c r="D599" s="158">
        <v>0</v>
      </c>
      <c r="E599" s="158">
        <v>0</v>
      </c>
      <c r="F599" s="158">
        <v>0</v>
      </c>
      <c r="G599" s="158">
        <v>0</v>
      </c>
      <c r="H599" s="158">
        <v>0</v>
      </c>
      <c r="I599" s="158">
        <v>0</v>
      </c>
    </row>
    <row r="600" spans="1:9" x14ac:dyDescent="0.3">
      <c r="A600" s="208" t="s">
        <v>692</v>
      </c>
      <c r="B600" s="158">
        <v>2</v>
      </c>
      <c r="C600" s="158">
        <v>15</v>
      </c>
      <c r="D600" s="158">
        <v>0</v>
      </c>
      <c r="E600" s="158">
        <v>0</v>
      </c>
      <c r="F600" s="158">
        <v>0</v>
      </c>
      <c r="G600" s="158">
        <v>0</v>
      </c>
      <c r="H600" s="158">
        <v>0</v>
      </c>
      <c r="I600" s="158">
        <v>0</v>
      </c>
    </row>
    <row r="601" spans="1:9" x14ac:dyDescent="0.3">
      <c r="A601" s="208" t="s">
        <v>693</v>
      </c>
      <c r="B601" s="158"/>
      <c r="C601" s="158"/>
      <c r="D601" s="158"/>
      <c r="E601" s="158"/>
      <c r="F601" s="158"/>
      <c r="G601" s="158"/>
      <c r="H601" s="158"/>
      <c r="I601" s="158"/>
    </row>
    <row r="602" spans="1:9" x14ac:dyDescent="0.3">
      <c r="A602" s="209" t="s">
        <v>1</v>
      </c>
      <c r="B602" s="158">
        <v>2</v>
      </c>
      <c r="C602" s="158">
        <v>15</v>
      </c>
      <c r="D602" s="158">
        <v>0</v>
      </c>
      <c r="E602" s="158">
        <v>0</v>
      </c>
      <c r="F602" s="158">
        <v>0</v>
      </c>
      <c r="G602" s="158">
        <v>0</v>
      </c>
      <c r="H602" s="158">
        <v>0</v>
      </c>
      <c r="I602" s="158">
        <v>0</v>
      </c>
    </row>
    <row r="603" spans="1:9" x14ac:dyDescent="0.3">
      <c r="A603" s="208" t="s">
        <v>694</v>
      </c>
      <c r="B603" s="158">
        <v>2</v>
      </c>
      <c r="C603" s="158">
        <v>15</v>
      </c>
      <c r="D603" s="158">
        <v>0</v>
      </c>
      <c r="E603" s="158">
        <v>0</v>
      </c>
      <c r="F603" s="158">
        <v>0</v>
      </c>
      <c r="G603" s="158">
        <v>0</v>
      </c>
      <c r="H603" s="158">
        <v>0</v>
      </c>
      <c r="I603" s="158">
        <v>0</v>
      </c>
    </row>
    <row r="604" spans="1:9" x14ac:dyDescent="0.3">
      <c r="A604" s="208" t="s">
        <v>475</v>
      </c>
      <c r="B604" s="158"/>
      <c r="C604" s="158"/>
      <c r="D604" s="158"/>
      <c r="E604" s="158"/>
      <c r="F604" s="158"/>
      <c r="G604" s="158"/>
      <c r="H604" s="158"/>
      <c r="I604" s="158"/>
    </row>
    <row r="605" spans="1:9" x14ac:dyDescent="0.3">
      <c r="A605" s="209" t="s">
        <v>1</v>
      </c>
      <c r="B605" s="158">
        <v>1</v>
      </c>
      <c r="C605" s="158">
        <v>12</v>
      </c>
      <c r="D605" s="158">
        <v>0</v>
      </c>
      <c r="E605" s="158">
        <v>0</v>
      </c>
      <c r="F605" s="158">
        <v>0</v>
      </c>
      <c r="G605" s="158">
        <v>0</v>
      </c>
      <c r="H605" s="158">
        <v>0</v>
      </c>
      <c r="I605" s="158">
        <v>0</v>
      </c>
    </row>
    <row r="606" spans="1:9" x14ac:dyDescent="0.3">
      <c r="A606" s="208" t="s">
        <v>695</v>
      </c>
      <c r="B606" s="158">
        <v>1</v>
      </c>
      <c r="C606" s="158">
        <v>12</v>
      </c>
      <c r="D606" s="158">
        <v>0</v>
      </c>
      <c r="E606" s="158">
        <v>0</v>
      </c>
      <c r="F606" s="158">
        <v>0</v>
      </c>
      <c r="G606" s="158">
        <v>0</v>
      </c>
      <c r="H606" s="158">
        <v>0</v>
      </c>
      <c r="I606" s="158">
        <v>0</v>
      </c>
    </row>
    <row r="607" spans="1:9" x14ac:dyDescent="0.3">
      <c r="A607" s="208" t="s">
        <v>55</v>
      </c>
      <c r="B607" s="158"/>
      <c r="C607" s="158"/>
      <c r="D607" s="158"/>
      <c r="E607" s="158"/>
      <c r="F607" s="158"/>
      <c r="G607" s="158"/>
      <c r="H607" s="158"/>
      <c r="I607" s="158"/>
    </row>
    <row r="608" spans="1:9" x14ac:dyDescent="0.3">
      <c r="A608" s="209" t="s">
        <v>119</v>
      </c>
      <c r="B608" s="158">
        <v>3</v>
      </c>
      <c r="C608" s="158">
        <v>55</v>
      </c>
      <c r="D608" s="158">
        <v>0</v>
      </c>
      <c r="E608" s="158">
        <v>0</v>
      </c>
      <c r="F608" s="158">
        <v>0</v>
      </c>
      <c r="G608" s="158">
        <v>0</v>
      </c>
      <c r="H608" s="158">
        <v>0</v>
      </c>
      <c r="I608" s="158">
        <v>0</v>
      </c>
    </row>
    <row r="609" spans="1:9" x14ac:dyDescent="0.3">
      <c r="A609" s="208" t="s">
        <v>696</v>
      </c>
      <c r="B609" s="158">
        <v>3</v>
      </c>
      <c r="C609" s="158">
        <v>55</v>
      </c>
      <c r="D609" s="158">
        <v>0</v>
      </c>
      <c r="E609" s="158">
        <v>0</v>
      </c>
      <c r="F609" s="158">
        <v>0</v>
      </c>
      <c r="G609" s="158">
        <v>0</v>
      </c>
      <c r="H609" s="158">
        <v>0</v>
      </c>
      <c r="I609" s="158">
        <v>0</v>
      </c>
    </row>
    <row r="610" spans="1:9" x14ac:dyDescent="0.3">
      <c r="A610" s="156" t="s">
        <v>551</v>
      </c>
      <c r="B610" s="158">
        <v>196</v>
      </c>
      <c r="C610" s="158">
        <v>19.923469387755102</v>
      </c>
      <c r="D610" s="158">
        <v>0</v>
      </c>
      <c r="E610" s="158">
        <v>772.68799999999999</v>
      </c>
      <c r="F610" s="158">
        <v>406.87</v>
      </c>
      <c r="G610" s="158">
        <v>0</v>
      </c>
      <c r="H610" s="158">
        <v>0</v>
      </c>
      <c r="I610" s="158">
        <v>1179.5580000000004</v>
      </c>
    </row>
    <row r="611" spans="1:9" x14ac:dyDescent="0.3">
      <c r="A611" s="212" t="s">
        <v>41</v>
      </c>
      <c r="B611" s="213"/>
      <c r="C611" s="213"/>
      <c r="D611" s="213"/>
      <c r="E611" s="213"/>
      <c r="F611" s="213"/>
      <c r="G611" s="213"/>
      <c r="H611" s="213"/>
      <c r="I611" s="213"/>
    </row>
    <row r="612" spans="1:9" x14ac:dyDescent="0.3">
      <c r="A612" s="208" t="s">
        <v>64</v>
      </c>
      <c r="B612" s="158"/>
      <c r="C612" s="158"/>
      <c r="D612" s="158"/>
      <c r="E612" s="158"/>
      <c r="F612" s="158"/>
      <c r="G612" s="158"/>
      <c r="H612" s="158"/>
      <c r="I612" s="158"/>
    </row>
    <row r="613" spans="1:9" x14ac:dyDescent="0.3">
      <c r="A613" s="209" t="s">
        <v>1</v>
      </c>
      <c r="B613" s="158">
        <v>25</v>
      </c>
      <c r="C613" s="158">
        <v>8.64</v>
      </c>
      <c r="D613" s="158">
        <v>0</v>
      </c>
      <c r="E613" s="158">
        <v>0</v>
      </c>
      <c r="F613" s="158">
        <v>0</v>
      </c>
      <c r="G613" s="158">
        <v>0</v>
      </c>
      <c r="H613" s="158">
        <v>0</v>
      </c>
      <c r="I613" s="158">
        <v>0</v>
      </c>
    </row>
    <row r="614" spans="1:9" x14ac:dyDescent="0.3">
      <c r="A614" s="209" t="s">
        <v>15</v>
      </c>
      <c r="B614" s="158">
        <v>1</v>
      </c>
      <c r="C614" s="158">
        <v>3</v>
      </c>
      <c r="D614" s="158">
        <v>0</v>
      </c>
      <c r="E614" s="158">
        <v>0</v>
      </c>
      <c r="F614" s="158">
        <v>615.81999999999994</v>
      </c>
      <c r="G614" s="158">
        <v>0</v>
      </c>
      <c r="H614" s="158">
        <v>0</v>
      </c>
      <c r="I614" s="158">
        <v>615.81999999999994</v>
      </c>
    </row>
    <row r="615" spans="1:9" x14ac:dyDescent="0.3">
      <c r="A615" s="208" t="s">
        <v>545</v>
      </c>
      <c r="B615" s="158">
        <v>26</v>
      </c>
      <c r="C615" s="158">
        <v>8.4230769230769234</v>
      </c>
      <c r="D615" s="158">
        <v>0</v>
      </c>
      <c r="E615" s="158">
        <v>0</v>
      </c>
      <c r="F615" s="158">
        <v>615.81999999999994</v>
      </c>
      <c r="G615" s="158">
        <v>0</v>
      </c>
      <c r="H615" s="158">
        <v>0</v>
      </c>
      <c r="I615" s="158">
        <v>615.81999999999994</v>
      </c>
    </row>
    <row r="616" spans="1:9" x14ac:dyDescent="0.3">
      <c r="A616" s="156" t="s">
        <v>552</v>
      </c>
      <c r="B616" s="158">
        <v>26</v>
      </c>
      <c r="C616" s="158">
        <v>8.4230769230769234</v>
      </c>
      <c r="D616" s="158">
        <v>0</v>
      </c>
      <c r="E616" s="158">
        <v>0</v>
      </c>
      <c r="F616" s="158">
        <v>615.81999999999994</v>
      </c>
      <c r="G616" s="158">
        <v>0</v>
      </c>
      <c r="H616" s="158">
        <v>0</v>
      </c>
      <c r="I616" s="158">
        <v>615.81999999999994</v>
      </c>
    </row>
    <row r="617" spans="1:9" x14ac:dyDescent="0.3">
      <c r="A617" s="156" t="s">
        <v>697</v>
      </c>
      <c r="B617" s="158"/>
      <c r="C617" s="158"/>
      <c r="D617" s="158"/>
      <c r="E617" s="158"/>
      <c r="F617" s="158"/>
      <c r="G617" s="158"/>
      <c r="H617" s="158"/>
      <c r="I617" s="158"/>
    </row>
    <row r="618" spans="1:9" x14ac:dyDescent="0.3">
      <c r="A618" s="157" t="s">
        <v>697</v>
      </c>
      <c r="B618" s="158"/>
      <c r="C618" s="158"/>
      <c r="D618" s="158"/>
      <c r="E618" s="158"/>
      <c r="F618" s="158"/>
      <c r="G618" s="158"/>
      <c r="H618" s="158"/>
      <c r="I618" s="158"/>
    </row>
    <row r="619" spans="1:9" x14ac:dyDescent="0.3">
      <c r="A619" s="207" t="s">
        <v>698</v>
      </c>
      <c r="B619" s="158"/>
      <c r="C619" s="158"/>
      <c r="D619" s="158">
        <v>0</v>
      </c>
      <c r="E619" s="158">
        <v>0</v>
      </c>
      <c r="F619" s="158">
        <v>0</v>
      </c>
      <c r="G619" s="158">
        <v>0</v>
      </c>
      <c r="H619" s="158">
        <v>0</v>
      </c>
      <c r="I619" s="158">
        <v>0</v>
      </c>
    </row>
    <row r="620" spans="1:9" x14ac:dyDescent="0.3">
      <c r="A620" s="157" t="s">
        <v>699</v>
      </c>
      <c r="B620" s="158"/>
      <c r="C620" s="158"/>
      <c r="D620" s="158">
        <v>0</v>
      </c>
      <c r="E620" s="158">
        <v>0</v>
      </c>
      <c r="F620" s="158">
        <v>0</v>
      </c>
      <c r="G620" s="158">
        <v>0</v>
      </c>
      <c r="H620" s="158">
        <v>0</v>
      </c>
      <c r="I620" s="158">
        <v>0</v>
      </c>
    </row>
    <row r="621" spans="1:9" x14ac:dyDescent="0.3">
      <c r="A621" s="156" t="s">
        <v>699</v>
      </c>
      <c r="B621" s="158"/>
      <c r="C621" s="158"/>
      <c r="D621" s="158">
        <v>0</v>
      </c>
      <c r="E621" s="158">
        <v>0</v>
      </c>
      <c r="F621" s="158">
        <v>0</v>
      </c>
      <c r="G621" s="158">
        <v>0</v>
      </c>
      <c r="H621" s="158">
        <v>0</v>
      </c>
      <c r="I621" s="158">
        <v>0</v>
      </c>
    </row>
    <row r="622" spans="1:9" x14ac:dyDescent="0.3">
      <c r="A622" s="156" t="s">
        <v>399</v>
      </c>
      <c r="B622" s="158">
        <v>1390</v>
      </c>
      <c r="C622" s="158">
        <v>11.71875</v>
      </c>
      <c r="D622" s="158">
        <v>20695.684000000001</v>
      </c>
      <c r="E622" s="158">
        <v>59822.029500000011</v>
      </c>
      <c r="F622" s="158">
        <v>62978.016900000024</v>
      </c>
      <c r="G622" s="158">
        <v>445.94</v>
      </c>
      <c r="H622" s="158">
        <v>1522.96</v>
      </c>
      <c r="I622" s="158">
        <v>145464.63039999994</v>
      </c>
    </row>
  </sheetData>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rgb="FF00B0F0"/>
    <pageSetUpPr fitToPage="1"/>
  </sheetPr>
  <dimension ref="A1:AF1439"/>
  <sheetViews>
    <sheetView tabSelected="1" zoomScale="65" zoomScaleNormal="65" zoomScaleSheetLayoutView="70" workbookViewId="0">
      <pane ySplit="16" topLeftCell="A81" activePane="bottomLeft" state="frozen"/>
      <selection pane="bottomLeft" activeCell="P84" sqref="P84"/>
    </sheetView>
  </sheetViews>
  <sheetFormatPr defaultColWidth="8.88671875" defaultRowHeight="14.4" x14ac:dyDescent="0.3"/>
  <cols>
    <col min="1" max="1" width="13" style="1" customWidth="1"/>
    <col min="2" max="2" width="8.5546875" style="17" customWidth="1"/>
    <col min="3" max="3" width="11.88671875" style="17" customWidth="1"/>
    <col min="4" max="4" width="11.109375" style="1" customWidth="1"/>
    <col min="5" max="5" width="20.33203125" style="1" customWidth="1"/>
    <col min="6" max="6" width="19.88671875" style="1" customWidth="1"/>
    <col min="7" max="7" width="19.44140625" style="3" customWidth="1"/>
    <col min="8" max="8" width="0.44140625" style="1" hidden="1" customWidth="1"/>
    <col min="9" max="9" width="12.5546875" style="6" customWidth="1"/>
    <col min="10" max="10" width="13.5546875" style="4" customWidth="1"/>
    <col min="11" max="11" width="12.21875" style="507" customWidth="1"/>
    <col min="12" max="12" width="8.88671875" style="6"/>
    <col min="13" max="13" width="10.21875" style="6" customWidth="1"/>
    <col min="14" max="14" width="8.88671875" style="1"/>
    <col min="15" max="15" width="12.44140625" style="5" bestFit="1" customWidth="1"/>
    <col min="16" max="16" width="15.5546875" style="1" customWidth="1"/>
    <col min="17" max="17" width="35.44140625" style="3" customWidth="1"/>
    <col min="18" max="18" width="41.44140625" style="3" customWidth="1"/>
    <col min="19" max="19" width="15.5546875" style="1" hidden="1" customWidth="1"/>
    <col min="20" max="21" width="0" style="5" hidden="1" customWidth="1"/>
    <col min="22" max="22" width="0" style="1" hidden="1" customWidth="1"/>
    <col min="23" max="23" width="20.5546875" style="1" hidden="1" customWidth="1"/>
    <col min="24" max="24" width="12.88671875" style="7" customWidth="1"/>
    <col min="25" max="26" width="13.5546875" style="7" customWidth="1"/>
    <col min="27" max="27" width="16" style="7" customWidth="1"/>
    <col min="28" max="28" width="15" style="7" customWidth="1"/>
    <col min="29" max="29" width="15.44140625" style="7" customWidth="1"/>
    <col min="30" max="30" width="16.5546875" style="7" customWidth="1"/>
    <col min="31" max="31" width="23.88671875" style="3" hidden="1" customWidth="1"/>
    <col min="32" max="32" width="9.44140625" style="1" customWidth="1"/>
    <col min="33" max="33" width="15.5546875" style="1" customWidth="1"/>
    <col min="34" max="34" width="19.5546875" style="1" customWidth="1"/>
    <col min="35" max="16384" width="8.88671875" style="1"/>
  </cols>
  <sheetData>
    <row r="1" spans="1:31" s="17" customFormat="1" ht="30.75" hidden="1" customHeight="1" x14ac:dyDescent="0.3">
      <c r="A1" s="1" t="s">
        <v>700</v>
      </c>
      <c r="D1" s="1"/>
      <c r="G1" s="39"/>
      <c r="H1" s="17" t="s">
        <v>701</v>
      </c>
      <c r="I1" s="6"/>
      <c r="J1" s="4"/>
      <c r="K1" s="507" t="s">
        <v>708</v>
      </c>
      <c r="L1" s="6"/>
      <c r="M1" s="6"/>
      <c r="O1" s="6"/>
      <c r="Q1" s="39"/>
      <c r="R1" s="39"/>
      <c r="T1" s="6"/>
      <c r="U1" s="6"/>
      <c r="X1" s="7"/>
      <c r="Y1" s="7"/>
      <c r="Z1" s="7"/>
      <c r="AA1" s="7"/>
      <c r="AB1" s="7"/>
      <c r="AC1" s="7"/>
      <c r="AD1" s="7"/>
      <c r="AE1" s="39"/>
    </row>
    <row r="2" spans="1:31" s="17" customFormat="1" ht="21" customHeight="1" x14ac:dyDescent="0.3">
      <c r="A2" s="61" t="s">
        <v>119</v>
      </c>
      <c r="B2" s="124"/>
      <c r="C2" s="124"/>
      <c r="D2" s="62" t="s">
        <v>170</v>
      </c>
      <c r="G2" s="39"/>
      <c r="H2" s="17">
        <v>1</v>
      </c>
      <c r="I2" s="505" t="s">
        <v>702</v>
      </c>
      <c r="J2" s="506"/>
      <c r="K2" s="508" t="s">
        <v>709</v>
      </c>
      <c r="L2" s="505"/>
      <c r="M2" s="505"/>
      <c r="N2" s="171" t="s">
        <v>718</v>
      </c>
      <c r="O2" s="505"/>
      <c r="Q2" s="39"/>
      <c r="R2" s="39"/>
      <c r="T2" s="6"/>
      <c r="U2" s="6"/>
      <c r="X2" s="7"/>
      <c r="Y2" s="7"/>
      <c r="Z2" s="7"/>
      <c r="AA2" s="7"/>
      <c r="AB2" s="7"/>
      <c r="AC2" s="7"/>
      <c r="AD2" s="7"/>
      <c r="AE2" s="39"/>
    </row>
    <row r="3" spans="1:31" s="17" customFormat="1" ht="15" customHeight="1" x14ac:dyDescent="0.3">
      <c r="A3" s="63" t="s">
        <v>1</v>
      </c>
      <c r="B3" s="125"/>
      <c r="C3" s="125"/>
      <c r="D3" s="62" t="s">
        <v>171</v>
      </c>
      <c r="G3" s="39"/>
      <c r="H3" s="17">
        <v>2</v>
      </c>
      <c r="I3" s="505" t="s">
        <v>703</v>
      </c>
      <c r="J3" s="506"/>
      <c r="K3" s="508" t="s">
        <v>710</v>
      </c>
      <c r="L3" s="505"/>
      <c r="M3" s="505"/>
      <c r="N3" s="171" t="s">
        <v>719</v>
      </c>
      <c r="O3" s="505"/>
      <c r="Q3" s="39"/>
      <c r="R3" s="39"/>
      <c r="T3" s="6"/>
      <c r="U3" s="6"/>
      <c r="X3" s="7"/>
      <c r="Y3" s="7"/>
      <c r="Z3" s="7"/>
      <c r="AA3" s="7"/>
      <c r="AB3" s="7"/>
      <c r="AC3" s="7"/>
      <c r="AD3" s="7"/>
      <c r="AE3" s="39"/>
    </row>
    <row r="4" spans="1:31" s="17" customFormat="1" ht="15.75" customHeight="1" x14ac:dyDescent="0.3">
      <c r="A4" s="64" t="s">
        <v>15</v>
      </c>
      <c r="B4" s="126"/>
      <c r="C4" s="126"/>
      <c r="D4" s="62" t="s">
        <v>172</v>
      </c>
      <c r="G4" s="39"/>
      <c r="H4" s="17">
        <v>3</v>
      </c>
      <c r="I4" s="505" t="s">
        <v>704</v>
      </c>
      <c r="J4" s="506"/>
      <c r="K4" s="508" t="s">
        <v>711</v>
      </c>
      <c r="L4" s="505"/>
      <c r="M4" s="505"/>
      <c r="N4" s="171" t="s">
        <v>720</v>
      </c>
      <c r="O4" s="505"/>
      <c r="Q4" s="39"/>
      <c r="R4" s="39"/>
      <c r="T4" s="6"/>
      <c r="U4" s="6"/>
      <c r="X4" s="7"/>
      <c r="Y4" s="7"/>
      <c r="Z4" s="7"/>
      <c r="AA4" s="7"/>
      <c r="AB4" s="7"/>
      <c r="AC4" s="7"/>
      <c r="AD4" s="7"/>
      <c r="AE4" s="39"/>
    </row>
    <row r="5" spans="1:31" ht="18.75" customHeight="1" x14ac:dyDescent="0.3">
      <c r="A5" s="65" t="s">
        <v>0</v>
      </c>
      <c r="B5" s="127"/>
      <c r="C5" s="127"/>
      <c r="D5" s="62" t="s">
        <v>173</v>
      </c>
      <c r="H5" s="1">
        <v>4</v>
      </c>
      <c r="I5" s="505" t="s">
        <v>705</v>
      </c>
      <c r="J5" s="506"/>
      <c r="K5" s="508" t="s">
        <v>712</v>
      </c>
      <c r="L5" s="505"/>
      <c r="M5" s="505"/>
      <c r="N5" s="171" t="s">
        <v>721</v>
      </c>
      <c r="O5" s="505"/>
    </row>
    <row r="6" spans="1:31" s="17" customFormat="1" ht="19.5" customHeight="1" x14ac:dyDescent="0.3">
      <c r="G6" s="39"/>
      <c r="H6" s="17">
        <v>5</v>
      </c>
      <c r="I6" s="505" t="s">
        <v>706</v>
      </c>
      <c r="J6" s="506"/>
      <c r="K6" s="508" t="s">
        <v>713</v>
      </c>
      <c r="L6" s="505"/>
      <c r="M6" s="505"/>
      <c r="N6" s="171" t="s">
        <v>722</v>
      </c>
      <c r="O6" s="505"/>
      <c r="Q6" s="39"/>
      <c r="R6" s="39"/>
      <c r="T6" s="6"/>
      <c r="U6" s="6"/>
      <c r="X6" s="7"/>
      <c r="Y6" s="7"/>
      <c r="Z6" s="7"/>
      <c r="AA6" s="7"/>
      <c r="AB6" s="7"/>
      <c r="AC6" s="7"/>
      <c r="AD6" s="7"/>
      <c r="AE6" s="39"/>
    </row>
    <row r="7" spans="1:31" s="17" customFormat="1" ht="16.5" customHeight="1" x14ac:dyDescent="0.3">
      <c r="G7" s="39"/>
      <c r="H7" s="17">
        <v>6</v>
      </c>
      <c r="I7" s="505" t="s">
        <v>707</v>
      </c>
      <c r="J7" s="506"/>
      <c r="K7" s="508" t="s">
        <v>714</v>
      </c>
      <c r="L7" s="505"/>
      <c r="M7" s="505"/>
      <c r="N7" s="171" t="s">
        <v>723</v>
      </c>
      <c r="O7" s="505"/>
      <c r="Q7" s="39"/>
      <c r="R7" s="39"/>
      <c r="T7" s="6"/>
      <c r="U7" s="6"/>
      <c r="X7" s="7"/>
      <c r="Y7" s="7"/>
      <c r="Z7" s="7"/>
      <c r="AA7" s="7"/>
      <c r="AB7" s="7"/>
      <c r="AC7" s="7"/>
      <c r="AD7" s="7"/>
      <c r="AE7" s="39"/>
    </row>
    <row r="8" spans="1:31" s="17" customFormat="1" ht="16.5" customHeight="1" x14ac:dyDescent="0.3">
      <c r="G8" s="39"/>
      <c r="I8" s="505"/>
      <c r="J8" s="506"/>
      <c r="K8" s="508" t="s">
        <v>715</v>
      </c>
      <c r="L8" s="505"/>
      <c r="M8" s="505"/>
      <c r="N8" s="171" t="s">
        <v>724</v>
      </c>
      <c r="O8" s="505"/>
      <c r="Q8" s="39"/>
      <c r="R8" s="39"/>
      <c r="T8" s="6"/>
      <c r="U8" s="6"/>
      <c r="X8" s="7"/>
      <c r="Y8" s="7"/>
      <c r="Z8" s="7"/>
      <c r="AA8" s="7"/>
      <c r="AB8" s="7"/>
      <c r="AC8" s="7"/>
      <c r="AD8" s="7"/>
      <c r="AE8" s="39"/>
    </row>
    <row r="9" spans="1:31" ht="16.5" customHeight="1" x14ac:dyDescent="0.3">
      <c r="B9" s="1"/>
      <c r="C9" s="1"/>
      <c r="I9" s="505"/>
      <c r="J9" s="506"/>
      <c r="K9" s="508" t="s">
        <v>716</v>
      </c>
      <c r="L9" s="505"/>
      <c r="M9" s="505"/>
      <c r="N9" s="171" t="s">
        <v>725</v>
      </c>
      <c r="O9" s="505"/>
    </row>
    <row r="10" spans="1:31" x14ac:dyDescent="0.3">
      <c r="I10" s="505"/>
      <c r="J10" s="506"/>
      <c r="K10" s="508" t="s">
        <v>717</v>
      </c>
      <c r="L10" s="505"/>
      <c r="M10" s="505"/>
      <c r="N10" s="171" t="s">
        <v>726</v>
      </c>
      <c r="O10" s="505"/>
    </row>
    <row r="11" spans="1:31" ht="15" thickBot="1" x14ac:dyDescent="0.35"/>
    <row r="12" spans="1:31" x14ac:dyDescent="0.3">
      <c r="A12" s="518" t="s">
        <v>11</v>
      </c>
      <c r="B12" s="519"/>
      <c r="C12" s="519"/>
      <c r="D12" s="520"/>
      <c r="E12" s="521"/>
      <c r="F12" s="521"/>
      <c r="G12" s="522"/>
      <c r="H12" s="523" t="s">
        <v>2</v>
      </c>
      <c r="I12" s="524"/>
      <c r="J12" s="524"/>
      <c r="K12" s="524"/>
      <c r="L12" s="524"/>
      <c r="M12" s="524"/>
      <c r="N12" s="524"/>
      <c r="O12" s="524"/>
      <c r="P12" s="524"/>
      <c r="Q12" s="524"/>
      <c r="R12" s="524"/>
      <c r="S12" s="524"/>
      <c r="T12" s="524"/>
      <c r="U12" s="524"/>
      <c r="V12" s="524"/>
      <c r="W12" s="524"/>
      <c r="X12" s="525"/>
      <c r="Y12" s="525"/>
      <c r="Z12" s="525"/>
      <c r="AA12" s="525"/>
      <c r="AB12" s="525"/>
      <c r="AC12" s="525"/>
      <c r="AD12" s="525"/>
      <c r="AE12" s="68"/>
    </row>
    <row r="13" spans="1:31" ht="36" customHeight="1" x14ac:dyDescent="0.3">
      <c r="A13" s="422" t="s">
        <v>354</v>
      </c>
      <c r="B13" s="422" t="s">
        <v>394</v>
      </c>
      <c r="C13" s="422" t="s">
        <v>393</v>
      </c>
      <c r="D13" s="422" t="s">
        <v>169</v>
      </c>
      <c r="E13" s="417" t="s">
        <v>12</v>
      </c>
      <c r="F13" s="417" t="s">
        <v>13</v>
      </c>
      <c r="G13" s="417" t="s">
        <v>14</v>
      </c>
      <c r="H13" s="418" t="s">
        <v>18</v>
      </c>
      <c r="I13" s="419" t="s">
        <v>774</v>
      </c>
      <c r="J13" s="526" t="s">
        <v>33</v>
      </c>
      <c r="K13" s="509" t="s">
        <v>900</v>
      </c>
      <c r="L13" s="420" t="s">
        <v>701</v>
      </c>
      <c r="M13" s="420" t="s">
        <v>708</v>
      </c>
      <c r="N13" s="527" t="s">
        <v>3</v>
      </c>
      <c r="O13" s="527" t="s">
        <v>4</v>
      </c>
      <c r="P13" s="421" t="s">
        <v>16</v>
      </c>
      <c r="Q13" s="528" t="s">
        <v>145</v>
      </c>
      <c r="R13" s="528" t="s">
        <v>146</v>
      </c>
      <c r="S13" s="416" t="s">
        <v>406</v>
      </c>
      <c r="T13" s="423" t="s">
        <v>5</v>
      </c>
      <c r="U13" s="423"/>
      <c r="V13" s="529" t="s">
        <v>6</v>
      </c>
      <c r="W13" s="529" t="s">
        <v>7</v>
      </c>
      <c r="X13" s="530" t="s">
        <v>899</v>
      </c>
      <c r="Y13" s="530"/>
      <c r="Z13" s="530"/>
      <c r="AA13" s="530"/>
      <c r="AB13" s="530"/>
      <c r="AC13" s="530"/>
      <c r="AD13" s="531" t="s">
        <v>17</v>
      </c>
      <c r="AE13" s="416" t="s">
        <v>149</v>
      </c>
    </row>
    <row r="14" spans="1:31" ht="27.6" customHeight="1" x14ac:dyDescent="0.3">
      <c r="A14" s="422"/>
      <c r="B14" s="422"/>
      <c r="C14" s="422"/>
      <c r="D14" s="422"/>
      <c r="E14" s="417"/>
      <c r="F14" s="417"/>
      <c r="G14" s="417"/>
      <c r="H14" s="418"/>
      <c r="I14" s="419"/>
      <c r="J14" s="526"/>
      <c r="K14" s="509"/>
      <c r="L14" s="420"/>
      <c r="M14" s="420"/>
      <c r="N14" s="421"/>
      <c r="O14" s="421"/>
      <c r="P14" s="421"/>
      <c r="Q14" s="528" t="s">
        <v>145</v>
      </c>
      <c r="R14" s="528" t="s">
        <v>146</v>
      </c>
      <c r="S14" s="416"/>
      <c r="T14" s="423"/>
      <c r="U14" s="423"/>
      <c r="V14" s="9" t="s">
        <v>174</v>
      </c>
      <c r="W14" s="10" t="s">
        <v>8</v>
      </c>
      <c r="X14" s="532">
        <v>1</v>
      </c>
      <c r="Y14" s="533" t="s">
        <v>988</v>
      </c>
      <c r="Z14" s="534" t="s">
        <v>989</v>
      </c>
      <c r="AA14" s="534" t="s">
        <v>990</v>
      </c>
      <c r="AB14" s="534" t="s">
        <v>991</v>
      </c>
      <c r="AC14" s="534" t="s">
        <v>992</v>
      </c>
      <c r="AD14" s="531"/>
      <c r="AE14" s="416" t="s">
        <v>146</v>
      </c>
    </row>
    <row r="15" spans="1:31" ht="33.6" customHeight="1" x14ac:dyDescent="0.3">
      <c r="A15" s="422"/>
      <c r="B15" s="422"/>
      <c r="C15" s="422"/>
      <c r="D15" s="422"/>
      <c r="E15" s="417"/>
      <c r="F15" s="417"/>
      <c r="G15" s="417"/>
      <c r="H15" s="418"/>
      <c r="I15" s="419"/>
      <c r="J15" s="526"/>
      <c r="K15" s="509"/>
      <c r="L15" s="420"/>
      <c r="M15" s="420"/>
      <c r="N15" s="421"/>
      <c r="O15" s="421"/>
      <c r="P15" s="421"/>
      <c r="Q15" s="528" t="s">
        <v>145</v>
      </c>
      <c r="R15" s="528" t="s">
        <v>146</v>
      </c>
      <c r="S15" s="416"/>
      <c r="T15" s="423"/>
      <c r="U15" s="423"/>
      <c r="V15" s="11" t="s">
        <v>175</v>
      </c>
      <c r="W15" s="12" t="s">
        <v>9</v>
      </c>
      <c r="X15" s="535" t="s">
        <v>982</v>
      </c>
      <c r="Y15" s="536" t="s">
        <v>983</v>
      </c>
      <c r="Z15" s="537" t="s">
        <v>984</v>
      </c>
      <c r="AA15" s="537" t="s">
        <v>985</v>
      </c>
      <c r="AB15" s="537" t="s">
        <v>986</v>
      </c>
      <c r="AC15" s="537" t="s">
        <v>987</v>
      </c>
      <c r="AD15" s="531"/>
      <c r="AE15" s="416" t="s">
        <v>146</v>
      </c>
    </row>
    <row r="16" spans="1:31" ht="3" customHeight="1" x14ac:dyDescent="0.3">
      <c r="A16" s="422"/>
      <c r="B16" s="422"/>
      <c r="C16" s="422"/>
      <c r="D16" s="422"/>
      <c r="E16" s="417"/>
      <c r="F16" s="417"/>
      <c r="G16" s="417"/>
      <c r="H16" s="418"/>
      <c r="I16" s="419"/>
      <c r="J16" s="526"/>
      <c r="K16" s="509"/>
      <c r="L16" s="420"/>
      <c r="M16" s="420"/>
      <c r="N16" s="421"/>
      <c r="O16" s="421"/>
      <c r="P16" s="421"/>
      <c r="Q16" s="528" t="s">
        <v>145</v>
      </c>
      <c r="R16" s="528" t="s">
        <v>146</v>
      </c>
      <c r="S16" s="416"/>
      <c r="T16" s="423"/>
      <c r="U16" s="423"/>
      <c r="V16" s="13" t="s">
        <v>176</v>
      </c>
      <c r="W16" s="14" t="s">
        <v>10</v>
      </c>
      <c r="X16" s="538"/>
      <c r="Y16" s="539"/>
      <c r="Z16" s="540"/>
      <c r="AA16" s="540"/>
      <c r="AB16" s="540"/>
      <c r="AC16" s="540"/>
      <c r="AD16" s="541"/>
      <c r="AE16" s="416" t="s">
        <v>146</v>
      </c>
    </row>
    <row r="17" spans="1:31" s="238" customFormat="1" ht="53.25" customHeight="1" x14ac:dyDescent="0.3">
      <c r="A17" s="315" t="s">
        <v>392</v>
      </c>
      <c r="B17" s="315">
        <v>1</v>
      </c>
      <c r="C17" s="316" t="s">
        <v>727</v>
      </c>
      <c r="D17" s="315">
        <v>0</v>
      </c>
      <c r="E17" s="317" t="s">
        <v>729</v>
      </c>
      <c r="F17" s="317" t="s">
        <v>728</v>
      </c>
      <c r="G17" s="317" t="s">
        <v>136</v>
      </c>
      <c r="H17" s="318">
        <v>0</v>
      </c>
      <c r="I17" s="367">
        <v>336</v>
      </c>
      <c r="J17" s="319">
        <v>87</v>
      </c>
      <c r="K17" s="510" t="s">
        <v>1</v>
      </c>
      <c r="L17" s="367">
        <v>4</v>
      </c>
      <c r="M17" s="367" t="s">
        <v>716</v>
      </c>
      <c r="N17" s="318">
        <v>35</v>
      </c>
      <c r="O17" s="367" t="s">
        <v>705</v>
      </c>
      <c r="P17" s="320">
        <f t="shared" ref="P17:P19" si="0">SUM(I17*J17)</f>
        <v>29232</v>
      </c>
      <c r="Q17" s="323" t="s">
        <v>730</v>
      </c>
      <c r="R17" s="323" t="s">
        <v>868</v>
      </c>
      <c r="S17" s="242" t="s">
        <v>731</v>
      </c>
      <c r="T17" s="367"/>
      <c r="U17" s="367"/>
      <c r="V17" s="321"/>
      <c r="W17" s="367"/>
      <c r="X17" s="53"/>
      <c r="Y17" s="53"/>
      <c r="Z17" s="53"/>
      <c r="AA17" s="53">
        <f>P17</f>
        <v>29232</v>
      </c>
      <c r="AB17" s="53"/>
      <c r="AC17" s="53"/>
      <c r="AD17" s="53">
        <f>SUM(AA17:AC17)</f>
        <v>29232</v>
      </c>
      <c r="AE17" s="237"/>
    </row>
    <row r="18" spans="1:31" s="238" customFormat="1" ht="47.25" customHeight="1" x14ac:dyDescent="0.3">
      <c r="A18" s="315" t="s">
        <v>392</v>
      </c>
      <c r="B18" s="315">
        <v>1</v>
      </c>
      <c r="C18" s="316" t="s">
        <v>727</v>
      </c>
      <c r="D18" s="315">
        <v>0</v>
      </c>
      <c r="E18" s="317" t="s">
        <v>729</v>
      </c>
      <c r="F18" s="317" t="s">
        <v>732</v>
      </c>
      <c r="G18" s="317" t="s">
        <v>136</v>
      </c>
      <c r="H18" s="318">
        <v>0</v>
      </c>
      <c r="I18" s="367">
        <v>336</v>
      </c>
      <c r="J18" s="319">
        <v>87</v>
      </c>
      <c r="K18" s="510" t="s">
        <v>1</v>
      </c>
      <c r="L18" s="367">
        <v>4</v>
      </c>
      <c r="M18" s="367" t="s">
        <v>716</v>
      </c>
      <c r="N18" s="318">
        <v>35</v>
      </c>
      <c r="O18" s="367" t="s">
        <v>705</v>
      </c>
      <c r="P18" s="320">
        <f t="shared" si="0"/>
        <v>29232</v>
      </c>
      <c r="Q18" s="323" t="s">
        <v>772</v>
      </c>
      <c r="R18" s="323" t="s">
        <v>869</v>
      </c>
      <c r="S18" s="242" t="s">
        <v>731</v>
      </c>
      <c r="T18" s="367"/>
      <c r="U18" s="367"/>
      <c r="V18" s="321"/>
      <c r="W18" s="367"/>
      <c r="X18" s="53"/>
      <c r="Y18" s="53"/>
      <c r="Z18" s="53"/>
      <c r="AA18" s="53">
        <f>P18</f>
        <v>29232</v>
      </c>
      <c r="AB18" s="53"/>
      <c r="AC18" s="53"/>
      <c r="AD18" s="53">
        <f>SUM(AA18:AC18)</f>
        <v>29232</v>
      </c>
      <c r="AE18" s="237"/>
    </row>
    <row r="19" spans="1:31" s="238" customFormat="1" ht="59.25" customHeight="1" x14ac:dyDescent="0.3">
      <c r="A19" s="315" t="s">
        <v>392</v>
      </c>
      <c r="B19" s="315">
        <v>1</v>
      </c>
      <c r="C19" s="316" t="s">
        <v>727</v>
      </c>
      <c r="D19" s="315">
        <v>0</v>
      </c>
      <c r="E19" s="317" t="s">
        <v>729</v>
      </c>
      <c r="F19" s="317" t="s">
        <v>733</v>
      </c>
      <c r="G19" s="317" t="s">
        <v>734</v>
      </c>
      <c r="H19" s="318">
        <v>0</v>
      </c>
      <c r="I19" s="367">
        <v>336</v>
      </c>
      <c r="J19" s="319">
        <v>80</v>
      </c>
      <c r="K19" s="510" t="s">
        <v>1</v>
      </c>
      <c r="L19" s="367">
        <v>3</v>
      </c>
      <c r="M19" s="367" t="s">
        <v>716</v>
      </c>
      <c r="N19" s="318">
        <v>10</v>
      </c>
      <c r="O19" s="56" t="s">
        <v>704</v>
      </c>
      <c r="P19" s="320">
        <f t="shared" si="0"/>
        <v>26880</v>
      </c>
      <c r="Q19" s="323" t="s">
        <v>735</v>
      </c>
      <c r="R19" s="323" t="s">
        <v>747</v>
      </c>
      <c r="S19" s="242" t="s">
        <v>731</v>
      </c>
      <c r="T19" s="367"/>
      <c r="U19" s="367"/>
      <c r="V19" s="321"/>
      <c r="W19" s="367"/>
      <c r="X19" s="53"/>
      <c r="Y19" s="53"/>
      <c r="Z19" s="53">
        <v>26880</v>
      </c>
      <c r="AA19" s="53"/>
      <c r="AB19" s="53"/>
      <c r="AC19" s="53"/>
      <c r="AD19" s="53">
        <f>Z19</f>
        <v>26880</v>
      </c>
      <c r="AE19" s="237"/>
    </row>
    <row r="20" spans="1:31" s="238" customFormat="1" ht="75.75" customHeight="1" x14ac:dyDescent="0.3">
      <c r="A20" s="315" t="s">
        <v>392</v>
      </c>
      <c r="B20" s="315">
        <v>1</v>
      </c>
      <c r="C20" s="316" t="s">
        <v>727</v>
      </c>
      <c r="D20" s="315">
        <v>0</v>
      </c>
      <c r="E20" s="317" t="s">
        <v>38</v>
      </c>
      <c r="F20" s="317" t="s">
        <v>38</v>
      </c>
      <c r="G20" s="241" t="s">
        <v>875</v>
      </c>
      <c r="H20" s="318">
        <v>0</v>
      </c>
      <c r="I20" s="367">
        <v>33</v>
      </c>
      <c r="J20" s="319">
        <v>823</v>
      </c>
      <c r="K20" s="510" t="s">
        <v>1</v>
      </c>
      <c r="L20" s="367">
        <v>4</v>
      </c>
      <c r="M20" s="367" t="s">
        <v>716</v>
      </c>
      <c r="N20" s="318">
        <v>35</v>
      </c>
      <c r="O20" s="367" t="s">
        <v>705</v>
      </c>
      <c r="P20" s="320">
        <f t="shared" ref="P20:P30" si="1">SUM(I20*J20)</f>
        <v>27159</v>
      </c>
      <c r="Q20" s="323" t="s">
        <v>738</v>
      </c>
      <c r="R20" s="323" t="s">
        <v>781</v>
      </c>
      <c r="S20" s="242" t="s">
        <v>731</v>
      </c>
      <c r="T20" s="367"/>
      <c r="U20" s="367"/>
      <c r="V20" s="321"/>
      <c r="W20" s="367"/>
      <c r="X20" s="53"/>
      <c r="Y20" s="53"/>
      <c r="Z20" s="53"/>
      <c r="AA20" s="53">
        <f>P20</f>
        <v>27159</v>
      </c>
      <c r="AB20" s="53"/>
      <c r="AC20" s="53"/>
      <c r="AD20" s="53">
        <f>SUM(AA20:AC20)</f>
        <v>27159</v>
      </c>
      <c r="AE20" s="237"/>
    </row>
    <row r="21" spans="1:31" s="238" customFormat="1" ht="54" customHeight="1" x14ac:dyDescent="0.3">
      <c r="A21" s="315" t="s">
        <v>392</v>
      </c>
      <c r="B21" s="315">
        <v>1</v>
      </c>
      <c r="C21" s="316" t="s">
        <v>727</v>
      </c>
      <c r="D21" s="315">
        <v>0</v>
      </c>
      <c r="E21" s="317" t="s">
        <v>736</v>
      </c>
      <c r="F21" s="317" t="s">
        <v>737</v>
      </c>
      <c r="G21" s="241" t="s">
        <v>64</v>
      </c>
      <c r="H21" s="318">
        <v>0</v>
      </c>
      <c r="I21" s="367">
        <v>33</v>
      </c>
      <c r="J21" s="319">
        <v>525</v>
      </c>
      <c r="K21" s="510" t="s">
        <v>1</v>
      </c>
      <c r="L21" s="367">
        <v>4</v>
      </c>
      <c r="M21" s="367" t="s">
        <v>716</v>
      </c>
      <c r="N21" s="318">
        <v>35</v>
      </c>
      <c r="O21" s="367" t="s">
        <v>705</v>
      </c>
      <c r="P21" s="320">
        <f t="shared" si="1"/>
        <v>17325</v>
      </c>
      <c r="Q21" s="323" t="s">
        <v>739</v>
      </c>
      <c r="R21" s="323" t="s">
        <v>740</v>
      </c>
      <c r="S21" s="242" t="s">
        <v>731</v>
      </c>
      <c r="T21" s="367"/>
      <c r="U21" s="367"/>
      <c r="V21" s="321"/>
      <c r="W21" s="367"/>
      <c r="X21" s="53"/>
      <c r="Y21" s="53"/>
      <c r="Z21" s="53"/>
      <c r="AA21" s="53">
        <f>P21</f>
        <v>17325</v>
      </c>
      <c r="AB21" s="53"/>
      <c r="AC21" s="53"/>
      <c r="AD21" s="53">
        <f>SUM(AA21:AC21)</f>
        <v>17325</v>
      </c>
      <c r="AE21" s="237"/>
    </row>
    <row r="22" spans="1:31" s="238" customFormat="1" ht="78.75" customHeight="1" x14ac:dyDescent="0.3">
      <c r="A22" s="315" t="s">
        <v>392</v>
      </c>
      <c r="B22" s="315">
        <v>1</v>
      </c>
      <c r="C22" s="316" t="s">
        <v>727</v>
      </c>
      <c r="D22" s="315">
        <v>0</v>
      </c>
      <c r="E22" s="317" t="s">
        <v>729</v>
      </c>
      <c r="F22" s="317" t="s">
        <v>338</v>
      </c>
      <c r="G22" s="241" t="s">
        <v>773</v>
      </c>
      <c r="H22" s="318">
        <v>0</v>
      </c>
      <c r="I22" s="367">
        <v>815</v>
      </c>
      <c r="J22" s="319">
        <v>11</v>
      </c>
      <c r="K22" s="510" t="s">
        <v>1</v>
      </c>
      <c r="L22" s="367">
        <v>2</v>
      </c>
      <c r="M22" s="367" t="s">
        <v>716</v>
      </c>
      <c r="N22" s="318">
        <v>3</v>
      </c>
      <c r="O22" s="56" t="s">
        <v>966</v>
      </c>
      <c r="P22" s="320">
        <f t="shared" si="1"/>
        <v>8965</v>
      </c>
      <c r="Q22" s="323" t="s">
        <v>843</v>
      </c>
      <c r="R22" s="323" t="s">
        <v>780</v>
      </c>
      <c r="S22" s="242" t="s">
        <v>731</v>
      </c>
      <c r="T22" s="367"/>
      <c r="U22" s="367"/>
      <c r="V22" s="321"/>
      <c r="W22" s="367"/>
      <c r="X22" s="53"/>
      <c r="Y22" s="53">
        <f>P22</f>
        <v>8965</v>
      </c>
      <c r="Z22" s="53"/>
      <c r="AA22" s="53"/>
      <c r="AB22" s="53"/>
      <c r="AC22" s="53"/>
      <c r="AD22" s="53">
        <f>SUM(Y22:AC22)</f>
        <v>8965</v>
      </c>
      <c r="AE22" s="237"/>
    </row>
    <row r="23" spans="1:31" s="238" customFormat="1" ht="78.75" customHeight="1" x14ac:dyDescent="0.3">
      <c r="A23" s="315" t="s">
        <v>392</v>
      </c>
      <c r="B23" s="315">
        <v>1</v>
      </c>
      <c r="C23" s="316" t="s">
        <v>727</v>
      </c>
      <c r="D23" s="315">
        <v>0</v>
      </c>
      <c r="E23" s="317" t="s">
        <v>729</v>
      </c>
      <c r="F23" s="317" t="s">
        <v>338</v>
      </c>
      <c r="G23" s="241" t="s">
        <v>773</v>
      </c>
      <c r="H23" s="318">
        <v>0</v>
      </c>
      <c r="I23" s="367">
        <v>815</v>
      </c>
      <c r="J23" s="319">
        <v>11</v>
      </c>
      <c r="K23" s="510" t="s">
        <v>1</v>
      </c>
      <c r="L23" s="367">
        <v>4</v>
      </c>
      <c r="M23" s="367" t="s">
        <v>716</v>
      </c>
      <c r="N23" s="318">
        <v>3</v>
      </c>
      <c r="O23" s="56" t="s">
        <v>705</v>
      </c>
      <c r="P23" s="320">
        <f t="shared" ref="P23" si="2">SUM(I23*J23)</f>
        <v>8965</v>
      </c>
      <c r="Q23" s="323" t="s">
        <v>843</v>
      </c>
      <c r="R23" s="323" t="s">
        <v>780</v>
      </c>
      <c r="S23" s="242" t="s">
        <v>731</v>
      </c>
      <c r="T23" s="367"/>
      <c r="U23" s="367"/>
      <c r="V23" s="321"/>
      <c r="W23" s="367"/>
      <c r="X23" s="53"/>
      <c r="Y23" s="53"/>
      <c r="Z23" s="53"/>
      <c r="AA23" s="53">
        <f>P23</f>
        <v>8965</v>
      </c>
      <c r="AB23" s="53"/>
      <c r="AC23" s="53"/>
      <c r="AD23" s="53">
        <f>SUM(Y23:AC23)</f>
        <v>8965</v>
      </c>
      <c r="AE23" s="237"/>
    </row>
    <row r="24" spans="1:31" s="238" customFormat="1" ht="78.75" customHeight="1" x14ac:dyDescent="0.3">
      <c r="A24" s="315" t="s">
        <v>392</v>
      </c>
      <c r="B24" s="315">
        <v>1</v>
      </c>
      <c r="C24" s="316" t="s">
        <v>727</v>
      </c>
      <c r="D24" s="315">
        <v>0</v>
      </c>
      <c r="E24" s="317" t="s">
        <v>729</v>
      </c>
      <c r="F24" s="317" t="s">
        <v>338</v>
      </c>
      <c r="G24" s="241" t="s">
        <v>773</v>
      </c>
      <c r="H24" s="318">
        <v>0</v>
      </c>
      <c r="I24" s="367">
        <v>815</v>
      </c>
      <c r="J24" s="319">
        <v>11</v>
      </c>
      <c r="K24" s="510" t="s">
        <v>1</v>
      </c>
      <c r="L24" s="367">
        <v>5</v>
      </c>
      <c r="M24" s="367" t="s">
        <v>716</v>
      </c>
      <c r="N24" s="318">
        <v>3</v>
      </c>
      <c r="O24" s="56" t="s">
        <v>706</v>
      </c>
      <c r="P24" s="320">
        <f t="shared" ref="P24" si="3">SUM(I24*J24)</f>
        <v>8965</v>
      </c>
      <c r="Q24" s="323" t="s">
        <v>843</v>
      </c>
      <c r="R24" s="323" t="s">
        <v>780</v>
      </c>
      <c r="S24" s="242" t="s">
        <v>731</v>
      </c>
      <c r="T24" s="367"/>
      <c r="U24" s="367"/>
      <c r="V24" s="321"/>
      <c r="W24" s="367"/>
      <c r="X24" s="53"/>
      <c r="Y24" s="53"/>
      <c r="Z24" s="53"/>
      <c r="AA24" s="53"/>
      <c r="AB24" s="53">
        <f>P24</f>
        <v>8965</v>
      </c>
      <c r="AC24" s="53"/>
      <c r="AD24" s="53">
        <f>SUM(Y24:AC24)</f>
        <v>8965</v>
      </c>
      <c r="AE24" s="237"/>
    </row>
    <row r="25" spans="1:31" s="238" customFormat="1" ht="78.75" customHeight="1" x14ac:dyDescent="0.3">
      <c r="A25" s="315" t="s">
        <v>392</v>
      </c>
      <c r="B25" s="315">
        <v>1</v>
      </c>
      <c r="C25" s="316" t="s">
        <v>727</v>
      </c>
      <c r="D25" s="315">
        <v>0</v>
      </c>
      <c r="E25" s="317" t="s">
        <v>729</v>
      </c>
      <c r="F25" s="317" t="s">
        <v>338</v>
      </c>
      <c r="G25" s="241" t="s">
        <v>773</v>
      </c>
      <c r="H25" s="318">
        <v>0</v>
      </c>
      <c r="I25" s="367">
        <v>815</v>
      </c>
      <c r="J25" s="319">
        <v>11</v>
      </c>
      <c r="K25" s="510" t="s">
        <v>1</v>
      </c>
      <c r="L25" s="367">
        <v>6</v>
      </c>
      <c r="M25" s="367" t="s">
        <v>716</v>
      </c>
      <c r="N25" s="318">
        <v>3</v>
      </c>
      <c r="O25" s="56" t="s">
        <v>707</v>
      </c>
      <c r="P25" s="320">
        <f t="shared" ref="P25" si="4">SUM(I25*J25)</f>
        <v>8965</v>
      </c>
      <c r="Q25" s="323" t="s">
        <v>843</v>
      </c>
      <c r="R25" s="323" t="s">
        <v>780</v>
      </c>
      <c r="S25" s="242" t="s">
        <v>731</v>
      </c>
      <c r="T25" s="367"/>
      <c r="U25" s="367"/>
      <c r="V25" s="321"/>
      <c r="W25" s="367"/>
      <c r="X25" s="53"/>
      <c r="Y25" s="53"/>
      <c r="Z25" s="53"/>
      <c r="AA25" s="53"/>
      <c r="AB25" s="53"/>
      <c r="AC25" s="53">
        <f>P25</f>
        <v>8965</v>
      </c>
      <c r="AD25" s="53">
        <f>SUM(AC25)</f>
        <v>8965</v>
      </c>
      <c r="AE25" s="237"/>
    </row>
    <row r="26" spans="1:31" s="238" customFormat="1" ht="78.75" customHeight="1" x14ac:dyDescent="0.3">
      <c r="A26" s="315" t="s">
        <v>392</v>
      </c>
      <c r="B26" s="315">
        <v>1</v>
      </c>
      <c r="C26" s="316" t="s">
        <v>727</v>
      </c>
      <c r="D26" s="315">
        <v>0</v>
      </c>
      <c r="E26" s="317" t="s">
        <v>729</v>
      </c>
      <c r="F26" s="317" t="s">
        <v>338</v>
      </c>
      <c r="G26" s="241" t="s">
        <v>773</v>
      </c>
      <c r="H26" s="318">
        <v>0</v>
      </c>
      <c r="I26" s="367">
        <v>815</v>
      </c>
      <c r="J26" s="319">
        <v>11</v>
      </c>
      <c r="K26" s="510" t="s">
        <v>1</v>
      </c>
      <c r="L26" s="367">
        <v>6</v>
      </c>
      <c r="M26" s="367" t="s">
        <v>716</v>
      </c>
      <c r="N26" s="318">
        <v>3</v>
      </c>
      <c r="O26" s="56" t="s">
        <v>707</v>
      </c>
      <c r="P26" s="320">
        <f t="shared" ref="P26" si="5">SUM(I26*J26)</f>
        <v>8965</v>
      </c>
      <c r="Q26" s="323" t="s">
        <v>843</v>
      </c>
      <c r="R26" s="323" t="s">
        <v>780</v>
      </c>
      <c r="S26" s="242" t="s">
        <v>731</v>
      </c>
      <c r="T26" s="367"/>
      <c r="U26" s="367"/>
      <c r="V26" s="321"/>
      <c r="W26" s="367"/>
      <c r="X26" s="53"/>
      <c r="Y26" s="53"/>
      <c r="Z26" s="53"/>
      <c r="AA26" s="53"/>
      <c r="AB26" s="53"/>
      <c r="AC26" s="53">
        <f>P26</f>
        <v>8965</v>
      </c>
      <c r="AD26" s="53">
        <f>SUM(AC26)</f>
        <v>8965</v>
      </c>
      <c r="AE26" s="237"/>
    </row>
    <row r="27" spans="1:31" s="240" customFormat="1" ht="44.25" customHeight="1" x14ac:dyDescent="0.3">
      <c r="A27" s="315" t="s">
        <v>392</v>
      </c>
      <c r="B27" s="315">
        <v>1</v>
      </c>
      <c r="C27" s="316" t="s">
        <v>771</v>
      </c>
      <c r="D27" s="315">
        <v>0</v>
      </c>
      <c r="E27" s="317" t="s">
        <v>729</v>
      </c>
      <c r="F27" s="317" t="s">
        <v>728</v>
      </c>
      <c r="G27" s="241" t="s">
        <v>136</v>
      </c>
      <c r="H27" s="318">
        <v>0</v>
      </c>
      <c r="I27" s="367">
        <v>87</v>
      </c>
      <c r="J27" s="319">
        <v>87</v>
      </c>
      <c r="K27" s="511" t="s">
        <v>1</v>
      </c>
      <c r="L27" s="367">
        <v>5</v>
      </c>
      <c r="M27" s="367" t="s">
        <v>716</v>
      </c>
      <c r="N27" s="318">
        <v>35</v>
      </c>
      <c r="O27" s="56" t="s">
        <v>706</v>
      </c>
      <c r="P27" s="320">
        <f t="shared" si="1"/>
        <v>7569</v>
      </c>
      <c r="Q27" s="323" t="s">
        <v>844</v>
      </c>
      <c r="R27" s="323" t="s">
        <v>743</v>
      </c>
      <c r="S27" s="242" t="s">
        <v>731</v>
      </c>
      <c r="T27" s="367"/>
      <c r="U27" s="367"/>
      <c r="V27" s="321"/>
      <c r="W27" s="367"/>
      <c r="X27" s="53"/>
      <c r="Y27" s="53"/>
      <c r="Z27" s="53"/>
      <c r="AA27" s="53"/>
      <c r="AB27" s="53">
        <v>7569</v>
      </c>
      <c r="AC27" s="53"/>
      <c r="AD27" s="53">
        <f>SUM(Z27:AC27)</f>
        <v>7569</v>
      </c>
      <c r="AE27" s="239"/>
    </row>
    <row r="28" spans="1:31" s="240" customFormat="1" ht="54.75" customHeight="1" x14ac:dyDescent="0.3">
      <c r="A28" s="315" t="s">
        <v>392</v>
      </c>
      <c r="B28" s="315">
        <v>1</v>
      </c>
      <c r="C28" s="316" t="s">
        <v>771</v>
      </c>
      <c r="D28" s="315">
        <v>0</v>
      </c>
      <c r="E28" s="317" t="s">
        <v>729</v>
      </c>
      <c r="F28" s="317" t="s">
        <v>732</v>
      </c>
      <c r="G28" s="317" t="s">
        <v>136</v>
      </c>
      <c r="H28" s="318">
        <v>0</v>
      </c>
      <c r="I28" s="367">
        <v>87</v>
      </c>
      <c r="J28" s="319">
        <v>87</v>
      </c>
      <c r="K28" s="511" t="s">
        <v>1</v>
      </c>
      <c r="L28" s="367">
        <v>4</v>
      </c>
      <c r="M28" s="367" t="s">
        <v>716</v>
      </c>
      <c r="N28" s="318">
        <v>35</v>
      </c>
      <c r="O28" s="367" t="s">
        <v>705</v>
      </c>
      <c r="P28" s="320">
        <f t="shared" si="1"/>
        <v>7569</v>
      </c>
      <c r="Q28" s="323" t="s">
        <v>730</v>
      </c>
      <c r="R28" s="323" t="s">
        <v>869</v>
      </c>
      <c r="S28" s="242" t="s">
        <v>731</v>
      </c>
      <c r="T28" s="367"/>
      <c r="U28" s="367"/>
      <c r="V28" s="321"/>
      <c r="W28" s="367"/>
      <c r="X28" s="53"/>
      <c r="Y28" s="53"/>
      <c r="Z28" s="53"/>
      <c r="AA28" s="53">
        <v>7569</v>
      </c>
      <c r="AB28" s="53"/>
      <c r="AC28" s="53"/>
      <c r="AD28" s="53">
        <f>AA28</f>
        <v>7569</v>
      </c>
      <c r="AE28" s="239"/>
    </row>
    <row r="29" spans="1:31" s="240" customFormat="1" ht="70.5" customHeight="1" x14ac:dyDescent="0.3">
      <c r="A29" s="315" t="s">
        <v>392</v>
      </c>
      <c r="B29" s="315">
        <v>1</v>
      </c>
      <c r="C29" s="316" t="s">
        <v>771</v>
      </c>
      <c r="D29" s="315">
        <v>0</v>
      </c>
      <c r="E29" s="317" t="s">
        <v>729</v>
      </c>
      <c r="F29" s="317" t="s">
        <v>733</v>
      </c>
      <c r="G29" s="317" t="s">
        <v>744</v>
      </c>
      <c r="H29" s="318">
        <v>0</v>
      </c>
      <c r="I29" s="367">
        <v>59</v>
      </c>
      <c r="J29" s="319">
        <v>59</v>
      </c>
      <c r="K29" s="511" t="s">
        <v>1</v>
      </c>
      <c r="L29" s="367">
        <v>3</v>
      </c>
      <c r="M29" s="367" t="s">
        <v>716</v>
      </c>
      <c r="N29" s="318">
        <v>15</v>
      </c>
      <c r="O29" s="56" t="s">
        <v>704</v>
      </c>
      <c r="P29" s="320">
        <f t="shared" si="1"/>
        <v>3481</v>
      </c>
      <c r="Q29" s="323" t="s">
        <v>745</v>
      </c>
      <c r="R29" s="323" t="s">
        <v>746</v>
      </c>
      <c r="S29" s="242" t="s">
        <v>731</v>
      </c>
      <c r="T29" s="367"/>
      <c r="U29" s="367"/>
      <c r="V29" s="321"/>
      <c r="W29" s="367"/>
      <c r="X29" s="53"/>
      <c r="Y29" s="53"/>
      <c r="Z29" s="53">
        <f>P29</f>
        <v>3481</v>
      </c>
      <c r="AA29" s="53"/>
      <c r="AB29" s="53"/>
      <c r="AC29" s="53"/>
      <c r="AD29" s="53">
        <f>SUM(Z29:AC29)</f>
        <v>3481</v>
      </c>
      <c r="AE29" s="239"/>
    </row>
    <row r="30" spans="1:31" s="240" customFormat="1" ht="74.25" customHeight="1" x14ac:dyDescent="0.3">
      <c r="A30" s="315" t="s">
        <v>392</v>
      </c>
      <c r="B30" s="315">
        <v>1</v>
      </c>
      <c r="C30" s="316" t="s">
        <v>771</v>
      </c>
      <c r="D30" s="315">
        <v>0</v>
      </c>
      <c r="E30" s="317" t="s">
        <v>38</v>
      </c>
      <c r="F30" s="317" t="s">
        <v>38</v>
      </c>
      <c r="G30" s="241" t="s">
        <v>875</v>
      </c>
      <c r="H30" s="318">
        <v>0</v>
      </c>
      <c r="I30" s="367">
        <v>32</v>
      </c>
      <c r="J30" s="319">
        <v>823</v>
      </c>
      <c r="K30" s="511" t="s">
        <v>1</v>
      </c>
      <c r="L30" s="367">
        <v>4</v>
      </c>
      <c r="M30" s="367" t="s">
        <v>716</v>
      </c>
      <c r="N30" s="318">
        <v>35</v>
      </c>
      <c r="O30" s="367" t="s">
        <v>705</v>
      </c>
      <c r="P30" s="320">
        <f t="shared" si="1"/>
        <v>26336</v>
      </c>
      <c r="Q30" s="323" t="s">
        <v>738</v>
      </c>
      <c r="R30" s="323" t="s">
        <v>781</v>
      </c>
      <c r="S30" s="242" t="s">
        <v>731</v>
      </c>
      <c r="T30" s="367"/>
      <c r="U30" s="367"/>
      <c r="V30" s="321"/>
      <c r="W30" s="367"/>
      <c r="X30" s="53"/>
      <c r="Y30" s="53"/>
      <c r="Z30" s="53"/>
      <c r="AA30" s="53">
        <f>P30</f>
        <v>26336</v>
      </c>
      <c r="AB30" s="53"/>
      <c r="AC30" s="53"/>
      <c r="AD30" s="53">
        <f>SUM(Z30:AC30)</f>
        <v>26336</v>
      </c>
      <c r="AE30" s="239"/>
    </row>
    <row r="31" spans="1:31" s="240" customFormat="1" ht="75.75" customHeight="1" x14ac:dyDescent="0.3">
      <c r="A31" s="315" t="s">
        <v>392</v>
      </c>
      <c r="B31" s="315">
        <v>1</v>
      </c>
      <c r="C31" s="316" t="s">
        <v>771</v>
      </c>
      <c r="D31" s="315">
        <v>0</v>
      </c>
      <c r="E31" s="317" t="s">
        <v>729</v>
      </c>
      <c r="F31" s="317" t="s">
        <v>338</v>
      </c>
      <c r="G31" s="241" t="s">
        <v>773</v>
      </c>
      <c r="H31" s="318">
        <v>0</v>
      </c>
      <c r="I31" s="367">
        <v>334</v>
      </c>
      <c r="J31" s="319">
        <v>11</v>
      </c>
      <c r="K31" s="511" t="s">
        <v>1</v>
      </c>
      <c r="L31" s="367">
        <v>2</v>
      </c>
      <c r="M31" s="367" t="s">
        <v>716</v>
      </c>
      <c r="N31" s="318">
        <v>5</v>
      </c>
      <c r="O31" s="56" t="s">
        <v>966</v>
      </c>
      <c r="P31" s="320">
        <f t="shared" ref="P31:P63" si="6">SUM(I31*J31)</f>
        <v>3674</v>
      </c>
      <c r="Q31" s="323" t="s">
        <v>742</v>
      </c>
      <c r="R31" s="323" t="s">
        <v>741</v>
      </c>
      <c r="S31" s="242" t="s">
        <v>731</v>
      </c>
      <c r="T31" s="367"/>
      <c r="U31" s="367"/>
      <c r="V31" s="321"/>
      <c r="W31" s="367"/>
      <c r="X31" s="53"/>
      <c r="Y31" s="53">
        <f>P31</f>
        <v>3674</v>
      </c>
      <c r="Z31" s="53"/>
      <c r="AA31" s="53"/>
      <c r="AB31" s="53"/>
      <c r="AC31" s="53"/>
      <c r="AD31" s="53">
        <f t="shared" ref="AD31:AD40" si="7">SUM(Y31:AC31)</f>
        <v>3674</v>
      </c>
      <c r="AE31" s="239"/>
    </row>
    <row r="32" spans="1:31" s="240" customFormat="1" ht="75.75" customHeight="1" x14ac:dyDescent="0.3">
      <c r="A32" s="315" t="s">
        <v>392</v>
      </c>
      <c r="B32" s="315">
        <v>1</v>
      </c>
      <c r="C32" s="316" t="s">
        <v>771</v>
      </c>
      <c r="D32" s="315">
        <v>0</v>
      </c>
      <c r="E32" s="317" t="s">
        <v>729</v>
      </c>
      <c r="F32" s="317" t="s">
        <v>338</v>
      </c>
      <c r="G32" s="241" t="s">
        <v>773</v>
      </c>
      <c r="H32" s="318">
        <v>0</v>
      </c>
      <c r="I32" s="367">
        <v>334</v>
      </c>
      <c r="J32" s="319">
        <v>11</v>
      </c>
      <c r="K32" s="511" t="s">
        <v>1</v>
      </c>
      <c r="L32" s="367">
        <v>4</v>
      </c>
      <c r="M32" s="367" t="s">
        <v>716</v>
      </c>
      <c r="N32" s="318">
        <v>5</v>
      </c>
      <c r="O32" s="367" t="s">
        <v>705</v>
      </c>
      <c r="P32" s="320">
        <f t="shared" ref="P32:P33" si="8">SUM(I32*J32)</f>
        <v>3674</v>
      </c>
      <c r="Q32" s="323" t="s">
        <v>742</v>
      </c>
      <c r="R32" s="323" t="s">
        <v>741</v>
      </c>
      <c r="S32" s="242" t="s">
        <v>731</v>
      </c>
      <c r="T32" s="367"/>
      <c r="U32" s="367"/>
      <c r="V32" s="321"/>
      <c r="W32" s="367"/>
      <c r="X32" s="53"/>
      <c r="Y32" s="53"/>
      <c r="Z32" s="53"/>
      <c r="AA32" s="53">
        <f>P32</f>
        <v>3674</v>
      </c>
      <c r="AB32" s="53"/>
      <c r="AC32" s="53"/>
      <c r="AD32" s="53">
        <f t="shared" si="7"/>
        <v>3674</v>
      </c>
      <c r="AE32" s="239"/>
    </row>
    <row r="33" spans="1:31" s="240" customFormat="1" ht="75.75" customHeight="1" x14ac:dyDescent="0.3">
      <c r="A33" s="315" t="s">
        <v>392</v>
      </c>
      <c r="B33" s="315">
        <v>1</v>
      </c>
      <c r="C33" s="316" t="s">
        <v>771</v>
      </c>
      <c r="D33" s="315">
        <v>0</v>
      </c>
      <c r="E33" s="317" t="s">
        <v>729</v>
      </c>
      <c r="F33" s="317" t="s">
        <v>338</v>
      </c>
      <c r="G33" s="241" t="s">
        <v>773</v>
      </c>
      <c r="H33" s="318">
        <v>0</v>
      </c>
      <c r="I33" s="367">
        <v>334</v>
      </c>
      <c r="J33" s="319">
        <v>11</v>
      </c>
      <c r="K33" s="511" t="s">
        <v>1</v>
      </c>
      <c r="L33" s="367">
        <v>4</v>
      </c>
      <c r="M33" s="367" t="s">
        <v>716</v>
      </c>
      <c r="N33" s="318">
        <v>5</v>
      </c>
      <c r="O33" s="367" t="s">
        <v>705</v>
      </c>
      <c r="P33" s="320">
        <f t="shared" si="8"/>
        <v>3674</v>
      </c>
      <c r="Q33" s="323" t="s">
        <v>742</v>
      </c>
      <c r="R33" s="323" t="s">
        <v>741</v>
      </c>
      <c r="S33" s="242" t="s">
        <v>731</v>
      </c>
      <c r="T33" s="367"/>
      <c r="U33" s="367"/>
      <c r="V33" s="321"/>
      <c r="W33" s="367"/>
      <c r="X33" s="53"/>
      <c r="Y33" s="53"/>
      <c r="Z33" s="53"/>
      <c r="AA33" s="53">
        <f>P33</f>
        <v>3674</v>
      </c>
      <c r="AB33" s="53"/>
      <c r="AC33" s="53"/>
      <c r="AD33" s="53">
        <f t="shared" si="7"/>
        <v>3674</v>
      </c>
      <c r="AE33" s="239"/>
    </row>
    <row r="34" spans="1:31" s="238" customFormat="1" ht="60" customHeight="1" x14ac:dyDescent="0.3">
      <c r="A34" s="315" t="s">
        <v>392</v>
      </c>
      <c r="B34" s="315">
        <v>1</v>
      </c>
      <c r="C34" s="316" t="s">
        <v>748</v>
      </c>
      <c r="D34" s="315">
        <v>0</v>
      </c>
      <c r="E34" s="317" t="s">
        <v>729</v>
      </c>
      <c r="F34" s="317" t="s">
        <v>728</v>
      </c>
      <c r="G34" s="317" t="s">
        <v>136</v>
      </c>
      <c r="H34" s="318">
        <v>0</v>
      </c>
      <c r="I34" s="367">
        <v>220</v>
      </c>
      <c r="J34" s="319">
        <v>87</v>
      </c>
      <c r="K34" s="510" t="s">
        <v>1</v>
      </c>
      <c r="L34" s="367">
        <v>4</v>
      </c>
      <c r="M34" s="367" t="s">
        <v>716</v>
      </c>
      <c r="N34" s="318">
        <v>35</v>
      </c>
      <c r="O34" s="367" t="s">
        <v>705</v>
      </c>
      <c r="P34" s="320">
        <f t="shared" si="6"/>
        <v>19140</v>
      </c>
      <c r="Q34" s="323" t="s">
        <v>749</v>
      </c>
      <c r="R34" s="323" t="s">
        <v>868</v>
      </c>
      <c r="S34" s="242" t="s">
        <v>731</v>
      </c>
      <c r="T34" s="367"/>
      <c r="U34" s="367"/>
      <c r="V34" s="321"/>
      <c r="W34" s="367"/>
      <c r="X34" s="53"/>
      <c r="Y34" s="53"/>
      <c r="Z34" s="53"/>
      <c r="AA34" s="53">
        <f>P34</f>
        <v>19140</v>
      </c>
      <c r="AB34" s="53"/>
      <c r="AC34" s="53"/>
      <c r="AD34" s="53">
        <f t="shared" si="7"/>
        <v>19140</v>
      </c>
      <c r="AE34" s="237"/>
    </row>
    <row r="35" spans="1:31" s="238" customFormat="1" ht="59.25" customHeight="1" x14ac:dyDescent="0.3">
      <c r="A35" s="315" t="s">
        <v>392</v>
      </c>
      <c r="B35" s="315">
        <v>1</v>
      </c>
      <c r="C35" s="316" t="s">
        <v>748</v>
      </c>
      <c r="D35" s="315">
        <v>0</v>
      </c>
      <c r="E35" s="317" t="s">
        <v>729</v>
      </c>
      <c r="F35" s="317" t="s">
        <v>732</v>
      </c>
      <c r="G35" s="317" t="s">
        <v>136</v>
      </c>
      <c r="H35" s="318">
        <v>0</v>
      </c>
      <c r="I35" s="367">
        <v>220</v>
      </c>
      <c r="J35" s="319">
        <v>87</v>
      </c>
      <c r="K35" s="510" t="s">
        <v>1</v>
      </c>
      <c r="L35" s="367">
        <v>4</v>
      </c>
      <c r="M35" s="367" t="s">
        <v>716</v>
      </c>
      <c r="N35" s="318">
        <v>35</v>
      </c>
      <c r="O35" s="367" t="s">
        <v>705</v>
      </c>
      <c r="P35" s="320">
        <f t="shared" si="6"/>
        <v>19140</v>
      </c>
      <c r="Q35" s="323" t="s">
        <v>837</v>
      </c>
      <c r="R35" s="323" t="s">
        <v>869</v>
      </c>
      <c r="S35" s="242" t="s">
        <v>731</v>
      </c>
      <c r="T35" s="367"/>
      <c r="U35" s="367"/>
      <c r="V35" s="321"/>
      <c r="W35" s="367"/>
      <c r="X35" s="53"/>
      <c r="Y35" s="53"/>
      <c r="Z35" s="53"/>
      <c r="AA35" s="53">
        <f>P35</f>
        <v>19140</v>
      </c>
      <c r="AB35" s="53"/>
      <c r="AC35" s="53"/>
      <c r="AD35" s="53">
        <f t="shared" si="7"/>
        <v>19140</v>
      </c>
      <c r="AE35" s="237"/>
    </row>
    <row r="36" spans="1:31" s="238" customFormat="1" ht="57.75" customHeight="1" x14ac:dyDescent="0.3">
      <c r="A36" s="315" t="s">
        <v>392</v>
      </c>
      <c r="B36" s="315">
        <v>1</v>
      </c>
      <c r="C36" s="316" t="s">
        <v>748</v>
      </c>
      <c r="D36" s="315">
        <v>0</v>
      </c>
      <c r="E36" s="317" t="s">
        <v>729</v>
      </c>
      <c r="F36" s="317" t="s">
        <v>733</v>
      </c>
      <c r="G36" s="317" t="s">
        <v>734</v>
      </c>
      <c r="H36" s="318">
        <v>0</v>
      </c>
      <c r="I36" s="367">
        <v>220</v>
      </c>
      <c r="J36" s="319">
        <v>80</v>
      </c>
      <c r="K36" s="510" t="s">
        <v>1</v>
      </c>
      <c r="L36" s="367">
        <v>3</v>
      </c>
      <c r="M36" s="367" t="s">
        <v>716</v>
      </c>
      <c r="N36" s="318">
        <v>10</v>
      </c>
      <c r="O36" s="56" t="s">
        <v>704</v>
      </c>
      <c r="P36" s="320">
        <f t="shared" si="6"/>
        <v>17600</v>
      </c>
      <c r="Q36" s="323" t="s">
        <v>838</v>
      </c>
      <c r="R36" s="323" t="s">
        <v>839</v>
      </c>
      <c r="S36" s="242" t="s">
        <v>731</v>
      </c>
      <c r="T36" s="367"/>
      <c r="U36" s="367"/>
      <c r="V36" s="321"/>
      <c r="W36" s="367"/>
      <c r="X36" s="53"/>
      <c r="Y36" s="53"/>
      <c r="Z36" s="53">
        <f>P36</f>
        <v>17600</v>
      </c>
      <c r="AA36" s="53"/>
      <c r="AB36" s="53"/>
      <c r="AC36" s="53"/>
      <c r="AD36" s="53">
        <f t="shared" si="7"/>
        <v>17600</v>
      </c>
      <c r="AE36" s="237"/>
    </row>
    <row r="37" spans="1:31" s="238" customFormat="1" ht="81.75" customHeight="1" x14ac:dyDescent="0.3">
      <c r="A37" s="315" t="s">
        <v>392</v>
      </c>
      <c r="B37" s="315">
        <v>1</v>
      </c>
      <c r="C37" s="316" t="s">
        <v>748</v>
      </c>
      <c r="D37" s="315">
        <v>0</v>
      </c>
      <c r="E37" s="317" t="s">
        <v>38</v>
      </c>
      <c r="F37" s="317" t="s">
        <v>38</v>
      </c>
      <c r="G37" s="241" t="s">
        <v>875</v>
      </c>
      <c r="H37" s="318">
        <v>0</v>
      </c>
      <c r="I37" s="367">
        <v>7</v>
      </c>
      <c r="J37" s="319">
        <v>823</v>
      </c>
      <c r="K37" s="510" t="s">
        <v>1</v>
      </c>
      <c r="L37" s="367">
        <v>4</v>
      </c>
      <c r="M37" s="367" t="s">
        <v>716</v>
      </c>
      <c r="N37" s="318">
        <v>35</v>
      </c>
      <c r="O37" s="367" t="s">
        <v>705</v>
      </c>
      <c r="P37" s="320">
        <f t="shared" si="6"/>
        <v>5761</v>
      </c>
      <c r="Q37" s="323" t="s">
        <v>751</v>
      </c>
      <c r="R37" s="323" t="s">
        <v>876</v>
      </c>
      <c r="S37" s="242" t="s">
        <v>731</v>
      </c>
      <c r="T37" s="367"/>
      <c r="U37" s="367"/>
      <c r="V37" s="321"/>
      <c r="W37" s="367"/>
      <c r="X37" s="53"/>
      <c r="Y37" s="53"/>
      <c r="Z37" s="53"/>
      <c r="AA37" s="53">
        <f>P37</f>
        <v>5761</v>
      </c>
      <c r="AB37" s="53"/>
      <c r="AC37" s="53"/>
      <c r="AD37" s="53">
        <f t="shared" si="7"/>
        <v>5761</v>
      </c>
      <c r="AE37" s="237"/>
    </row>
    <row r="38" spans="1:31" s="238" customFormat="1" ht="70.5" customHeight="1" x14ac:dyDescent="0.3">
      <c r="A38" s="315" t="s">
        <v>392</v>
      </c>
      <c r="B38" s="315">
        <v>1</v>
      </c>
      <c r="C38" s="316" t="s">
        <v>748</v>
      </c>
      <c r="D38" s="315">
        <v>0</v>
      </c>
      <c r="E38" s="317" t="s">
        <v>729</v>
      </c>
      <c r="F38" s="317" t="s">
        <v>338</v>
      </c>
      <c r="G38" s="241" t="s">
        <v>773</v>
      </c>
      <c r="H38" s="318">
        <v>0</v>
      </c>
      <c r="I38" s="367">
        <v>550</v>
      </c>
      <c r="J38" s="319">
        <v>11</v>
      </c>
      <c r="K38" s="510" t="s">
        <v>1</v>
      </c>
      <c r="L38" s="367">
        <v>2</v>
      </c>
      <c r="M38" s="367" t="s">
        <v>716</v>
      </c>
      <c r="N38" s="318">
        <v>5</v>
      </c>
      <c r="O38" s="56" t="s">
        <v>966</v>
      </c>
      <c r="P38" s="320">
        <f t="shared" si="6"/>
        <v>6050</v>
      </c>
      <c r="Q38" s="323" t="s">
        <v>750</v>
      </c>
      <c r="R38" s="323" t="s">
        <v>780</v>
      </c>
      <c r="S38" s="242" t="s">
        <v>731</v>
      </c>
      <c r="T38" s="367"/>
      <c r="U38" s="367"/>
      <c r="V38" s="321"/>
      <c r="W38" s="367"/>
      <c r="X38" s="53"/>
      <c r="Y38" s="53">
        <f>P38</f>
        <v>6050</v>
      </c>
      <c r="Z38" s="53"/>
      <c r="AA38" s="53"/>
      <c r="AB38" s="53"/>
      <c r="AC38" s="53"/>
      <c r="AD38" s="53">
        <f t="shared" si="7"/>
        <v>6050</v>
      </c>
      <c r="AE38" s="237"/>
    </row>
    <row r="39" spans="1:31" s="238" customFormat="1" ht="70.5" customHeight="1" x14ac:dyDescent="0.3">
      <c r="A39" s="315" t="s">
        <v>392</v>
      </c>
      <c r="B39" s="315">
        <v>1</v>
      </c>
      <c r="C39" s="316" t="s">
        <v>748</v>
      </c>
      <c r="D39" s="315">
        <v>0</v>
      </c>
      <c r="E39" s="317" t="s">
        <v>729</v>
      </c>
      <c r="F39" s="317" t="s">
        <v>338</v>
      </c>
      <c r="G39" s="241" t="s">
        <v>773</v>
      </c>
      <c r="H39" s="318">
        <v>0</v>
      </c>
      <c r="I39" s="367">
        <v>550</v>
      </c>
      <c r="J39" s="319">
        <v>11</v>
      </c>
      <c r="K39" s="510" t="s">
        <v>1</v>
      </c>
      <c r="L39" s="367">
        <v>4</v>
      </c>
      <c r="M39" s="367" t="s">
        <v>716</v>
      </c>
      <c r="N39" s="318">
        <v>5</v>
      </c>
      <c r="O39" s="367" t="s">
        <v>705</v>
      </c>
      <c r="P39" s="320">
        <f t="shared" ref="P39" si="9">SUM(I39*J39)</f>
        <v>6050</v>
      </c>
      <c r="Q39" s="323" t="s">
        <v>750</v>
      </c>
      <c r="R39" s="323" t="s">
        <v>780</v>
      </c>
      <c r="S39" s="242" t="s">
        <v>731</v>
      </c>
      <c r="T39" s="367"/>
      <c r="U39" s="367"/>
      <c r="V39" s="321"/>
      <c r="W39" s="367"/>
      <c r="X39" s="53"/>
      <c r="Y39" s="53"/>
      <c r="Z39" s="53"/>
      <c r="AA39" s="53">
        <f>P39</f>
        <v>6050</v>
      </c>
      <c r="AB39" s="53"/>
      <c r="AC39" s="53"/>
      <c r="AD39" s="53">
        <f t="shared" si="7"/>
        <v>6050</v>
      </c>
      <c r="AE39" s="237"/>
    </row>
    <row r="40" spans="1:31" s="238" customFormat="1" ht="70.5" customHeight="1" x14ac:dyDescent="0.3">
      <c r="A40" s="315" t="s">
        <v>392</v>
      </c>
      <c r="B40" s="315">
        <v>1</v>
      </c>
      <c r="C40" s="316" t="s">
        <v>748</v>
      </c>
      <c r="D40" s="315">
        <v>0</v>
      </c>
      <c r="E40" s="317" t="s">
        <v>729</v>
      </c>
      <c r="F40" s="317" t="s">
        <v>338</v>
      </c>
      <c r="G40" s="241" t="s">
        <v>773</v>
      </c>
      <c r="H40" s="318">
        <v>0</v>
      </c>
      <c r="I40" s="367">
        <v>550</v>
      </c>
      <c r="J40" s="319">
        <v>11</v>
      </c>
      <c r="K40" s="510" t="s">
        <v>1</v>
      </c>
      <c r="L40" s="367">
        <v>4</v>
      </c>
      <c r="M40" s="367" t="s">
        <v>716</v>
      </c>
      <c r="N40" s="318">
        <v>5</v>
      </c>
      <c r="O40" s="367" t="s">
        <v>705</v>
      </c>
      <c r="P40" s="320">
        <f t="shared" ref="P40" si="10">SUM(I40*J40)</f>
        <v>6050</v>
      </c>
      <c r="Q40" s="323" t="s">
        <v>750</v>
      </c>
      <c r="R40" s="323" t="s">
        <v>780</v>
      </c>
      <c r="S40" s="242" t="s">
        <v>731</v>
      </c>
      <c r="T40" s="367"/>
      <c r="U40" s="367"/>
      <c r="V40" s="321"/>
      <c r="W40" s="367"/>
      <c r="X40" s="53"/>
      <c r="Y40" s="53"/>
      <c r="Z40" s="53"/>
      <c r="AA40" s="53">
        <f>P40</f>
        <v>6050</v>
      </c>
      <c r="AB40" s="53"/>
      <c r="AC40" s="53"/>
      <c r="AD40" s="53">
        <f t="shared" si="7"/>
        <v>6050</v>
      </c>
      <c r="AE40" s="237"/>
    </row>
    <row r="41" spans="1:31" s="240" customFormat="1" ht="51.75" customHeight="1" x14ac:dyDescent="0.3">
      <c r="A41" s="315" t="s">
        <v>392</v>
      </c>
      <c r="B41" s="315">
        <v>1</v>
      </c>
      <c r="C41" s="316" t="s">
        <v>752</v>
      </c>
      <c r="D41" s="315">
        <v>0</v>
      </c>
      <c r="E41" s="317" t="s">
        <v>729</v>
      </c>
      <c r="F41" s="317" t="s">
        <v>728</v>
      </c>
      <c r="G41" s="317" t="s">
        <v>136</v>
      </c>
      <c r="H41" s="318">
        <v>0</v>
      </c>
      <c r="I41" s="367">
        <v>41</v>
      </c>
      <c r="J41" s="319">
        <v>87</v>
      </c>
      <c r="K41" s="511" t="s">
        <v>1</v>
      </c>
      <c r="L41" s="367">
        <v>4</v>
      </c>
      <c r="M41" s="367" t="s">
        <v>716</v>
      </c>
      <c r="N41" s="318">
        <v>35</v>
      </c>
      <c r="O41" s="367" t="s">
        <v>705</v>
      </c>
      <c r="P41" s="320">
        <f t="shared" si="6"/>
        <v>3567</v>
      </c>
      <c r="Q41" s="323" t="s">
        <v>853</v>
      </c>
      <c r="R41" s="323" t="s">
        <v>868</v>
      </c>
      <c r="S41" s="242" t="s">
        <v>731</v>
      </c>
      <c r="T41" s="367"/>
      <c r="U41" s="367"/>
      <c r="V41" s="321"/>
      <c r="W41" s="367"/>
      <c r="X41" s="53"/>
      <c r="Y41" s="53"/>
      <c r="Z41" s="53"/>
      <c r="AA41" s="53">
        <f>P41</f>
        <v>3567</v>
      </c>
      <c r="AB41" s="53"/>
      <c r="AC41" s="53"/>
      <c r="AD41" s="53">
        <f>SUM(AA41:AC41)</f>
        <v>3567</v>
      </c>
      <c r="AE41" s="239"/>
    </row>
    <row r="42" spans="1:31" s="240" customFormat="1" ht="58.5" customHeight="1" x14ac:dyDescent="0.3">
      <c r="A42" s="315" t="s">
        <v>392</v>
      </c>
      <c r="B42" s="315">
        <v>1</v>
      </c>
      <c r="C42" s="316" t="s">
        <v>752</v>
      </c>
      <c r="D42" s="315">
        <v>0</v>
      </c>
      <c r="E42" s="317" t="s">
        <v>729</v>
      </c>
      <c r="F42" s="317" t="s">
        <v>732</v>
      </c>
      <c r="G42" s="317" t="s">
        <v>136</v>
      </c>
      <c r="H42" s="318">
        <v>0</v>
      </c>
      <c r="I42" s="367">
        <v>41</v>
      </c>
      <c r="J42" s="319">
        <v>87</v>
      </c>
      <c r="K42" s="511" t="s">
        <v>1</v>
      </c>
      <c r="L42" s="367">
        <v>4</v>
      </c>
      <c r="M42" s="367" t="s">
        <v>716</v>
      </c>
      <c r="N42" s="318">
        <v>35</v>
      </c>
      <c r="O42" s="367" t="s">
        <v>705</v>
      </c>
      <c r="P42" s="320">
        <f t="shared" si="6"/>
        <v>3567</v>
      </c>
      <c r="Q42" s="323" t="s">
        <v>852</v>
      </c>
      <c r="R42" s="323" t="s">
        <v>869</v>
      </c>
      <c r="S42" s="242" t="s">
        <v>731</v>
      </c>
      <c r="T42" s="367"/>
      <c r="U42" s="367"/>
      <c r="V42" s="321"/>
      <c r="W42" s="367"/>
      <c r="X42" s="53"/>
      <c r="Y42" s="53"/>
      <c r="Z42" s="53"/>
      <c r="AA42" s="53">
        <f>P42</f>
        <v>3567</v>
      </c>
      <c r="AB42" s="53"/>
      <c r="AC42" s="53"/>
      <c r="AD42" s="53">
        <f>SUM(AA42:AC42)</f>
        <v>3567</v>
      </c>
      <c r="AE42" s="239"/>
    </row>
    <row r="43" spans="1:31" s="240" customFormat="1" ht="66" customHeight="1" x14ac:dyDescent="0.3">
      <c r="A43" s="315" t="s">
        <v>392</v>
      </c>
      <c r="B43" s="315">
        <v>1</v>
      </c>
      <c r="C43" s="316" t="s">
        <v>752</v>
      </c>
      <c r="D43" s="315">
        <v>0</v>
      </c>
      <c r="E43" s="317" t="s">
        <v>729</v>
      </c>
      <c r="F43" s="317" t="s">
        <v>733</v>
      </c>
      <c r="G43" s="317" t="s">
        <v>734</v>
      </c>
      <c r="H43" s="318">
        <v>0</v>
      </c>
      <c r="I43" s="367">
        <v>41</v>
      </c>
      <c r="J43" s="319">
        <v>80</v>
      </c>
      <c r="K43" s="511" t="s">
        <v>1</v>
      </c>
      <c r="L43" s="367">
        <v>3</v>
      </c>
      <c r="M43" s="367" t="s">
        <v>716</v>
      </c>
      <c r="N43" s="318">
        <v>10</v>
      </c>
      <c r="O43" s="56" t="s">
        <v>704</v>
      </c>
      <c r="P43" s="320">
        <f t="shared" si="6"/>
        <v>3280</v>
      </c>
      <c r="Q43" s="323" t="s">
        <v>845</v>
      </c>
      <c r="R43" s="323" t="s">
        <v>846</v>
      </c>
      <c r="S43" s="242" t="s">
        <v>731</v>
      </c>
      <c r="T43" s="367"/>
      <c r="U43" s="367"/>
      <c r="V43" s="321"/>
      <c r="W43" s="367"/>
      <c r="X43" s="53"/>
      <c r="Y43" s="53"/>
      <c r="Z43" s="53">
        <f>P43</f>
        <v>3280</v>
      </c>
      <c r="AA43" s="87"/>
      <c r="AB43" s="53"/>
      <c r="AC43" s="53"/>
      <c r="AD43" s="53">
        <f>SUM(Z43:AC43)</f>
        <v>3280</v>
      </c>
      <c r="AE43" s="239"/>
    </row>
    <row r="44" spans="1:31" s="240" customFormat="1" ht="81" customHeight="1" x14ac:dyDescent="0.3">
      <c r="A44" s="315" t="s">
        <v>392</v>
      </c>
      <c r="B44" s="315">
        <v>1</v>
      </c>
      <c r="C44" s="316" t="s">
        <v>752</v>
      </c>
      <c r="D44" s="315">
        <v>0</v>
      </c>
      <c r="E44" s="317" t="s">
        <v>38</v>
      </c>
      <c r="F44" s="317" t="s">
        <v>38</v>
      </c>
      <c r="G44" s="241" t="s">
        <v>875</v>
      </c>
      <c r="H44" s="318">
        <v>0</v>
      </c>
      <c r="I44" s="367">
        <v>1</v>
      </c>
      <c r="J44" s="319">
        <v>823</v>
      </c>
      <c r="K44" s="511" t="s">
        <v>1</v>
      </c>
      <c r="L44" s="367">
        <v>4</v>
      </c>
      <c r="M44" s="367" t="s">
        <v>716</v>
      </c>
      <c r="N44" s="318">
        <v>35</v>
      </c>
      <c r="O44" s="367" t="s">
        <v>705</v>
      </c>
      <c r="P44" s="320">
        <f t="shared" si="6"/>
        <v>823</v>
      </c>
      <c r="Q44" s="323" t="s">
        <v>848</v>
      </c>
      <c r="R44" s="323" t="s">
        <v>847</v>
      </c>
      <c r="S44" s="242" t="s">
        <v>731</v>
      </c>
      <c r="T44" s="367"/>
      <c r="U44" s="367"/>
      <c r="V44" s="321"/>
      <c r="W44" s="367"/>
      <c r="X44" s="53"/>
      <c r="Y44" s="53"/>
      <c r="Z44" s="53"/>
      <c r="AA44" s="53">
        <f>P44</f>
        <v>823</v>
      </c>
      <c r="AB44" s="53"/>
      <c r="AC44" s="53"/>
      <c r="AD44" s="53">
        <f>SUM(AA44:AC44)</f>
        <v>823</v>
      </c>
      <c r="AE44" s="239"/>
    </row>
    <row r="45" spans="1:31" s="240" customFormat="1" ht="87" customHeight="1" x14ac:dyDescent="0.3">
      <c r="A45" s="315" t="s">
        <v>392</v>
      </c>
      <c r="B45" s="315">
        <v>1</v>
      </c>
      <c r="C45" s="316" t="s">
        <v>752</v>
      </c>
      <c r="D45" s="315">
        <v>0</v>
      </c>
      <c r="E45" s="317" t="s">
        <v>729</v>
      </c>
      <c r="F45" s="317" t="s">
        <v>338</v>
      </c>
      <c r="G45" s="241" t="s">
        <v>773</v>
      </c>
      <c r="H45" s="318">
        <v>0</v>
      </c>
      <c r="I45" s="367">
        <v>103</v>
      </c>
      <c r="J45" s="319">
        <v>11</v>
      </c>
      <c r="K45" s="511" t="s">
        <v>1</v>
      </c>
      <c r="L45" s="367">
        <v>2</v>
      </c>
      <c r="M45" s="367" t="s">
        <v>716</v>
      </c>
      <c r="N45" s="318">
        <v>5</v>
      </c>
      <c r="O45" s="56" t="s">
        <v>966</v>
      </c>
      <c r="P45" s="320">
        <f t="shared" si="6"/>
        <v>1133</v>
      </c>
      <c r="Q45" s="323" t="s">
        <v>849</v>
      </c>
      <c r="R45" s="323" t="s">
        <v>741</v>
      </c>
      <c r="S45" s="242" t="s">
        <v>731</v>
      </c>
      <c r="T45" s="367"/>
      <c r="U45" s="367"/>
      <c r="V45" s="321"/>
      <c r="W45" s="367"/>
      <c r="X45" s="53"/>
      <c r="Y45" s="53">
        <f>P45</f>
        <v>1133</v>
      </c>
      <c r="Z45" s="53"/>
      <c r="AA45" s="53"/>
      <c r="AB45" s="53"/>
      <c r="AC45" s="53"/>
      <c r="AD45" s="53">
        <f t="shared" ref="AD45:AD85" si="11">SUM(Y45:AC45)</f>
        <v>1133</v>
      </c>
      <c r="AE45" s="239"/>
    </row>
    <row r="46" spans="1:31" s="240" customFormat="1" ht="87" customHeight="1" x14ac:dyDescent="0.3">
      <c r="A46" s="315" t="s">
        <v>392</v>
      </c>
      <c r="B46" s="315">
        <v>1</v>
      </c>
      <c r="C46" s="316" t="s">
        <v>752</v>
      </c>
      <c r="D46" s="315">
        <v>0</v>
      </c>
      <c r="E46" s="317" t="s">
        <v>729</v>
      </c>
      <c r="F46" s="317" t="s">
        <v>338</v>
      </c>
      <c r="G46" s="241" t="s">
        <v>773</v>
      </c>
      <c r="H46" s="318">
        <v>0</v>
      </c>
      <c r="I46" s="367">
        <v>103</v>
      </c>
      <c r="J46" s="319">
        <v>11</v>
      </c>
      <c r="K46" s="511" t="s">
        <v>1</v>
      </c>
      <c r="L46" s="367">
        <v>2</v>
      </c>
      <c r="M46" s="367" t="s">
        <v>716</v>
      </c>
      <c r="N46" s="318">
        <v>6</v>
      </c>
      <c r="O46" s="56" t="s">
        <v>966</v>
      </c>
      <c r="P46" s="320">
        <f t="shared" ref="P46:P47" si="12">SUM(I46*J46)</f>
        <v>1133</v>
      </c>
      <c r="Q46" s="323" t="s">
        <v>849</v>
      </c>
      <c r="R46" s="323" t="s">
        <v>741</v>
      </c>
      <c r="S46" s="242" t="s">
        <v>731</v>
      </c>
      <c r="T46" s="367"/>
      <c r="U46" s="367"/>
      <c r="V46" s="321"/>
      <c r="W46" s="367"/>
      <c r="X46" s="53"/>
      <c r="Y46" s="53">
        <f>P46</f>
        <v>1133</v>
      </c>
      <c r="Z46" s="53"/>
      <c r="AA46" s="53"/>
      <c r="AB46" s="53"/>
      <c r="AC46" s="53"/>
      <c r="AD46" s="53">
        <f t="shared" si="11"/>
        <v>1133</v>
      </c>
      <c r="AE46" s="239"/>
    </row>
    <row r="47" spans="1:31" s="240" customFormat="1" ht="87" customHeight="1" x14ac:dyDescent="0.3">
      <c r="A47" s="315" t="s">
        <v>392</v>
      </c>
      <c r="B47" s="315">
        <v>1</v>
      </c>
      <c r="C47" s="316" t="s">
        <v>752</v>
      </c>
      <c r="D47" s="315">
        <v>0</v>
      </c>
      <c r="E47" s="317" t="s">
        <v>729</v>
      </c>
      <c r="F47" s="317" t="s">
        <v>338</v>
      </c>
      <c r="G47" s="241" t="s">
        <v>773</v>
      </c>
      <c r="H47" s="318">
        <v>0</v>
      </c>
      <c r="I47" s="367">
        <v>103</v>
      </c>
      <c r="J47" s="319">
        <v>11</v>
      </c>
      <c r="K47" s="511" t="s">
        <v>1</v>
      </c>
      <c r="L47" s="367">
        <v>2</v>
      </c>
      <c r="M47" s="367" t="s">
        <v>716</v>
      </c>
      <c r="N47" s="318">
        <v>9</v>
      </c>
      <c r="O47" s="56" t="s">
        <v>966</v>
      </c>
      <c r="P47" s="320">
        <f t="shared" si="12"/>
        <v>1133</v>
      </c>
      <c r="Q47" s="323" t="s">
        <v>849</v>
      </c>
      <c r="R47" s="323" t="s">
        <v>741</v>
      </c>
      <c r="S47" s="242" t="s">
        <v>731</v>
      </c>
      <c r="T47" s="367"/>
      <c r="U47" s="367"/>
      <c r="V47" s="321"/>
      <c r="W47" s="367"/>
      <c r="X47" s="53"/>
      <c r="Y47" s="53">
        <f>P47</f>
        <v>1133</v>
      </c>
      <c r="Z47" s="53"/>
      <c r="AA47" s="53"/>
      <c r="AB47" s="53"/>
      <c r="AC47" s="53"/>
      <c r="AD47" s="53">
        <f t="shared" si="11"/>
        <v>1133</v>
      </c>
      <c r="AE47" s="239"/>
    </row>
    <row r="48" spans="1:31" s="240" customFormat="1" ht="53.25" customHeight="1" x14ac:dyDescent="0.3">
      <c r="A48" s="315" t="s">
        <v>392</v>
      </c>
      <c r="B48" s="315">
        <v>1</v>
      </c>
      <c r="C48" s="316" t="s">
        <v>752</v>
      </c>
      <c r="D48" s="315">
        <v>0</v>
      </c>
      <c r="E48" s="317" t="s">
        <v>736</v>
      </c>
      <c r="F48" s="317" t="s">
        <v>737</v>
      </c>
      <c r="G48" s="241" t="s">
        <v>753</v>
      </c>
      <c r="H48" s="318">
        <v>0</v>
      </c>
      <c r="I48" s="367">
        <v>4</v>
      </c>
      <c r="J48" s="319">
        <v>525</v>
      </c>
      <c r="K48" s="511" t="s">
        <v>1</v>
      </c>
      <c r="L48" s="367">
        <v>2</v>
      </c>
      <c r="M48" s="367" t="s">
        <v>716</v>
      </c>
      <c r="N48" s="318">
        <v>20</v>
      </c>
      <c r="O48" s="56" t="s">
        <v>966</v>
      </c>
      <c r="P48" s="320">
        <f t="shared" si="6"/>
        <v>2100</v>
      </c>
      <c r="Q48" s="323" t="s">
        <v>850</v>
      </c>
      <c r="R48" s="323" t="s">
        <v>754</v>
      </c>
      <c r="S48" s="242" t="s">
        <v>731</v>
      </c>
      <c r="T48" s="367"/>
      <c r="U48" s="367"/>
      <c r="V48" s="321"/>
      <c r="W48" s="367"/>
      <c r="X48" s="53"/>
      <c r="Y48" s="53">
        <f>P48</f>
        <v>2100</v>
      </c>
      <c r="Z48" s="53"/>
      <c r="AA48" s="53"/>
      <c r="AB48" s="53"/>
      <c r="AC48" s="53"/>
      <c r="AD48" s="53">
        <f t="shared" si="11"/>
        <v>2100</v>
      </c>
      <c r="AE48" s="239"/>
    </row>
    <row r="49" spans="1:31" s="240" customFormat="1" ht="53.25" customHeight="1" x14ac:dyDescent="0.3">
      <c r="A49" s="315" t="s">
        <v>392</v>
      </c>
      <c r="B49" s="315">
        <v>1</v>
      </c>
      <c r="C49" s="316" t="s">
        <v>752</v>
      </c>
      <c r="D49" s="315">
        <v>0</v>
      </c>
      <c r="E49" s="317" t="s">
        <v>755</v>
      </c>
      <c r="F49" s="317" t="s">
        <v>755</v>
      </c>
      <c r="G49" s="241" t="s">
        <v>756</v>
      </c>
      <c r="H49" s="318">
        <v>0</v>
      </c>
      <c r="I49" s="367">
        <v>1</v>
      </c>
      <c r="J49" s="319">
        <v>500</v>
      </c>
      <c r="K49" s="511" t="s">
        <v>1</v>
      </c>
      <c r="L49" s="367">
        <v>4</v>
      </c>
      <c r="M49" s="367" t="s">
        <v>716</v>
      </c>
      <c r="N49" s="318">
        <v>10</v>
      </c>
      <c r="O49" s="367" t="s">
        <v>705</v>
      </c>
      <c r="P49" s="320">
        <f t="shared" si="6"/>
        <v>500</v>
      </c>
      <c r="Q49" s="323" t="s">
        <v>851</v>
      </c>
      <c r="R49" s="323" t="s">
        <v>757</v>
      </c>
      <c r="S49" s="242" t="s">
        <v>731</v>
      </c>
      <c r="T49" s="367"/>
      <c r="U49" s="367"/>
      <c r="V49" s="321"/>
      <c r="W49" s="367"/>
      <c r="X49" s="53"/>
      <c r="Y49" s="53"/>
      <c r="Z49" s="53"/>
      <c r="AA49" s="53">
        <f>P49</f>
        <v>500</v>
      </c>
      <c r="AB49" s="53"/>
      <c r="AC49" s="53"/>
      <c r="AD49" s="53">
        <f t="shared" si="11"/>
        <v>500</v>
      </c>
      <c r="AE49" s="239"/>
    </row>
    <row r="50" spans="1:31" s="238" customFormat="1" ht="57" customHeight="1" x14ac:dyDescent="0.3">
      <c r="A50" s="315" t="s">
        <v>392</v>
      </c>
      <c r="B50" s="315">
        <v>1</v>
      </c>
      <c r="C50" s="316" t="s">
        <v>758</v>
      </c>
      <c r="D50" s="315">
        <v>0</v>
      </c>
      <c r="E50" s="317" t="s">
        <v>729</v>
      </c>
      <c r="F50" s="317" t="s">
        <v>728</v>
      </c>
      <c r="G50" s="317" t="s">
        <v>136</v>
      </c>
      <c r="H50" s="318">
        <v>0</v>
      </c>
      <c r="I50" s="367">
        <v>80</v>
      </c>
      <c r="J50" s="319">
        <v>87</v>
      </c>
      <c r="K50" s="510" t="s">
        <v>1</v>
      </c>
      <c r="L50" s="367">
        <v>5</v>
      </c>
      <c r="M50" s="367" t="s">
        <v>716</v>
      </c>
      <c r="N50" s="318">
        <v>35</v>
      </c>
      <c r="O50" s="368" t="s">
        <v>706</v>
      </c>
      <c r="P50" s="320">
        <f t="shared" si="6"/>
        <v>6960</v>
      </c>
      <c r="Q50" s="323" t="s">
        <v>762</v>
      </c>
      <c r="R50" s="323" t="s">
        <v>868</v>
      </c>
      <c r="S50" s="242" t="s">
        <v>731</v>
      </c>
      <c r="T50" s="367"/>
      <c r="U50" s="367"/>
      <c r="V50" s="321"/>
      <c r="W50" s="367"/>
      <c r="X50" s="53"/>
      <c r="Y50" s="53"/>
      <c r="Z50" s="53"/>
      <c r="AA50" s="53"/>
      <c r="AB50" s="53">
        <f>P50</f>
        <v>6960</v>
      </c>
      <c r="AC50" s="53"/>
      <c r="AD50" s="53">
        <f t="shared" si="11"/>
        <v>6960</v>
      </c>
      <c r="AE50" s="237"/>
    </row>
    <row r="51" spans="1:31" s="238" customFormat="1" ht="58.5" customHeight="1" x14ac:dyDescent="0.3">
      <c r="A51" s="315" t="s">
        <v>392</v>
      </c>
      <c r="B51" s="315">
        <v>1</v>
      </c>
      <c r="C51" s="316" t="s">
        <v>758</v>
      </c>
      <c r="D51" s="315">
        <v>0</v>
      </c>
      <c r="E51" s="317" t="s">
        <v>729</v>
      </c>
      <c r="F51" s="317" t="s">
        <v>732</v>
      </c>
      <c r="G51" s="317" t="s">
        <v>136</v>
      </c>
      <c r="H51" s="318">
        <v>0</v>
      </c>
      <c r="I51" s="367">
        <v>80</v>
      </c>
      <c r="J51" s="319">
        <v>87</v>
      </c>
      <c r="K51" s="510" t="s">
        <v>1</v>
      </c>
      <c r="L51" s="367">
        <v>5</v>
      </c>
      <c r="M51" s="367" t="s">
        <v>716</v>
      </c>
      <c r="N51" s="318">
        <v>35</v>
      </c>
      <c r="O51" s="367" t="s">
        <v>706</v>
      </c>
      <c r="P51" s="320">
        <f t="shared" si="6"/>
        <v>6960</v>
      </c>
      <c r="Q51" s="323" t="s">
        <v>763</v>
      </c>
      <c r="R51" s="323" t="s">
        <v>869</v>
      </c>
      <c r="S51" s="242" t="s">
        <v>731</v>
      </c>
      <c r="T51" s="367"/>
      <c r="U51" s="367"/>
      <c r="V51" s="321"/>
      <c r="W51" s="367"/>
      <c r="X51" s="53"/>
      <c r="Y51" s="53"/>
      <c r="Z51" s="53"/>
      <c r="AA51" s="53"/>
      <c r="AB51" s="53">
        <f>P51</f>
        <v>6960</v>
      </c>
      <c r="AC51" s="53"/>
      <c r="AD51" s="53">
        <f t="shared" si="11"/>
        <v>6960</v>
      </c>
      <c r="AE51" s="237"/>
    </row>
    <row r="52" spans="1:31" s="238" customFormat="1" ht="67.5" customHeight="1" x14ac:dyDescent="0.3">
      <c r="A52" s="315" t="s">
        <v>392</v>
      </c>
      <c r="B52" s="315">
        <v>1</v>
      </c>
      <c r="C52" s="316" t="s">
        <v>758</v>
      </c>
      <c r="D52" s="315">
        <v>0</v>
      </c>
      <c r="E52" s="317" t="s">
        <v>729</v>
      </c>
      <c r="F52" s="317" t="s">
        <v>733</v>
      </c>
      <c r="G52" s="317" t="s">
        <v>734</v>
      </c>
      <c r="H52" s="318">
        <v>0</v>
      </c>
      <c r="I52" s="367">
        <v>80</v>
      </c>
      <c r="J52" s="319">
        <v>80</v>
      </c>
      <c r="K52" s="510" t="s">
        <v>1</v>
      </c>
      <c r="L52" s="367">
        <v>3</v>
      </c>
      <c r="M52" s="367" t="s">
        <v>716</v>
      </c>
      <c r="N52" s="318">
        <v>10</v>
      </c>
      <c r="O52" s="56" t="s">
        <v>704</v>
      </c>
      <c r="P52" s="320">
        <f t="shared" si="6"/>
        <v>6400</v>
      </c>
      <c r="Q52" s="323" t="s">
        <v>761</v>
      </c>
      <c r="R52" s="323" t="s">
        <v>760</v>
      </c>
      <c r="S52" s="242" t="s">
        <v>731</v>
      </c>
      <c r="T52" s="367"/>
      <c r="U52" s="367"/>
      <c r="V52" s="321"/>
      <c r="W52" s="367"/>
      <c r="X52" s="53"/>
      <c r="Y52" s="53"/>
      <c r="Z52" s="53">
        <f>P52</f>
        <v>6400</v>
      </c>
      <c r="AA52" s="53"/>
      <c r="AB52" s="53"/>
      <c r="AC52" s="53"/>
      <c r="AD52" s="53">
        <f t="shared" si="11"/>
        <v>6400</v>
      </c>
      <c r="AE52" s="237"/>
    </row>
    <row r="53" spans="1:31" s="238" customFormat="1" ht="78.75" customHeight="1" x14ac:dyDescent="0.3">
      <c r="A53" s="315" t="s">
        <v>392</v>
      </c>
      <c r="B53" s="315">
        <v>1</v>
      </c>
      <c r="C53" s="316" t="s">
        <v>758</v>
      </c>
      <c r="D53" s="315">
        <v>0</v>
      </c>
      <c r="E53" s="317" t="s">
        <v>38</v>
      </c>
      <c r="F53" s="317" t="s">
        <v>38</v>
      </c>
      <c r="G53" s="241" t="s">
        <v>571</v>
      </c>
      <c r="H53" s="318">
        <v>0</v>
      </c>
      <c r="I53" s="367">
        <v>18</v>
      </c>
      <c r="J53" s="319">
        <v>823</v>
      </c>
      <c r="K53" s="510" t="s">
        <v>1</v>
      </c>
      <c r="L53" s="367">
        <v>4</v>
      </c>
      <c r="M53" s="367" t="s">
        <v>716</v>
      </c>
      <c r="N53" s="318">
        <v>35</v>
      </c>
      <c r="O53" s="367" t="s">
        <v>705</v>
      </c>
      <c r="P53" s="320">
        <f t="shared" si="6"/>
        <v>14814</v>
      </c>
      <c r="Q53" s="323" t="s">
        <v>759</v>
      </c>
      <c r="R53" s="323" t="s">
        <v>782</v>
      </c>
      <c r="S53" s="242" t="s">
        <v>731</v>
      </c>
      <c r="T53" s="367"/>
      <c r="U53" s="367"/>
      <c r="V53" s="321"/>
      <c r="W53" s="367"/>
      <c r="X53" s="53"/>
      <c r="Y53" s="53"/>
      <c r="Z53" s="53"/>
      <c r="AA53" s="53">
        <f>P53</f>
        <v>14814</v>
      </c>
      <c r="AB53" s="53"/>
      <c r="AC53" s="53"/>
      <c r="AD53" s="53">
        <f t="shared" si="11"/>
        <v>14814</v>
      </c>
      <c r="AE53" s="237"/>
    </row>
    <row r="54" spans="1:31" s="238" customFormat="1" ht="80.25" customHeight="1" x14ac:dyDescent="0.3">
      <c r="A54" s="315" t="s">
        <v>392</v>
      </c>
      <c r="B54" s="315">
        <v>1</v>
      </c>
      <c r="C54" s="316" t="s">
        <v>758</v>
      </c>
      <c r="D54" s="315">
        <v>0</v>
      </c>
      <c r="E54" s="317" t="s">
        <v>729</v>
      </c>
      <c r="F54" s="317" t="s">
        <v>338</v>
      </c>
      <c r="G54" s="241" t="s">
        <v>773</v>
      </c>
      <c r="H54" s="318">
        <v>0</v>
      </c>
      <c r="I54" s="367">
        <v>200</v>
      </c>
      <c r="J54" s="319">
        <v>11</v>
      </c>
      <c r="K54" s="510" t="s">
        <v>1</v>
      </c>
      <c r="L54" s="367">
        <v>2</v>
      </c>
      <c r="M54" s="367" t="s">
        <v>716</v>
      </c>
      <c r="N54" s="318">
        <v>5</v>
      </c>
      <c r="O54" s="56" t="s">
        <v>966</v>
      </c>
      <c r="P54" s="320">
        <f t="shared" si="6"/>
        <v>2200</v>
      </c>
      <c r="Q54" s="323" t="s">
        <v>764</v>
      </c>
      <c r="R54" s="323" t="s">
        <v>741</v>
      </c>
      <c r="S54" s="242" t="s">
        <v>731</v>
      </c>
      <c r="T54" s="367"/>
      <c r="U54" s="367"/>
      <c r="V54" s="321"/>
      <c r="W54" s="367"/>
      <c r="X54" s="53"/>
      <c r="Y54" s="53">
        <f>P54</f>
        <v>2200</v>
      </c>
      <c r="Z54" s="53"/>
      <c r="AA54" s="53"/>
      <c r="AB54" s="53"/>
      <c r="AC54" s="53"/>
      <c r="AD54" s="53">
        <f t="shared" si="11"/>
        <v>2200</v>
      </c>
      <c r="AE54" s="237"/>
    </row>
    <row r="55" spans="1:31" s="238" customFormat="1" ht="80.25" customHeight="1" x14ac:dyDescent="0.3">
      <c r="A55" s="315" t="s">
        <v>392</v>
      </c>
      <c r="B55" s="315">
        <v>1</v>
      </c>
      <c r="C55" s="316" t="s">
        <v>758</v>
      </c>
      <c r="D55" s="315">
        <v>0</v>
      </c>
      <c r="E55" s="317" t="s">
        <v>729</v>
      </c>
      <c r="F55" s="317" t="s">
        <v>338</v>
      </c>
      <c r="G55" s="241" t="s">
        <v>773</v>
      </c>
      <c r="H55" s="318">
        <v>0</v>
      </c>
      <c r="I55" s="367">
        <v>200</v>
      </c>
      <c r="J55" s="319">
        <v>11</v>
      </c>
      <c r="K55" s="510" t="s">
        <v>1</v>
      </c>
      <c r="L55" s="367">
        <v>2</v>
      </c>
      <c r="M55" s="367" t="s">
        <v>716</v>
      </c>
      <c r="N55" s="318">
        <v>6</v>
      </c>
      <c r="O55" s="56" t="s">
        <v>966</v>
      </c>
      <c r="P55" s="320">
        <f t="shared" ref="P55:P56" si="13">SUM(I55*J55)</f>
        <v>2200</v>
      </c>
      <c r="Q55" s="323" t="s">
        <v>764</v>
      </c>
      <c r="R55" s="323" t="s">
        <v>741</v>
      </c>
      <c r="S55" s="242" t="s">
        <v>731</v>
      </c>
      <c r="T55" s="367"/>
      <c r="U55" s="367"/>
      <c r="V55" s="321"/>
      <c r="W55" s="367"/>
      <c r="X55" s="53"/>
      <c r="Y55" s="53">
        <f>P55</f>
        <v>2200</v>
      </c>
      <c r="Z55" s="53"/>
      <c r="AA55" s="53"/>
      <c r="AB55" s="53"/>
      <c r="AC55" s="53"/>
      <c r="AD55" s="53">
        <f t="shared" si="11"/>
        <v>2200</v>
      </c>
      <c r="AE55" s="237"/>
    </row>
    <row r="56" spans="1:31" s="238" customFormat="1" ht="80.25" customHeight="1" x14ac:dyDescent="0.3">
      <c r="A56" s="315" t="s">
        <v>392</v>
      </c>
      <c r="B56" s="315">
        <v>1</v>
      </c>
      <c r="C56" s="316" t="s">
        <v>758</v>
      </c>
      <c r="D56" s="315">
        <v>0</v>
      </c>
      <c r="E56" s="317" t="s">
        <v>729</v>
      </c>
      <c r="F56" s="317" t="s">
        <v>338</v>
      </c>
      <c r="G56" s="241" t="s">
        <v>773</v>
      </c>
      <c r="H56" s="318">
        <v>0</v>
      </c>
      <c r="I56" s="367">
        <v>200</v>
      </c>
      <c r="J56" s="319">
        <v>11</v>
      </c>
      <c r="K56" s="510" t="s">
        <v>1</v>
      </c>
      <c r="L56" s="367">
        <v>2</v>
      </c>
      <c r="M56" s="367" t="s">
        <v>716</v>
      </c>
      <c r="N56" s="318">
        <v>9</v>
      </c>
      <c r="O56" s="56" t="s">
        <v>966</v>
      </c>
      <c r="P56" s="320">
        <f t="shared" si="13"/>
        <v>2200</v>
      </c>
      <c r="Q56" s="323" t="s">
        <v>764</v>
      </c>
      <c r="R56" s="323" t="s">
        <v>741</v>
      </c>
      <c r="S56" s="242" t="s">
        <v>731</v>
      </c>
      <c r="T56" s="367"/>
      <c r="U56" s="367"/>
      <c r="V56" s="321"/>
      <c r="W56" s="367"/>
      <c r="X56" s="53"/>
      <c r="Y56" s="53">
        <f>P56</f>
        <v>2200</v>
      </c>
      <c r="Z56" s="53"/>
      <c r="AA56" s="53"/>
      <c r="AB56" s="53"/>
      <c r="AC56" s="53"/>
      <c r="AD56" s="53">
        <f t="shared" si="11"/>
        <v>2200</v>
      </c>
      <c r="AE56" s="237"/>
    </row>
    <row r="57" spans="1:31" s="238" customFormat="1" ht="51.75" customHeight="1" x14ac:dyDescent="0.3">
      <c r="A57" s="315" t="s">
        <v>392</v>
      </c>
      <c r="B57" s="315">
        <v>1</v>
      </c>
      <c r="C57" s="316" t="s">
        <v>758</v>
      </c>
      <c r="D57" s="315">
        <v>0</v>
      </c>
      <c r="E57" s="317" t="s">
        <v>736</v>
      </c>
      <c r="F57" s="317" t="s">
        <v>737</v>
      </c>
      <c r="G57" s="241" t="s">
        <v>765</v>
      </c>
      <c r="H57" s="318">
        <v>0</v>
      </c>
      <c r="I57" s="367">
        <v>18</v>
      </c>
      <c r="J57" s="319">
        <v>525</v>
      </c>
      <c r="K57" s="510" t="s">
        <v>1</v>
      </c>
      <c r="L57" s="367">
        <v>5</v>
      </c>
      <c r="M57" s="367" t="s">
        <v>716</v>
      </c>
      <c r="N57" s="318">
        <v>20</v>
      </c>
      <c r="O57" s="56" t="s">
        <v>706</v>
      </c>
      <c r="P57" s="320">
        <f t="shared" si="6"/>
        <v>9450</v>
      </c>
      <c r="Q57" s="323" t="s">
        <v>767</v>
      </c>
      <c r="R57" s="323" t="s">
        <v>766</v>
      </c>
      <c r="S57" s="242" t="s">
        <v>731</v>
      </c>
      <c r="T57" s="367"/>
      <c r="U57" s="367"/>
      <c r="V57" s="321"/>
      <c r="W57" s="367"/>
      <c r="X57" s="53"/>
      <c r="Y57" s="53"/>
      <c r="Z57" s="53"/>
      <c r="AA57" s="53"/>
      <c r="AB57" s="53">
        <f>P57</f>
        <v>9450</v>
      </c>
      <c r="AC57" s="53"/>
      <c r="AD57" s="53">
        <f t="shared" si="11"/>
        <v>9450</v>
      </c>
      <c r="AE57" s="237"/>
    </row>
    <row r="58" spans="1:31" s="238" customFormat="1" ht="63.75" customHeight="1" x14ac:dyDescent="0.3">
      <c r="A58" s="315" t="s">
        <v>392</v>
      </c>
      <c r="B58" s="315">
        <v>1</v>
      </c>
      <c r="C58" s="316" t="s">
        <v>758</v>
      </c>
      <c r="D58" s="315">
        <v>0</v>
      </c>
      <c r="E58" s="317" t="s">
        <v>736</v>
      </c>
      <c r="F58" s="317" t="s">
        <v>41</v>
      </c>
      <c r="G58" s="241" t="s">
        <v>765</v>
      </c>
      <c r="H58" s="318">
        <v>0</v>
      </c>
      <c r="I58" s="367">
        <v>13</v>
      </c>
      <c r="J58" s="319">
        <v>525</v>
      </c>
      <c r="K58" s="510" t="s">
        <v>1</v>
      </c>
      <c r="L58" s="367">
        <v>4</v>
      </c>
      <c r="M58" s="367" t="s">
        <v>716</v>
      </c>
      <c r="N58" s="318">
        <v>20</v>
      </c>
      <c r="O58" s="56" t="s">
        <v>705</v>
      </c>
      <c r="P58" s="320">
        <f t="shared" si="6"/>
        <v>6825</v>
      </c>
      <c r="Q58" s="323" t="s">
        <v>768</v>
      </c>
      <c r="R58" s="323" t="s">
        <v>769</v>
      </c>
      <c r="S58" s="242" t="s">
        <v>731</v>
      </c>
      <c r="T58" s="367"/>
      <c r="U58" s="367"/>
      <c r="V58" s="321"/>
      <c r="W58" s="367"/>
      <c r="X58" s="53"/>
      <c r="Y58" s="53"/>
      <c r="Z58" s="53"/>
      <c r="AA58" s="53">
        <f>P58</f>
        <v>6825</v>
      </c>
      <c r="AB58" s="53"/>
      <c r="AC58" s="53"/>
      <c r="AD58" s="53">
        <f t="shared" si="11"/>
        <v>6825</v>
      </c>
      <c r="AE58" s="237"/>
    </row>
    <row r="59" spans="1:31" s="87" customFormat="1" ht="70.5" customHeight="1" x14ac:dyDescent="0.3">
      <c r="A59" s="315" t="s">
        <v>392</v>
      </c>
      <c r="B59" s="315">
        <v>1</v>
      </c>
      <c r="C59" s="316" t="s">
        <v>770</v>
      </c>
      <c r="D59" s="315">
        <v>0</v>
      </c>
      <c r="E59" s="317" t="s">
        <v>729</v>
      </c>
      <c r="F59" s="317" t="s">
        <v>728</v>
      </c>
      <c r="G59" s="317" t="s">
        <v>136</v>
      </c>
      <c r="H59" s="318">
        <v>0</v>
      </c>
      <c r="I59" s="367">
        <v>80</v>
      </c>
      <c r="J59" s="319">
        <v>87</v>
      </c>
      <c r="K59" s="56" t="s">
        <v>1</v>
      </c>
      <c r="L59" s="367">
        <v>4</v>
      </c>
      <c r="M59" s="367" t="s">
        <v>716</v>
      </c>
      <c r="N59" s="318">
        <v>35</v>
      </c>
      <c r="O59" s="56" t="s">
        <v>705</v>
      </c>
      <c r="P59" s="320">
        <f t="shared" si="6"/>
        <v>6960</v>
      </c>
      <c r="Q59" s="323" t="s">
        <v>777</v>
      </c>
      <c r="R59" s="323" t="s">
        <v>868</v>
      </c>
      <c r="S59" s="242" t="s">
        <v>731</v>
      </c>
      <c r="T59" s="367"/>
      <c r="U59" s="367"/>
      <c r="V59" s="321"/>
      <c r="W59" s="367"/>
      <c r="X59" s="53"/>
      <c r="Y59" s="53"/>
      <c r="Z59" s="53"/>
      <c r="AA59" s="53">
        <f>P59</f>
        <v>6960</v>
      </c>
      <c r="AB59" s="53"/>
      <c r="AC59" s="53"/>
      <c r="AD59" s="53">
        <f t="shared" si="11"/>
        <v>6960</v>
      </c>
      <c r="AE59" s="322"/>
    </row>
    <row r="60" spans="1:31" s="87" customFormat="1" ht="70.5" customHeight="1" x14ac:dyDescent="0.3">
      <c r="A60" s="315" t="s">
        <v>392</v>
      </c>
      <c r="B60" s="315">
        <v>1</v>
      </c>
      <c r="C60" s="316" t="s">
        <v>770</v>
      </c>
      <c r="D60" s="315">
        <v>0</v>
      </c>
      <c r="E60" s="317" t="s">
        <v>729</v>
      </c>
      <c r="F60" s="317" t="s">
        <v>732</v>
      </c>
      <c r="G60" s="317" t="s">
        <v>136</v>
      </c>
      <c r="H60" s="318">
        <v>0</v>
      </c>
      <c r="I60" s="367">
        <v>80</v>
      </c>
      <c r="J60" s="319">
        <v>87</v>
      </c>
      <c r="K60" s="56" t="s">
        <v>1</v>
      </c>
      <c r="L60" s="367">
        <v>4</v>
      </c>
      <c r="M60" s="367" t="s">
        <v>716</v>
      </c>
      <c r="N60" s="318">
        <v>35</v>
      </c>
      <c r="O60" s="56" t="s">
        <v>705</v>
      </c>
      <c r="P60" s="320">
        <f t="shared" si="6"/>
        <v>6960</v>
      </c>
      <c r="Q60" s="323" t="s">
        <v>778</v>
      </c>
      <c r="R60" s="323" t="s">
        <v>869</v>
      </c>
      <c r="S60" s="242" t="s">
        <v>731</v>
      </c>
      <c r="T60" s="367"/>
      <c r="U60" s="367"/>
      <c r="V60" s="321"/>
      <c r="W60" s="367"/>
      <c r="X60" s="53"/>
      <c r="Y60" s="53"/>
      <c r="Z60" s="53"/>
      <c r="AA60" s="53">
        <f>P60</f>
        <v>6960</v>
      </c>
      <c r="AB60" s="53"/>
      <c r="AC60" s="53"/>
      <c r="AD60" s="53">
        <f t="shared" si="11"/>
        <v>6960</v>
      </c>
      <c r="AE60" s="322"/>
    </row>
    <row r="61" spans="1:31" s="87" customFormat="1" ht="70.5" customHeight="1" x14ac:dyDescent="0.3">
      <c r="A61" s="315" t="s">
        <v>392</v>
      </c>
      <c r="B61" s="315">
        <v>1</v>
      </c>
      <c r="C61" s="316" t="s">
        <v>770</v>
      </c>
      <c r="D61" s="315">
        <v>0</v>
      </c>
      <c r="E61" s="317" t="s">
        <v>729</v>
      </c>
      <c r="F61" s="317" t="s">
        <v>733</v>
      </c>
      <c r="G61" s="317" t="s">
        <v>48</v>
      </c>
      <c r="H61" s="318">
        <v>0</v>
      </c>
      <c r="I61" s="367">
        <v>80</v>
      </c>
      <c r="J61" s="319">
        <v>59</v>
      </c>
      <c r="K61" s="56" t="s">
        <v>1</v>
      </c>
      <c r="L61" s="367">
        <v>3</v>
      </c>
      <c r="M61" s="367" t="s">
        <v>716</v>
      </c>
      <c r="N61" s="318">
        <v>10</v>
      </c>
      <c r="O61" s="56" t="s">
        <v>704</v>
      </c>
      <c r="P61" s="320">
        <f t="shared" si="6"/>
        <v>4720</v>
      </c>
      <c r="Q61" s="323" t="s">
        <v>854</v>
      </c>
      <c r="R61" s="323" t="s">
        <v>855</v>
      </c>
      <c r="S61" s="242" t="s">
        <v>731</v>
      </c>
      <c r="T61" s="367"/>
      <c r="U61" s="367"/>
      <c r="V61" s="321"/>
      <c r="W61" s="367"/>
      <c r="X61" s="53"/>
      <c r="Y61" s="53"/>
      <c r="Z61" s="53">
        <f>P61</f>
        <v>4720</v>
      </c>
      <c r="AA61" s="53"/>
      <c r="AB61" s="53"/>
      <c r="AC61" s="53"/>
      <c r="AD61" s="53">
        <f t="shared" si="11"/>
        <v>4720</v>
      </c>
      <c r="AE61" s="322"/>
    </row>
    <row r="62" spans="1:31" s="87" customFormat="1" ht="70.5" customHeight="1" x14ac:dyDescent="0.3">
      <c r="A62" s="315" t="s">
        <v>392</v>
      </c>
      <c r="B62" s="315">
        <v>1</v>
      </c>
      <c r="C62" s="316" t="s">
        <v>770</v>
      </c>
      <c r="D62" s="315">
        <v>0</v>
      </c>
      <c r="E62" s="317" t="s">
        <v>38</v>
      </c>
      <c r="F62" s="317" t="s">
        <v>38</v>
      </c>
      <c r="G62" s="241" t="s">
        <v>571</v>
      </c>
      <c r="H62" s="318">
        <v>0</v>
      </c>
      <c r="I62" s="367">
        <v>3</v>
      </c>
      <c r="J62" s="319">
        <v>823</v>
      </c>
      <c r="K62" s="56" t="s">
        <v>1</v>
      </c>
      <c r="L62" s="367">
        <v>4</v>
      </c>
      <c r="M62" s="367" t="s">
        <v>716</v>
      </c>
      <c r="N62" s="318">
        <v>35</v>
      </c>
      <c r="O62" s="56" t="s">
        <v>705</v>
      </c>
      <c r="P62" s="320">
        <f t="shared" si="6"/>
        <v>2469</v>
      </c>
      <c r="Q62" s="323" t="s">
        <v>776</v>
      </c>
      <c r="R62" s="323" t="s">
        <v>781</v>
      </c>
      <c r="S62" s="242" t="s">
        <v>731</v>
      </c>
      <c r="T62" s="367"/>
      <c r="U62" s="367"/>
      <c r="V62" s="321"/>
      <c r="W62" s="367"/>
      <c r="X62" s="53"/>
      <c r="Y62" s="53"/>
      <c r="Z62" s="53"/>
      <c r="AA62" s="53">
        <f>P62</f>
        <v>2469</v>
      </c>
      <c r="AB62" s="53"/>
      <c r="AC62" s="53"/>
      <c r="AD62" s="53">
        <f t="shared" si="11"/>
        <v>2469</v>
      </c>
      <c r="AE62" s="322"/>
    </row>
    <row r="63" spans="1:31" s="87" customFormat="1" ht="78" customHeight="1" x14ac:dyDescent="0.3">
      <c r="A63" s="315" t="s">
        <v>392</v>
      </c>
      <c r="B63" s="315">
        <v>1</v>
      </c>
      <c r="C63" s="316" t="s">
        <v>770</v>
      </c>
      <c r="D63" s="315">
        <v>0</v>
      </c>
      <c r="E63" s="317" t="s">
        <v>729</v>
      </c>
      <c r="F63" s="317" t="s">
        <v>338</v>
      </c>
      <c r="G63" s="241" t="s">
        <v>773</v>
      </c>
      <c r="H63" s="318">
        <v>0</v>
      </c>
      <c r="I63" s="367">
        <v>200</v>
      </c>
      <c r="J63" s="319">
        <v>11</v>
      </c>
      <c r="K63" s="56" t="s">
        <v>1</v>
      </c>
      <c r="L63" s="367">
        <v>2</v>
      </c>
      <c r="M63" s="367" t="s">
        <v>716</v>
      </c>
      <c r="N63" s="318">
        <v>5</v>
      </c>
      <c r="O63" s="56" t="s">
        <v>966</v>
      </c>
      <c r="P63" s="320">
        <f t="shared" si="6"/>
        <v>2200</v>
      </c>
      <c r="Q63" s="323" t="s">
        <v>775</v>
      </c>
      <c r="R63" s="323" t="s">
        <v>780</v>
      </c>
      <c r="S63" s="242" t="s">
        <v>731</v>
      </c>
      <c r="T63" s="367"/>
      <c r="U63" s="367"/>
      <c r="V63" s="321"/>
      <c r="W63" s="367"/>
      <c r="X63" s="53"/>
      <c r="Y63" s="53">
        <f>P63</f>
        <v>2200</v>
      </c>
      <c r="Z63" s="53"/>
      <c r="AA63" s="53"/>
      <c r="AB63" s="53"/>
      <c r="AC63" s="53"/>
      <c r="AD63" s="53">
        <f t="shared" si="11"/>
        <v>2200</v>
      </c>
      <c r="AE63" s="322"/>
    </row>
    <row r="64" spans="1:31" s="87" customFormat="1" ht="78" customHeight="1" x14ac:dyDescent="0.3">
      <c r="A64" s="315" t="s">
        <v>392</v>
      </c>
      <c r="B64" s="315">
        <v>1</v>
      </c>
      <c r="C64" s="316" t="s">
        <v>770</v>
      </c>
      <c r="D64" s="315">
        <v>0</v>
      </c>
      <c r="E64" s="317" t="s">
        <v>729</v>
      </c>
      <c r="F64" s="317" t="s">
        <v>338</v>
      </c>
      <c r="G64" s="241" t="s">
        <v>773</v>
      </c>
      <c r="H64" s="318">
        <v>0</v>
      </c>
      <c r="I64" s="367">
        <v>200</v>
      </c>
      <c r="J64" s="319">
        <v>11</v>
      </c>
      <c r="K64" s="56" t="s">
        <v>1</v>
      </c>
      <c r="L64" s="367">
        <v>2</v>
      </c>
      <c r="M64" s="367" t="s">
        <v>716</v>
      </c>
      <c r="N64" s="318">
        <v>6</v>
      </c>
      <c r="O64" s="56" t="s">
        <v>966</v>
      </c>
      <c r="P64" s="320">
        <f t="shared" ref="P64:P65" si="14">SUM(I64*J64)</f>
        <v>2200</v>
      </c>
      <c r="Q64" s="323" t="s">
        <v>775</v>
      </c>
      <c r="R64" s="323" t="s">
        <v>780</v>
      </c>
      <c r="S64" s="242" t="s">
        <v>731</v>
      </c>
      <c r="T64" s="367"/>
      <c r="U64" s="367"/>
      <c r="V64" s="321"/>
      <c r="W64" s="367"/>
      <c r="X64" s="53"/>
      <c r="Y64" s="53">
        <f>P64</f>
        <v>2200</v>
      </c>
      <c r="Z64" s="53"/>
      <c r="AA64" s="53"/>
      <c r="AB64" s="53"/>
      <c r="AC64" s="53"/>
      <c r="AD64" s="53">
        <f t="shared" si="11"/>
        <v>2200</v>
      </c>
      <c r="AE64" s="322"/>
    </row>
    <row r="65" spans="1:31" s="87" customFormat="1" ht="78" customHeight="1" x14ac:dyDescent="0.3">
      <c r="A65" s="315" t="s">
        <v>392</v>
      </c>
      <c r="B65" s="315">
        <v>1</v>
      </c>
      <c r="C65" s="316" t="s">
        <v>770</v>
      </c>
      <c r="D65" s="315">
        <v>0</v>
      </c>
      <c r="E65" s="317" t="s">
        <v>729</v>
      </c>
      <c r="F65" s="317" t="s">
        <v>338</v>
      </c>
      <c r="G65" s="241" t="s">
        <v>773</v>
      </c>
      <c r="H65" s="318">
        <v>0</v>
      </c>
      <c r="I65" s="367">
        <v>200</v>
      </c>
      <c r="J65" s="319">
        <v>11</v>
      </c>
      <c r="K65" s="56" t="s">
        <v>1</v>
      </c>
      <c r="L65" s="367">
        <v>2</v>
      </c>
      <c r="M65" s="367" t="s">
        <v>716</v>
      </c>
      <c r="N65" s="318">
        <v>9</v>
      </c>
      <c r="O65" s="56" t="s">
        <v>966</v>
      </c>
      <c r="P65" s="320">
        <f t="shared" si="14"/>
        <v>2200</v>
      </c>
      <c r="Q65" s="323" t="s">
        <v>775</v>
      </c>
      <c r="R65" s="323" t="s">
        <v>780</v>
      </c>
      <c r="S65" s="242" t="s">
        <v>731</v>
      </c>
      <c r="T65" s="367"/>
      <c r="U65" s="367"/>
      <c r="V65" s="321"/>
      <c r="W65" s="367"/>
      <c r="X65" s="53"/>
      <c r="Y65" s="53">
        <f>P65</f>
        <v>2200</v>
      </c>
      <c r="Z65" s="53"/>
      <c r="AA65" s="53"/>
      <c r="AB65" s="53"/>
      <c r="AC65" s="53"/>
      <c r="AD65" s="53">
        <f t="shared" si="11"/>
        <v>2200</v>
      </c>
      <c r="AE65" s="322"/>
    </row>
    <row r="66" spans="1:31" s="238" customFormat="1" ht="70.5" customHeight="1" x14ac:dyDescent="0.3">
      <c r="A66" s="315" t="s">
        <v>392</v>
      </c>
      <c r="B66" s="315">
        <v>1</v>
      </c>
      <c r="C66" s="316" t="s">
        <v>840</v>
      </c>
      <c r="D66" s="315">
        <v>0</v>
      </c>
      <c r="E66" s="317" t="s">
        <v>729</v>
      </c>
      <c r="F66" s="317" t="s">
        <v>728</v>
      </c>
      <c r="G66" s="317" t="s">
        <v>136</v>
      </c>
      <c r="H66" s="318">
        <v>0</v>
      </c>
      <c r="I66" s="367">
        <v>24</v>
      </c>
      <c r="J66" s="319">
        <v>87</v>
      </c>
      <c r="K66" s="510" t="s">
        <v>1</v>
      </c>
      <c r="L66" s="367">
        <v>4</v>
      </c>
      <c r="M66" s="367" t="s">
        <v>716</v>
      </c>
      <c r="N66" s="318">
        <v>35</v>
      </c>
      <c r="O66" s="56" t="s">
        <v>705</v>
      </c>
      <c r="P66" s="320">
        <f t="shared" ref="P66:P70" si="15">SUM(I66*J66)</f>
        <v>2088</v>
      </c>
      <c r="Q66" s="323" t="s">
        <v>856</v>
      </c>
      <c r="R66" s="323" t="s">
        <v>868</v>
      </c>
      <c r="S66" s="242" t="s">
        <v>731</v>
      </c>
      <c r="T66" s="367"/>
      <c r="U66" s="367"/>
      <c r="V66" s="321"/>
      <c r="W66" s="367"/>
      <c r="X66" s="53"/>
      <c r="Y66" s="53"/>
      <c r="Z66" s="53"/>
      <c r="AA66" s="53">
        <f>P66</f>
        <v>2088</v>
      </c>
      <c r="AB66" s="53"/>
      <c r="AC66" s="53"/>
      <c r="AD66" s="53">
        <f t="shared" si="11"/>
        <v>2088</v>
      </c>
      <c r="AE66" s="237"/>
    </row>
    <row r="67" spans="1:31" s="238" customFormat="1" ht="70.5" customHeight="1" x14ac:dyDescent="0.3">
      <c r="A67" s="315" t="s">
        <v>392</v>
      </c>
      <c r="B67" s="315">
        <v>1</v>
      </c>
      <c r="C67" s="316" t="s">
        <v>840</v>
      </c>
      <c r="D67" s="315">
        <v>0</v>
      </c>
      <c r="E67" s="317" t="s">
        <v>729</v>
      </c>
      <c r="F67" s="317" t="s">
        <v>732</v>
      </c>
      <c r="G67" s="317" t="s">
        <v>136</v>
      </c>
      <c r="H67" s="318">
        <v>0</v>
      </c>
      <c r="I67" s="367">
        <v>24</v>
      </c>
      <c r="J67" s="319">
        <v>87</v>
      </c>
      <c r="K67" s="510" t="s">
        <v>1</v>
      </c>
      <c r="L67" s="367">
        <v>4</v>
      </c>
      <c r="M67" s="367" t="s">
        <v>716</v>
      </c>
      <c r="N67" s="318">
        <v>35</v>
      </c>
      <c r="O67" s="56" t="s">
        <v>705</v>
      </c>
      <c r="P67" s="320">
        <f t="shared" si="15"/>
        <v>2088</v>
      </c>
      <c r="Q67" s="323" t="s">
        <v>857</v>
      </c>
      <c r="R67" s="323" t="s">
        <v>869</v>
      </c>
      <c r="S67" s="242" t="s">
        <v>731</v>
      </c>
      <c r="T67" s="367"/>
      <c r="U67" s="367"/>
      <c r="V67" s="321"/>
      <c r="W67" s="367"/>
      <c r="X67" s="53"/>
      <c r="Y67" s="53"/>
      <c r="Z67" s="53"/>
      <c r="AA67" s="53">
        <f>P67</f>
        <v>2088</v>
      </c>
      <c r="AB67" s="53"/>
      <c r="AC67" s="53"/>
      <c r="AD67" s="53">
        <f t="shared" si="11"/>
        <v>2088</v>
      </c>
      <c r="AE67" s="237"/>
    </row>
    <row r="68" spans="1:31" s="238" customFormat="1" ht="70.5" customHeight="1" x14ac:dyDescent="0.3">
      <c r="A68" s="315" t="s">
        <v>392</v>
      </c>
      <c r="B68" s="315">
        <v>1</v>
      </c>
      <c r="C68" s="316" t="s">
        <v>840</v>
      </c>
      <c r="D68" s="315">
        <v>0</v>
      </c>
      <c r="E68" s="317" t="s">
        <v>729</v>
      </c>
      <c r="F68" s="317" t="s">
        <v>733</v>
      </c>
      <c r="G68" s="317" t="s">
        <v>841</v>
      </c>
      <c r="H68" s="318">
        <v>0</v>
      </c>
      <c r="I68" s="367">
        <v>24</v>
      </c>
      <c r="J68" s="319">
        <v>80</v>
      </c>
      <c r="K68" s="510" t="s">
        <v>1</v>
      </c>
      <c r="L68" s="367">
        <v>3</v>
      </c>
      <c r="M68" s="367" t="s">
        <v>716</v>
      </c>
      <c r="N68" s="318">
        <v>10</v>
      </c>
      <c r="O68" s="56" t="s">
        <v>704</v>
      </c>
      <c r="P68" s="320">
        <f t="shared" si="15"/>
        <v>1920</v>
      </c>
      <c r="Q68" s="323" t="s">
        <v>858</v>
      </c>
      <c r="R68" s="323" t="s">
        <v>870</v>
      </c>
      <c r="S68" s="242" t="s">
        <v>731</v>
      </c>
      <c r="T68" s="367"/>
      <c r="U68" s="367"/>
      <c r="V68" s="321"/>
      <c r="W68" s="367"/>
      <c r="X68" s="53"/>
      <c r="Y68" s="53"/>
      <c r="Z68" s="53">
        <f>P68</f>
        <v>1920</v>
      </c>
      <c r="AA68" s="53"/>
      <c r="AB68" s="53"/>
      <c r="AC68" s="53"/>
      <c r="AD68" s="53">
        <f t="shared" si="11"/>
        <v>1920</v>
      </c>
      <c r="AE68" s="237"/>
    </row>
    <row r="69" spans="1:31" s="238" customFormat="1" ht="70.5" customHeight="1" x14ac:dyDescent="0.3">
      <c r="A69" s="315" t="s">
        <v>392</v>
      </c>
      <c r="B69" s="315">
        <v>1</v>
      </c>
      <c r="C69" s="316" t="s">
        <v>840</v>
      </c>
      <c r="D69" s="315">
        <v>0</v>
      </c>
      <c r="E69" s="317" t="s">
        <v>38</v>
      </c>
      <c r="F69" s="317" t="s">
        <v>38</v>
      </c>
      <c r="G69" s="241" t="s">
        <v>571</v>
      </c>
      <c r="H69" s="318">
        <v>0</v>
      </c>
      <c r="I69" s="367">
        <v>1</v>
      </c>
      <c r="J69" s="319">
        <v>823</v>
      </c>
      <c r="K69" s="510" t="s">
        <v>1</v>
      </c>
      <c r="L69" s="367">
        <v>4</v>
      </c>
      <c r="M69" s="367" t="s">
        <v>716</v>
      </c>
      <c r="N69" s="318">
        <v>35</v>
      </c>
      <c r="O69" s="56" t="s">
        <v>705</v>
      </c>
      <c r="P69" s="320">
        <f t="shared" si="15"/>
        <v>823</v>
      </c>
      <c r="Q69" s="323" t="s">
        <v>859</v>
      </c>
      <c r="R69" s="323" t="s">
        <v>781</v>
      </c>
      <c r="S69" s="242" t="s">
        <v>731</v>
      </c>
      <c r="T69" s="367"/>
      <c r="U69" s="367"/>
      <c r="V69" s="321"/>
      <c r="W69" s="367"/>
      <c r="X69" s="53"/>
      <c r="Y69" s="53"/>
      <c r="Z69" s="53"/>
      <c r="AA69" s="53">
        <f>P69</f>
        <v>823</v>
      </c>
      <c r="AB69" s="53"/>
      <c r="AC69" s="53"/>
      <c r="AD69" s="53">
        <f t="shared" si="11"/>
        <v>823</v>
      </c>
      <c r="AE69" s="237"/>
    </row>
    <row r="70" spans="1:31" s="238" customFormat="1" ht="78.75" customHeight="1" x14ac:dyDescent="0.3">
      <c r="A70" s="315" t="s">
        <v>392</v>
      </c>
      <c r="B70" s="315">
        <v>1</v>
      </c>
      <c r="C70" s="316" t="s">
        <v>840</v>
      </c>
      <c r="D70" s="315">
        <v>0</v>
      </c>
      <c r="E70" s="317" t="s">
        <v>729</v>
      </c>
      <c r="F70" s="317" t="s">
        <v>338</v>
      </c>
      <c r="G70" s="241" t="s">
        <v>773</v>
      </c>
      <c r="H70" s="318">
        <v>0</v>
      </c>
      <c r="I70" s="367">
        <v>60</v>
      </c>
      <c r="J70" s="319">
        <v>11</v>
      </c>
      <c r="K70" s="510" t="s">
        <v>1</v>
      </c>
      <c r="L70" s="367">
        <v>2</v>
      </c>
      <c r="M70" s="367" t="s">
        <v>716</v>
      </c>
      <c r="N70" s="318">
        <v>5</v>
      </c>
      <c r="O70" s="56" t="s">
        <v>966</v>
      </c>
      <c r="P70" s="320">
        <f t="shared" si="15"/>
        <v>660</v>
      </c>
      <c r="Q70" s="323" t="s">
        <v>891</v>
      </c>
      <c r="R70" s="323" t="s">
        <v>741</v>
      </c>
      <c r="S70" s="242" t="s">
        <v>731</v>
      </c>
      <c r="T70" s="367"/>
      <c r="U70" s="367"/>
      <c r="V70" s="321"/>
      <c r="W70" s="367"/>
      <c r="X70" s="53"/>
      <c r="Y70" s="53">
        <f>P70</f>
        <v>660</v>
      </c>
      <c r="Z70" s="53"/>
      <c r="AA70" s="53"/>
      <c r="AB70" s="53"/>
      <c r="AC70" s="53"/>
      <c r="AD70" s="53">
        <f t="shared" si="11"/>
        <v>660</v>
      </c>
      <c r="AE70" s="237"/>
    </row>
    <row r="71" spans="1:31" s="238" customFormat="1" ht="78.75" customHeight="1" x14ac:dyDescent="0.3">
      <c r="A71" s="315" t="s">
        <v>392</v>
      </c>
      <c r="B71" s="315">
        <v>1</v>
      </c>
      <c r="C71" s="316" t="s">
        <v>840</v>
      </c>
      <c r="D71" s="315">
        <v>0</v>
      </c>
      <c r="E71" s="317" t="s">
        <v>729</v>
      </c>
      <c r="F71" s="317" t="s">
        <v>338</v>
      </c>
      <c r="G71" s="241" t="s">
        <v>773</v>
      </c>
      <c r="H71" s="318">
        <v>0</v>
      </c>
      <c r="I71" s="367">
        <v>60</v>
      </c>
      <c r="J71" s="319">
        <v>11</v>
      </c>
      <c r="K71" s="510" t="s">
        <v>1</v>
      </c>
      <c r="L71" s="367">
        <v>2</v>
      </c>
      <c r="M71" s="367" t="s">
        <v>716</v>
      </c>
      <c r="N71" s="318">
        <v>6</v>
      </c>
      <c r="O71" s="56" t="s">
        <v>966</v>
      </c>
      <c r="P71" s="320">
        <f t="shared" ref="P71" si="16">SUM(I71*J71)</f>
        <v>660</v>
      </c>
      <c r="Q71" s="323" t="s">
        <v>891</v>
      </c>
      <c r="R71" s="323" t="s">
        <v>741</v>
      </c>
      <c r="S71" s="242" t="s">
        <v>731</v>
      </c>
      <c r="T71" s="367"/>
      <c r="U71" s="367"/>
      <c r="V71" s="321"/>
      <c r="W71" s="367"/>
      <c r="X71" s="53"/>
      <c r="Y71" s="53">
        <f>P71</f>
        <v>660</v>
      </c>
      <c r="Z71" s="53"/>
      <c r="AA71" s="53"/>
      <c r="AB71" s="53"/>
      <c r="AC71" s="53"/>
      <c r="AD71" s="53">
        <f t="shared" si="11"/>
        <v>660</v>
      </c>
      <c r="AE71" s="237"/>
    </row>
    <row r="72" spans="1:31" s="238" customFormat="1" ht="78.75" customHeight="1" x14ac:dyDescent="0.3">
      <c r="A72" s="315" t="s">
        <v>392</v>
      </c>
      <c r="B72" s="315">
        <v>1</v>
      </c>
      <c r="C72" s="316" t="s">
        <v>840</v>
      </c>
      <c r="D72" s="315">
        <v>0</v>
      </c>
      <c r="E72" s="317" t="s">
        <v>729</v>
      </c>
      <c r="F72" s="317" t="s">
        <v>338</v>
      </c>
      <c r="G72" s="241" t="s">
        <v>773</v>
      </c>
      <c r="H72" s="318">
        <v>0</v>
      </c>
      <c r="I72" s="367">
        <v>60</v>
      </c>
      <c r="J72" s="319">
        <v>11</v>
      </c>
      <c r="K72" s="510" t="s">
        <v>1</v>
      </c>
      <c r="L72" s="367">
        <v>2</v>
      </c>
      <c r="M72" s="367" t="s">
        <v>716</v>
      </c>
      <c r="N72" s="318">
        <v>9</v>
      </c>
      <c r="O72" s="56" t="s">
        <v>966</v>
      </c>
      <c r="P72" s="320">
        <f t="shared" ref="P72" si="17">SUM(I72*J72)</f>
        <v>660</v>
      </c>
      <c r="Q72" s="323" t="s">
        <v>891</v>
      </c>
      <c r="R72" s="323" t="s">
        <v>741</v>
      </c>
      <c r="S72" s="242" t="s">
        <v>731</v>
      </c>
      <c r="T72" s="367"/>
      <c r="U72" s="367"/>
      <c r="V72" s="321"/>
      <c r="W72" s="367"/>
      <c r="X72" s="53"/>
      <c r="Y72" s="53">
        <f>P72</f>
        <v>660</v>
      </c>
      <c r="Z72" s="53"/>
      <c r="AA72" s="53"/>
      <c r="AB72" s="53"/>
      <c r="AC72" s="53"/>
      <c r="AD72" s="53">
        <f t="shared" si="11"/>
        <v>660</v>
      </c>
      <c r="AE72" s="237"/>
    </row>
    <row r="73" spans="1:31" s="238" customFormat="1" ht="78.75" customHeight="1" x14ac:dyDescent="0.3">
      <c r="A73" s="315" t="s">
        <v>392</v>
      </c>
      <c r="B73" s="315">
        <v>1</v>
      </c>
      <c r="C73" s="316" t="s">
        <v>840</v>
      </c>
      <c r="D73" s="315">
        <v>0</v>
      </c>
      <c r="E73" s="317" t="s">
        <v>755</v>
      </c>
      <c r="F73" s="317" t="s">
        <v>755</v>
      </c>
      <c r="G73" s="241" t="s">
        <v>842</v>
      </c>
      <c r="H73" s="318">
        <v>0</v>
      </c>
      <c r="I73" s="367">
        <v>1</v>
      </c>
      <c r="J73" s="319">
        <v>1000</v>
      </c>
      <c r="K73" s="510" t="s">
        <v>1</v>
      </c>
      <c r="L73" s="367">
        <v>4</v>
      </c>
      <c r="M73" s="367" t="s">
        <v>716</v>
      </c>
      <c r="N73" s="318">
        <v>5</v>
      </c>
      <c r="O73" s="56" t="s">
        <v>705</v>
      </c>
      <c r="P73" s="320">
        <f t="shared" ref="P73:P78" si="18">SUM(I73*J73)</f>
        <v>1000</v>
      </c>
      <c r="Q73" s="323" t="s">
        <v>897</v>
      </c>
      <c r="R73" s="323" t="s">
        <v>892</v>
      </c>
      <c r="S73" s="242" t="s">
        <v>731</v>
      </c>
      <c r="T73" s="367"/>
      <c r="U73" s="367"/>
      <c r="V73" s="321"/>
      <c r="W73" s="367"/>
      <c r="X73" s="53"/>
      <c r="Y73" s="53"/>
      <c r="Z73" s="53"/>
      <c r="AA73" s="53">
        <f>P73</f>
        <v>1000</v>
      </c>
      <c r="AB73" s="53"/>
      <c r="AC73" s="53"/>
      <c r="AD73" s="53">
        <f t="shared" si="11"/>
        <v>1000</v>
      </c>
      <c r="AE73" s="237"/>
    </row>
    <row r="74" spans="1:31" s="240" customFormat="1" ht="70.5" customHeight="1" x14ac:dyDescent="0.3">
      <c r="A74" s="315" t="s">
        <v>392</v>
      </c>
      <c r="B74" s="315">
        <v>1</v>
      </c>
      <c r="C74" s="316" t="s">
        <v>877</v>
      </c>
      <c r="D74" s="315">
        <v>0</v>
      </c>
      <c r="E74" s="317" t="s">
        <v>729</v>
      </c>
      <c r="F74" s="317" t="s">
        <v>728</v>
      </c>
      <c r="G74" s="317" t="s">
        <v>136</v>
      </c>
      <c r="H74" s="318">
        <v>0</v>
      </c>
      <c r="I74" s="367">
        <v>11</v>
      </c>
      <c r="J74" s="319">
        <v>87</v>
      </c>
      <c r="K74" s="511" t="s">
        <v>1</v>
      </c>
      <c r="L74" s="367">
        <v>4</v>
      </c>
      <c r="M74" s="367" t="s">
        <v>716</v>
      </c>
      <c r="N74" s="318">
        <v>35</v>
      </c>
      <c r="O74" s="367" t="s">
        <v>705</v>
      </c>
      <c r="P74" s="320">
        <f t="shared" si="18"/>
        <v>957</v>
      </c>
      <c r="Q74" s="323" t="s">
        <v>856</v>
      </c>
      <c r="R74" s="323" t="s">
        <v>868</v>
      </c>
      <c r="S74" s="242" t="s">
        <v>731</v>
      </c>
      <c r="T74" s="367"/>
      <c r="U74" s="367"/>
      <c r="V74" s="321"/>
      <c r="W74" s="367"/>
      <c r="X74" s="53"/>
      <c r="Y74" s="53"/>
      <c r="Z74" s="53"/>
      <c r="AA74" s="53">
        <f>P74</f>
        <v>957</v>
      </c>
      <c r="AB74" s="53"/>
      <c r="AC74" s="53"/>
      <c r="AD74" s="53">
        <f t="shared" si="11"/>
        <v>957</v>
      </c>
      <c r="AE74" s="239"/>
    </row>
    <row r="75" spans="1:31" s="240" customFormat="1" ht="70.5" customHeight="1" x14ac:dyDescent="0.3">
      <c r="A75" s="315" t="s">
        <v>392</v>
      </c>
      <c r="B75" s="315">
        <v>1</v>
      </c>
      <c r="C75" s="316" t="s">
        <v>877</v>
      </c>
      <c r="D75" s="315">
        <v>0</v>
      </c>
      <c r="E75" s="317" t="s">
        <v>729</v>
      </c>
      <c r="F75" s="317" t="s">
        <v>732</v>
      </c>
      <c r="G75" s="317" t="s">
        <v>136</v>
      </c>
      <c r="H75" s="318">
        <v>0</v>
      </c>
      <c r="I75" s="367">
        <v>11</v>
      </c>
      <c r="J75" s="319">
        <v>87</v>
      </c>
      <c r="K75" s="511" t="s">
        <v>1</v>
      </c>
      <c r="L75" s="367">
        <v>4</v>
      </c>
      <c r="M75" s="367" t="s">
        <v>716</v>
      </c>
      <c r="N75" s="318">
        <v>35</v>
      </c>
      <c r="O75" s="367" t="s">
        <v>705</v>
      </c>
      <c r="P75" s="320">
        <f t="shared" si="18"/>
        <v>957</v>
      </c>
      <c r="Q75" s="323" t="s">
        <v>857</v>
      </c>
      <c r="R75" s="323" t="s">
        <v>869</v>
      </c>
      <c r="S75" s="242" t="s">
        <v>731</v>
      </c>
      <c r="T75" s="367"/>
      <c r="U75" s="367"/>
      <c r="V75" s="321"/>
      <c r="W75" s="367"/>
      <c r="X75" s="53"/>
      <c r="Y75" s="53"/>
      <c r="Z75" s="53"/>
      <c r="AA75" s="53">
        <f>P75</f>
        <v>957</v>
      </c>
      <c r="AB75" s="53"/>
      <c r="AC75" s="53"/>
      <c r="AD75" s="53">
        <f t="shared" si="11"/>
        <v>957</v>
      </c>
      <c r="AE75" s="239"/>
    </row>
    <row r="76" spans="1:31" s="240" customFormat="1" ht="70.5" customHeight="1" x14ac:dyDescent="0.3">
      <c r="A76" s="315" t="s">
        <v>392</v>
      </c>
      <c r="B76" s="315">
        <v>1</v>
      </c>
      <c r="C76" s="316" t="s">
        <v>877</v>
      </c>
      <c r="D76" s="315">
        <v>0</v>
      </c>
      <c r="E76" s="317" t="s">
        <v>729</v>
      </c>
      <c r="F76" s="317" t="s">
        <v>733</v>
      </c>
      <c r="G76" s="317" t="s">
        <v>841</v>
      </c>
      <c r="H76" s="318">
        <v>0</v>
      </c>
      <c r="I76" s="367">
        <v>11</v>
      </c>
      <c r="J76" s="319">
        <v>80</v>
      </c>
      <c r="K76" s="511" t="s">
        <v>1</v>
      </c>
      <c r="L76" s="367">
        <v>3</v>
      </c>
      <c r="M76" s="367" t="s">
        <v>716</v>
      </c>
      <c r="N76" s="318">
        <v>10</v>
      </c>
      <c r="O76" s="56" t="s">
        <v>704</v>
      </c>
      <c r="P76" s="320">
        <f t="shared" si="18"/>
        <v>880</v>
      </c>
      <c r="Q76" s="323" t="s">
        <v>858</v>
      </c>
      <c r="R76" s="323" t="s">
        <v>870</v>
      </c>
      <c r="S76" s="242" t="s">
        <v>731</v>
      </c>
      <c r="T76" s="367"/>
      <c r="U76" s="367"/>
      <c r="V76" s="321"/>
      <c r="W76" s="367"/>
      <c r="X76" s="53"/>
      <c r="Y76" s="53"/>
      <c r="Z76" s="53">
        <f>P76</f>
        <v>880</v>
      </c>
      <c r="AA76" s="53"/>
      <c r="AB76" s="53"/>
      <c r="AC76" s="53"/>
      <c r="AD76" s="53">
        <f t="shared" si="11"/>
        <v>880</v>
      </c>
      <c r="AE76" s="239"/>
    </row>
    <row r="77" spans="1:31" s="240" customFormat="1" ht="70.5" customHeight="1" x14ac:dyDescent="0.3">
      <c r="A77" s="315" t="s">
        <v>392</v>
      </c>
      <c r="B77" s="315">
        <v>1</v>
      </c>
      <c r="C77" s="316" t="s">
        <v>877</v>
      </c>
      <c r="D77" s="315">
        <v>0</v>
      </c>
      <c r="E77" s="317" t="s">
        <v>38</v>
      </c>
      <c r="F77" s="317" t="s">
        <v>38</v>
      </c>
      <c r="G77" s="241" t="s">
        <v>571</v>
      </c>
      <c r="H77" s="318">
        <v>0</v>
      </c>
      <c r="I77" s="367">
        <v>1</v>
      </c>
      <c r="J77" s="319">
        <v>823</v>
      </c>
      <c r="K77" s="511" t="s">
        <v>1</v>
      </c>
      <c r="L77" s="367">
        <v>4</v>
      </c>
      <c r="M77" s="367" t="s">
        <v>716</v>
      </c>
      <c r="N77" s="318">
        <v>35</v>
      </c>
      <c r="O77" s="367" t="s">
        <v>705</v>
      </c>
      <c r="P77" s="320">
        <f t="shared" si="18"/>
        <v>823</v>
      </c>
      <c r="Q77" s="323" t="s">
        <v>859</v>
      </c>
      <c r="R77" s="323" t="s">
        <v>781</v>
      </c>
      <c r="S77" s="242" t="s">
        <v>731</v>
      </c>
      <c r="T77" s="367"/>
      <c r="U77" s="367"/>
      <c r="V77" s="321"/>
      <c r="W77" s="367"/>
      <c r="X77" s="53"/>
      <c r="Y77" s="53"/>
      <c r="Z77" s="53"/>
      <c r="AA77" s="53">
        <f>P77</f>
        <v>823</v>
      </c>
      <c r="AB77" s="53"/>
      <c r="AC77" s="53"/>
      <c r="AD77" s="53">
        <f t="shared" si="11"/>
        <v>823</v>
      </c>
      <c r="AE77" s="239"/>
    </row>
    <row r="78" spans="1:31" s="240" customFormat="1" ht="78.75" customHeight="1" x14ac:dyDescent="0.3">
      <c r="A78" s="315" t="s">
        <v>392</v>
      </c>
      <c r="B78" s="315">
        <v>1</v>
      </c>
      <c r="C78" s="316" t="s">
        <v>877</v>
      </c>
      <c r="D78" s="315">
        <v>0</v>
      </c>
      <c r="E78" s="317" t="s">
        <v>729</v>
      </c>
      <c r="F78" s="317" t="s">
        <v>338</v>
      </c>
      <c r="G78" s="241" t="s">
        <v>773</v>
      </c>
      <c r="H78" s="318">
        <v>0</v>
      </c>
      <c r="I78" s="367">
        <v>28</v>
      </c>
      <c r="J78" s="319">
        <v>11</v>
      </c>
      <c r="K78" s="511" t="s">
        <v>1</v>
      </c>
      <c r="L78" s="367">
        <v>2</v>
      </c>
      <c r="M78" s="367" t="s">
        <v>716</v>
      </c>
      <c r="N78" s="318">
        <v>5</v>
      </c>
      <c r="O78" s="56" t="s">
        <v>966</v>
      </c>
      <c r="P78" s="320">
        <f t="shared" si="18"/>
        <v>308</v>
      </c>
      <c r="Q78" s="323" t="s">
        <v>775</v>
      </c>
      <c r="R78" s="323" t="s">
        <v>741</v>
      </c>
      <c r="S78" s="242" t="s">
        <v>731</v>
      </c>
      <c r="T78" s="367"/>
      <c r="U78" s="367"/>
      <c r="V78" s="321"/>
      <c r="W78" s="367"/>
      <c r="X78" s="53"/>
      <c r="Y78" s="53">
        <f>P78</f>
        <v>308</v>
      </c>
      <c r="Z78" s="53"/>
      <c r="AA78" s="53"/>
      <c r="AB78" s="53"/>
      <c r="AC78" s="53"/>
      <c r="AD78" s="53">
        <f t="shared" si="11"/>
        <v>308</v>
      </c>
      <c r="AE78" s="239"/>
    </row>
    <row r="79" spans="1:31" s="240" customFormat="1" ht="78.75" customHeight="1" x14ac:dyDescent="0.3">
      <c r="A79" s="315" t="s">
        <v>392</v>
      </c>
      <c r="B79" s="315">
        <v>1</v>
      </c>
      <c r="C79" s="316" t="s">
        <v>877</v>
      </c>
      <c r="D79" s="315">
        <v>0</v>
      </c>
      <c r="E79" s="317" t="s">
        <v>729</v>
      </c>
      <c r="F79" s="317" t="s">
        <v>338</v>
      </c>
      <c r="G79" s="241" t="s">
        <v>773</v>
      </c>
      <c r="H79" s="318">
        <v>0</v>
      </c>
      <c r="I79" s="367">
        <v>28</v>
      </c>
      <c r="J79" s="319">
        <v>11</v>
      </c>
      <c r="K79" s="511" t="s">
        <v>1</v>
      </c>
      <c r="L79" s="367">
        <v>2</v>
      </c>
      <c r="M79" s="367" t="s">
        <v>716</v>
      </c>
      <c r="N79" s="318">
        <v>5</v>
      </c>
      <c r="O79" s="56" t="s">
        <v>966</v>
      </c>
      <c r="P79" s="320">
        <f t="shared" ref="P79" si="19">SUM(I79*J79)</f>
        <v>308</v>
      </c>
      <c r="Q79" s="323" t="s">
        <v>775</v>
      </c>
      <c r="R79" s="323" t="s">
        <v>741</v>
      </c>
      <c r="S79" s="242" t="s">
        <v>731</v>
      </c>
      <c r="T79" s="367"/>
      <c r="U79" s="367"/>
      <c r="V79" s="321"/>
      <c r="W79" s="367"/>
      <c r="X79" s="53"/>
      <c r="Y79" s="53">
        <f>P79</f>
        <v>308</v>
      </c>
      <c r="Z79" s="53"/>
      <c r="AA79" s="53"/>
      <c r="AB79" s="53"/>
      <c r="AC79" s="53"/>
      <c r="AD79" s="53">
        <f t="shared" si="11"/>
        <v>308</v>
      </c>
      <c r="AE79" s="239"/>
    </row>
    <row r="80" spans="1:31" s="240" customFormat="1" ht="78.75" customHeight="1" x14ac:dyDescent="0.3">
      <c r="A80" s="315" t="s">
        <v>392</v>
      </c>
      <c r="B80" s="315">
        <v>1</v>
      </c>
      <c r="C80" s="316" t="s">
        <v>877</v>
      </c>
      <c r="D80" s="315">
        <v>0</v>
      </c>
      <c r="E80" s="317" t="s">
        <v>755</v>
      </c>
      <c r="F80" s="317" t="s">
        <v>755</v>
      </c>
      <c r="G80" s="241" t="s">
        <v>842</v>
      </c>
      <c r="H80" s="318">
        <v>0</v>
      </c>
      <c r="I80" s="367">
        <v>1</v>
      </c>
      <c r="J80" s="319">
        <v>1000</v>
      </c>
      <c r="K80" s="511" t="s">
        <v>1</v>
      </c>
      <c r="L80" s="367">
        <v>4</v>
      </c>
      <c r="M80" s="367" t="s">
        <v>716</v>
      </c>
      <c r="N80" s="318">
        <v>5</v>
      </c>
      <c r="O80" s="367" t="s">
        <v>705</v>
      </c>
      <c r="P80" s="320">
        <f t="shared" ref="P80:P83" si="20">SUM(I80*J80)</f>
        <v>1000</v>
      </c>
      <c r="Q80" s="323" t="s">
        <v>898</v>
      </c>
      <c r="R80" s="323" t="s">
        <v>893</v>
      </c>
      <c r="S80" s="242" t="s">
        <v>731</v>
      </c>
      <c r="T80" s="367"/>
      <c r="U80" s="367"/>
      <c r="V80" s="321"/>
      <c r="W80" s="367"/>
      <c r="X80" s="53"/>
      <c r="Y80" s="53"/>
      <c r="Z80" s="53"/>
      <c r="AA80" s="53">
        <f>P80</f>
        <v>1000</v>
      </c>
      <c r="AB80" s="53"/>
      <c r="AC80" s="53"/>
      <c r="AD80" s="53">
        <f t="shared" si="11"/>
        <v>1000</v>
      </c>
      <c r="AE80" s="239"/>
    </row>
    <row r="81" spans="1:31" s="238" customFormat="1" ht="70.5" customHeight="1" x14ac:dyDescent="0.3">
      <c r="A81" s="315" t="s">
        <v>392</v>
      </c>
      <c r="B81" s="315">
        <v>1</v>
      </c>
      <c r="C81" s="316" t="s">
        <v>882</v>
      </c>
      <c r="D81" s="315">
        <v>0</v>
      </c>
      <c r="E81" s="317" t="s">
        <v>729</v>
      </c>
      <c r="F81" s="317" t="s">
        <v>728</v>
      </c>
      <c r="G81" s="241" t="s">
        <v>883</v>
      </c>
      <c r="H81" s="318">
        <v>0</v>
      </c>
      <c r="I81" s="367">
        <v>0</v>
      </c>
      <c r="J81" s="319">
        <v>0</v>
      </c>
      <c r="K81" s="510" t="s">
        <v>1</v>
      </c>
      <c r="L81" s="367">
        <v>5</v>
      </c>
      <c r="M81" s="367" t="s">
        <v>716</v>
      </c>
      <c r="N81" s="318">
        <v>45</v>
      </c>
      <c r="O81" s="56" t="s">
        <v>706</v>
      </c>
      <c r="P81" s="320">
        <f t="shared" ref="P81" si="21">SUM(I81*J81)</f>
        <v>0</v>
      </c>
      <c r="Q81" s="323" t="s">
        <v>883</v>
      </c>
      <c r="R81" s="323" t="s">
        <v>884</v>
      </c>
      <c r="S81" s="242" t="s">
        <v>731</v>
      </c>
      <c r="T81" s="367"/>
      <c r="U81" s="367"/>
      <c r="V81" s="321"/>
      <c r="W81" s="367"/>
      <c r="X81" s="53"/>
      <c r="Y81" s="53"/>
      <c r="Z81" s="53"/>
      <c r="AA81" s="53"/>
      <c r="AB81" s="53">
        <f>P81</f>
        <v>0</v>
      </c>
      <c r="AC81" s="53"/>
      <c r="AD81" s="53">
        <f t="shared" si="11"/>
        <v>0</v>
      </c>
      <c r="AE81" s="237"/>
    </row>
    <row r="82" spans="1:31" s="238" customFormat="1" ht="70.5" customHeight="1" x14ac:dyDescent="0.3">
      <c r="A82" s="315" t="s">
        <v>392</v>
      </c>
      <c r="B82" s="315">
        <v>1</v>
      </c>
      <c r="C82" s="316" t="s">
        <v>882</v>
      </c>
      <c r="D82" s="315">
        <v>0</v>
      </c>
      <c r="E82" s="317" t="s">
        <v>729</v>
      </c>
      <c r="F82" s="317" t="s">
        <v>885</v>
      </c>
      <c r="G82" s="241" t="s">
        <v>886</v>
      </c>
      <c r="H82" s="318">
        <v>0</v>
      </c>
      <c r="I82" s="367">
        <v>0</v>
      </c>
      <c r="J82" s="319">
        <v>0</v>
      </c>
      <c r="K82" s="510" t="s">
        <v>1</v>
      </c>
      <c r="L82" s="367">
        <v>6</v>
      </c>
      <c r="M82" s="367" t="s">
        <v>716</v>
      </c>
      <c r="N82" s="318">
        <v>85</v>
      </c>
      <c r="O82" s="56" t="s">
        <v>707</v>
      </c>
      <c r="P82" s="320">
        <f t="shared" ref="P82" si="22">SUM(I82*J82)</f>
        <v>0</v>
      </c>
      <c r="Q82" s="323" t="s">
        <v>886</v>
      </c>
      <c r="R82" s="323" t="s">
        <v>887</v>
      </c>
      <c r="S82" s="242" t="s">
        <v>731</v>
      </c>
      <c r="T82" s="367"/>
      <c r="U82" s="367"/>
      <c r="V82" s="321"/>
      <c r="W82" s="367"/>
      <c r="X82" s="53"/>
      <c r="Y82" s="53"/>
      <c r="Z82" s="53"/>
      <c r="AA82" s="53"/>
      <c r="AB82" s="53"/>
      <c r="AC82" s="53">
        <v>0</v>
      </c>
      <c r="AD82" s="53">
        <f t="shared" si="11"/>
        <v>0</v>
      </c>
      <c r="AE82" s="237"/>
    </row>
    <row r="83" spans="1:31" s="238" customFormat="1" ht="70.5" customHeight="1" x14ac:dyDescent="0.3">
      <c r="A83" s="315" t="s">
        <v>392</v>
      </c>
      <c r="B83" s="315">
        <v>1</v>
      </c>
      <c r="C83" s="316" t="s">
        <v>882</v>
      </c>
      <c r="D83" s="315">
        <v>0</v>
      </c>
      <c r="E83" s="241" t="s">
        <v>860</v>
      </c>
      <c r="F83" s="317" t="s">
        <v>39</v>
      </c>
      <c r="G83" s="241" t="s">
        <v>888</v>
      </c>
      <c r="H83" s="318">
        <v>0</v>
      </c>
      <c r="I83" s="367">
        <v>2</v>
      </c>
      <c r="J83" s="319">
        <v>3892</v>
      </c>
      <c r="K83" s="510" t="s">
        <v>1</v>
      </c>
      <c r="L83" s="367">
        <v>4</v>
      </c>
      <c r="M83" s="367" t="s">
        <v>716</v>
      </c>
      <c r="N83" s="318">
        <v>35</v>
      </c>
      <c r="O83" s="367" t="s">
        <v>705</v>
      </c>
      <c r="P83" s="320">
        <f t="shared" si="20"/>
        <v>7784</v>
      </c>
      <c r="Q83" s="323" t="s">
        <v>889</v>
      </c>
      <c r="R83" s="323" t="s">
        <v>890</v>
      </c>
      <c r="S83" s="242" t="s">
        <v>731</v>
      </c>
      <c r="T83" s="367"/>
      <c r="U83" s="367"/>
      <c r="V83" s="321"/>
      <c r="W83" s="367"/>
      <c r="X83" s="53"/>
      <c r="Y83" s="53"/>
      <c r="Z83" s="53"/>
      <c r="AA83" s="53">
        <f>P83</f>
        <v>7784</v>
      </c>
      <c r="AB83" s="53"/>
      <c r="AC83" s="53"/>
      <c r="AD83" s="53">
        <f t="shared" si="11"/>
        <v>7784</v>
      </c>
      <c r="AE83" s="237"/>
    </row>
    <row r="84" spans="1:31" s="326" customFormat="1" ht="47.25" customHeight="1" x14ac:dyDescent="0.3">
      <c r="A84" s="315" t="s">
        <v>779</v>
      </c>
      <c r="B84" s="315">
        <v>1</v>
      </c>
      <c r="C84" s="316" t="s">
        <v>977</v>
      </c>
      <c r="D84" s="315">
        <v>0</v>
      </c>
      <c r="E84" s="241" t="s">
        <v>860</v>
      </c>
      <c r="F84" s="317" t="s">
        <v>861</v>
      </c>
      <c r="G84" s="369" t="s">
        <v>878</v>
      </c>
      <c r="H84" s="318">
        <v>0</v>
      </c>
      <c r="I84" s="367">
        <v>37</v>
      </c>
      <c r="J84" s="319">
        <v>24</v>
      </c>
      <c r="K84" s="511" t="s">
        <v>1</v>
      </c>
      <c r="L84" s="367">
        <v>2</v>
      </c>
      <c r="M84" s="367" t="s">
        <v>716</v>
      </c>
      <c r="N84" s="318">
        <v>40</v>
      </c>
      <c r="O84" s="56" t="s">
        <v>966</v>
      </c>
      <c r="P84" s="320">
        <f t="shared" ref="P84" si="23">SUM(I84*J84)</f>
        <v>888</v>
      </c>
      <c r="Q84" s="323" t="s">
        <v>863</v>
      </c>
      <c r="R84" s="323" t="s">
        <v>862</v>
      </c>
      <c r="S84" s="242" t="s">
        <v>731</v>
      </c>
      <c r="T84" s="200"/>
      <c r="U84" s="200"/>
      <c r="V84" s="321"/>
      <c r="W84" s="367"/>
      <c r="X84" s="53"/>
      <c r="Y84" s="53">
        <f>P84</f>
        <v>888</v>
      </c>
      <c r="Z84" s="53"/>
      <c r="AA84" s="53"/>
      <c r="AB84" s="53"/>
      <c r="AC84" s="53"/>
      <c r="AD84" s="53">
        <f t="shared" si="11"/>
        <v>888</v>
      </c>
      <c r="AE84" s="325"/>
    </row>
    <row r="85" spans="1:31" s="326" customFormat="1" ht="69" customHeight="1" x14ac:dyDescent="0.3">
      <c r="A85" s="315" t="s">
        <v>779</v>
      </c>
      <c r="B85" s="315">
        <v>1</v>
      </c>
      <c r="C85" s="316" t="s">
        <v>977</v>
      </c>
      <c r="D85" s="315">
        <v>0</v>
      </c>
      <c r="E85" s="241" t="s">
        <v>860</v>
      </c>
      <c r="F85" s="317" t="s">
        <v>874</v>
      </c>
      <c r="G85" s="241" t="s">
        <v>881</v>
      </c>
      <c r="H85" s="318">
        <v>0</v>
      </c>
      <c r="I85" s="367">
        <v>356</v>
      </c>
      <c r="J85" s="319">
        <v>160</v>
      </c>
      <c r="K85" s="511" t="s">
        <v>1</v>
      </c>
      <c r="L85" s="367">
        <v>5</v>
      </c>
      <c r="M85" s="367" t="s">
        <v>716</v>
      </c>
      <c r="N85" s="318">
        <v>40</v>
      </c>
      <c r="O85" s="56" t="s">
        <v>706</v>
      </c>
      <c r="P85" s="320">
        <f t="shared" ref="P85" si="24">SUM(I85*J85)</f>
        <v>56960</v>
      </c>
      <c r="Q85" s="323" t="s">
        <v>879</v>
      </c>
      <c r="R85" s="323" t="s">
        <v>896</v>
      </c>
      <c r="S85" s="242" t="s">
        <v>731</v>
      </c>
      <c r="T85" s="200"/>
      <c r="U85" s="200"/>
      <c r="V85" s="321"/>
      <c r="W85" s="367"/>
      <c r="X85" s="53"/>
      <c r="Y85" s="53"/>
      <c r="Z85" s="53"/>
      <c r="AA85" s="53"/>
      <c r="AB85" s="53">
        <f>P85</f>
        <v>56960</v>
      </c>
      <c r="AC85" s="53"/>
      <c r="AD85" s="53">
        <f t="shared" si="11"/>
        <v>56960</v>
      </c>
      <c r="AE85" s="325"/>
    </row>
    <row r="86" spans="1:31" s="326" customFormat="1" ht="47.25" customHeight="1" x14ac:dyDescent="0.3">
      <c r="A86" s="315" t="s">
        <v>779</v>
      </c>
      <c r="B86" s="315">
        <v>1</v>
      </c>
      <c r="C86" s="316" t="s">
        <v>977</v>
      </c>
      <c r="D86" s="315">
        <v>0</v>
      </c>
      <c r="E86" s="241" t="s">
        <v>860</v>
      </c>
      <c r="F86" s="317" t="s">
        <v>864</v>
      </c>
      <c r="G86" s="241" t="s">
        <v>865</v>
      </c>
      <c r="H86" s="318">
        <v>0</v>
      </c>
      <c r="I86" s="367">
        <v>0</v>
      </c>
      <c r="J86" s="319">
        <v>96</v>
      </c>
      <c r="K86" s="511" t="s">
        <v>1</v>
      </c>
      <c r="L86" s="367">
        <v>5</v>
      </c>
      <c r="M86" s="367" t="s">
        <v>716</v>
      </c>
      <c r="N86" s="318">
        <v>25</v>
      </c>
      <c r="O86" s="56" t="s">
        <v>706</v>
      </c>
      <c r="P86" s="320">
        <v>10000</v>
      </c>
      <c r="Q86" s="323" t="s">
        <v>866</v>
      </c>
      <c r="R86" s="323" t="s">
        <v>731</v>
      </c>
      <c r="S86" s="242" t="s">
        <v>731</v>
      </c>
      <c r="T86" s="200"/>
      <c r="U86" s="200"/>
      <c r="V86" s="321"/>
      <c r="W86" s="367"/>
      <c r="X86" s="319"/>
      <c r="Y86" s="319"/>
      <c r="Z86" s="53"/>
      <c r="AA86" s="53"/>
      <c r="AB86" s="53">
        <v>10000</v>
      </c>
      <c r="AC86" s="53"/>
      <c r="AD86" s="53">
        <f>AB86</f>
        <v>10000</v>
      </c>
      <c r="AE86" s="325"/>
    </row>
    <row r="87" spans="1:31" s="326" customFormat="1" ht="47.25" customHeight="1" x14ac:dyDescent="0.3">
      <c r="A87" s="315" t="s">
        <v>779</v>
      </c>
      <c r="B87" s="315">
        <v>1</v>
      </c>
      <c r="C87" s="316" t="s">
        <v>977</v>
      </c>
      <c r="D87" s="315">
        <v>0</v>
      </c>
      <c r="E87" s="241" t="s">
        <v>860</v>
      </c>
      <c r="F87" s="317" t="s">
        <v>867</v>
      </c>
      <c r="G87" s="241" t="s">
        <v>56</v>
      </c>
      <c r="H87" s="318">
        <v>0</v>
      </c>
      <c r="I87" s="367">
        <v>0</v>
      </c>
      <c r="J87" s="319">
        <v>0</v>
      </c>
      <c r="K87" s="511" t="s">
        <v>1</v>
      </c>
      <c r="L87" s="367">
        <v>6</v>
      </c>
      <c r="M87" s="367" t="s">
        <v>716</v>
      </c>
      <c r="N87" s="318">
        <v>85</v>
      </c>
      <c r="O87" s="367" t="s">
        <v>894</v>
      </c>
      <c r="P87" s="320">
        <f t="shared" ref="P87" si="25">SUM(I87*J87)</f>
        <v>0</v>
      </c>
      <c r="Q87" s="323" t="s">
        <v>880</v>
      </c>
      <c r="R87" s="323" t="s">
        <v>731</v>
      </c>
      <c r="S87" s="242" t="s">
        <v>731</v>
      </c>
      <c r="T87" s="200"/>
      <c r="U87" s="200"/>
      <c r="V87" s="321"/>
      <c r="W87" s="367"/>
      <c r="X87" s="320"/>
      <c r="Y87" s="320"/>
      <c r="Z87" s="53"/>
      <c r="AA87" s="53"/>
      <c r="AB87" s="53"/>
      <c r="AC87" s="53"/>
      <c r="AD87" s="53">
        <f>X87</f>
        <v>0</v>
      </c>
      <c r="AE87" s="325"/>
    </row>
    <row r="88" spans="1:31" s="326" customFormat="1" ht="47.25" customHeight="1" x14ac:dyDescent="0.3">
      <c r="A88" s="315" t="s">
        <v>779</v>
      </c>
      <c r="B88" s="315">
        <v>1</v>
      </c>
      <c r="C88" s="316" t="s">
        <v>977</v>
      </c>
      <c r="D88" s="315">
        <v>0</v>
      </c>
      <c r="E88" s="241" t="s">
        <v>860</v>
      </c>
      <c r="F88" s="241" t="s">
        <v>374</v>
      </c>
      <c r="G88" s="241" t="s">
        <v>871</v>
      </c>
      <c r="H88" s="318">
        <v>0</v>
      </c>
      <c r="I88" s="367">
        <v>0</v>
      </c>
      <c r="J88" s="319">
        <v>0</v>
      </c>
      <c r="K88" s="511" t="s">
        <v>1</v>
      </c>
      <c r="L88" s="367">
        <v>6</v>
      </c>
      <c r="M88" s="367" t="s">
        <v>716</v>
      </c>
      <c r="N88" s="318">
        <v>45</v>
      </c>
      <c r="O88" s="367" t="s">
        <v>895</v>
      </c>
      <c r="P88" s="320">
        <f t="shared" ref="P88" si="26">SUM(I88*J88)</f>
        <v>0</v>
      </c>
      <c r="Q88" s="323" t="s">
        <v>872</v>
      </c>
      <c r="R88" s="323" t="s">
        <v>731</v>
      </c>
      <c r="S88" s="242" t="s">
        <v>731</v>
      </c>
      <c r="T88" s="200"/>
      <c r="U88" s="200"/>
      <c r="V88" s="321"/>
      <c r="W88" s="367"/>
      <c r="X88" s="320"/>
      <c r="Y88" s="53"/>
      <c r="Z88" s="53"/>
      <c r="AA88" s="53"/>
      <c r="AB88" s="53"/>
      <c r="AC88" s="53"/>
      <c r="AD88" s="53">
        <f>X88</f>
        <v>0</v>
      </c>
      <c r="AE88" s="325"/>
    </row>
    <row r="89" spans="1:31" s="326" customFormat="1" ht="47.25" customHeight="1" x14ac:dyDescent="0.3">
      <c r="A89" s="315" t="s">
        <v>779</v>
      </c>
      <c r="B89" s="315">
        <v>1</v>
      </c>
      <c r="C89" s="316" t="s">
        <v>977</v>
      </c>
      <c r="D89" s="315">
        <v>0</v>
      </c>
      <c r="E89" s="241" t="s">
        <v>860</v>
      </c>
      <c r="F89" s="241" t="s">
        <v>39</v>
      </c>
      <c r="G89" s="241" t="s">
        <v>871</v>
      </c>
      <c r="H89" s="318">
        <v>0</v>
      </c>
      <c r="I89" s="367">
        <v>0</v>
      </c>
      <c r="J89" s="319">
        <v>0</v>
      </c>
      <c r="K89" s="511" t="s">
        <v>1</v>
      </c>
      <c r="L89" s="367">
        <v>6</v>
      </c>
      <c r="M89" s="367" t="s">
        <v>716</v>
      </c>
      <c r="N89" s="318">
        <v>45</v>
      </c>
      <c r="O89" s="367" t="s">
        <v>895</v>
      </c>
      <c r="P89" s="320">
        <f t="shared" ref="P89" si="27">SUM(I89*J89)</f>
        <v>0</v>
      </c>
      <c r="Q89" s="323" t="s">
        <v>873</v>
      </c>
      <c r="R89" s="323" t="s">
        <v>731</v>
      </c>
      <c r="S89" s="242" t="s">
        <v>731</v>
      </c>
      <c r="T89" s="200"/>
      <c r="U89" s="200"/>
      <c r="V89" s="321"/>
      <c r="W89" s="367"/>
      <c r="X89" s="319"/>
      <c r="Y89" s="53"/>
      <c r="Z89" s="53"/>
      <c r="AA89" s="53"/>
      <c r="AB89" s="53"/>
      <c r="AC89" s="53"/>
      <c r="AD89" s="53">
        <f>X89</f>
        <v>0</v>
      </c>
      <c r="AE89" s="325"/>
    </row>
    <row r="90" spans="1:31" s="326" customFormat="1" ht="47.25" customHeight="1" x14ac:dyDescent="0.3">
      <c r="A90" s="315" t="s">
        <v>779</v>
      </c>
      <c r="B90" s="315">
        <v>1</v>
      </c>
      <c r="C90" s="316" t="s">
        <v>977</v>
      </c>
      <c r="D90" s="315">
        <v>0</v>
      </c>
      <c r="E90" s="241" t="s">
        <v>860</v>
      </c>
      <c r="F90" s="241" t="s">
        <v>39</v>
      </c>
      <c r="G90" s="241" t="s">
        <v>871</v>
      </c>
      <c r="H90" s="318">
        <v>0</v>
      </c>
      <c r="I90" s="367">
        <v>0</v>
      </c>
      <c r="J90" s="319">
        <v>0</v>
      </c>
      <c r="K90" s="511" t="s">
        <v>1</v>
      </c>
      <c r="L90" s="367">
        <v>6</v>
      </c>
      <c r="M90" s="367" t="s">
        <v>716</v>
      </c>
      <c r="N90" s="318">
        <v>45</v>
      </c>
      <c r="O90" s="367" t="s">
        <v>895</v>
      </c>
      <c r="P90" s="320">
        <f t="shared" ref="P90" si="28">SUM(I90*J90)</f>
        <v>0</v>
      </c>
      <c r="Q90" s="323" t="s">
        <v>873</v>
      </c>
      <c r="R90" s="323" t="s">
        <v>731</v>
      </c>
      <c r="S90" s="242" t="s">
        <v>731</v>
      </c>
      <c r="T90" s="200"/>
      <c r="U90" s="200"/>
      <c r="V90" s="321"/>
      <c r="W90" s="367"/>
      <c r="X90" s="319"/>
      <c r="Y90" s="53"/>
      <c r="Z90" s="53"/>
      <c r="AA90" s="53"/>
      <c r="AB90" s="53"/>
      <c r="AC90" s="53"/>
      <c r="AD90" s="53">
        <f>X90</f>
        <v>0</v>
      </c>
      <c r="AE90" s="325"/>
    </row>
    <row r="91" spans="1:31" ht="46.5" customHeight="1" x14ac:dyDescent="0.3">
      <c r="A91" s="315" t="s">
        <v>392</v>
      </c>
      <c r="B91" s="315">
        <v>1</v>
      </c>
      <c r="C91" s="316" t="s">
        <v>903</v>
      </c>
      <c r="D91" s="315">
        <v>0</v>
      </c>
      <c r="E91" s="317" t="s">
        <v>280</v>
      </c>
      <c r="F91" s="317" t="s">
        <v>909</v>
      </c>
      <c r="G91" s="317" t="s">
        <v>914</v>
      </c>
      <c r="H91" s="370"/>
      <c r="I91" s="367">
        <v>1</v>
      </c>
      <c r="J91" s="319">
        <v>10000</v>
      </c>
      <c r="K91" s="510" t="s">
        <v>15</v>
      </c>
      <c r="L91" s="367">
        <v>2</v>
      </c>
      <c r="M91" s="367" t="s">
        <v>716</v>
      </c>
      <c r="N91" s="318">
        <v>25</v>
      </c>
      <c r="O91" s="56" t="s">
        <v>703</v>
      </c>
      <c r="P91" s="319">
        <v>10000</v>
      </c>
      <c r="Q91" s="323" t="s">
        <v>929</v>
      </c>
      <c r="R91" s="323" t="s">
        <v>949</v>
      </c>
      <c r="S91" s="351"/>
      <c r="T91" s="330"/>
      <c r="U91" s="330"/>
      <c r="V91" s="371"/>
      <c r="W91" s="372"/>
      <c r="X91" s="319"/>
      <c r="Y91" s="319">
        <v>10000</v>
      </c>
      <c r="Z91" s="53"/>
      <c r="AA91" s="53"/>
      <c r="AB91" s="53"/>
      <c r="AC91" s="53"/>
      <c r="AD91" s="53">
        <f>Y91</f>
        <v>10000</v>
      </c>
      <c r="AE91" s="328"/>
    </row>
    <row r="92" spans="1:31" ht="54.75" customHeight="1" x14ac:dyDescent="0.3">
      <c r="A92" s="315" t="s">
        <v>392</v>
      </c>
      <c r="B92" s="315">
        <v>1</v>
      </c>
      <c r="C92" s="316" t="s">
        <v>904</v>
      </c>
      <c r="D92" s="315">
        <v>0</v>
      </c>
      <c r="E92" s="317" t="s">
        <v>280</v>
      </c>
      <c r="F92" s="317" t="s">
        <v>298</v>
      </c>
      <c r="G92" s="241" t="s">
        <v>299</v>
      </c>
      <c r="H92" s="370"/>
      <c r="I92" s="367">
        <v>32</v>
      </c>
      <c r="J92" s="319">
        <v>200</v>
      </c>
      <c r="K92" s="511" t="s">
        <v>0</v>
      </c>
      <c r="L92" s="367">
        <v>1</v>
      </c>
      <c r="M92" s="367" t="s">
        <v>716</v>
      </c>
      <c r="N92" s="318">
        <v>10</v>
      </c>
      <c r="O92" s="367" t="s">
        <v>702</v>
      </c>
      <c r="P92" s="320">
        <v>6400</v>
      </c>
      <c r="Q92" s="323" t="s">
        <v>930</v>
      </c>
      <c r="R92" s="323" t="s">
        <v>950</v>
      </c>
      <c r="S92" s="346"/>
      <c r="T92" s="84"/>
      <c r="U92" s="84"/>
      <c r="V92" s="373"/>
      <c r="W92" s="374"/>
      <c r="X92" s="375">
        <v>6400</v>
      </c>
      <c r="Y92" s="320"/>
      <c r="Z92" s="53"/>
      <c r="AA92" s="53"/>
      <c r="AB92" s="53"/>
      <c r="AC92" s="53"/>
      <c r="AD92" s="53">
        <f>X92</f>
        <v>6400</v>
      </c>
      <c r="AE92" s="328"/>
    </row>
    <row r="93" spans="1:31" ht="88.5" customHeight="1" x14ac:dyDescent="0.3">
      <c r="A93" s="315" t="s">
        <v>392</v>
      </c>
      <c r="B93" s="315">
        <v>1</v>
      </c>
      <c r="C93" s="316" t="s">
        <v>904</v>
      </c>
      <c r="D93" s="315">
        <v>0</v>
      </c>
      <c r="E93" s="317" t="s">
        <v>280</v>
      </c>
      <c r="F93" s="317" t="s">
        <v>298</v>
      </c>
      <c r="G93" s="241" t="s">
        <v>301</v>
      </c>
      <c r="H93" s="370"/>
      <c r="I93" s="367">
        <v>32</v>
      </c>
      <c r="J93" s="319">
        <v>250</v>
      </c>
      <c r="K93" s="511" t="s">
        <v>15</v>
      </c>
      <c r="L93" s="367">
        <v>2</v>
      </c>
      <c r="M93" s="367" t="s">
        <v>716</v>
      </c>
      <c r="N93" s="318">
        <v>20</v>
      </c>
      <c r="O93" s="56" t="s">
        <v>703</v>
      </c>
      <c r="P93" s="320">
        <v>8000</v>
      </c>
      <c r="Q93" s="323" t="s">
        <v>967</v>
      </c>
      <c r="R93" s="323" t="s">
        <v>951</v>
      </c>
      <c r="S93" s="346"/>
      <c r="T93" s="84"/>
      <c r="U93" s="84"/>
      <c r="V93" s="373"/>
      <c r="W93" s="374"/>
      <c r="X93" s="320"/>
      <c r="Y93" s="53">
        <v>8000</v>
      </c>
      <c r="Z93" s="53"/>
      <c r="AA93" s="53"/>
      <c r="AB93" s="53"/>
      <c r="AC93" s="53"/>
      <c r="AD93" s="53">
        <f>Y93</f>
        <v>8000</v>
      </c>
      <c r="AE93" s="328"/>
    </row>
    <row r="94" spans="1:31" ht="58.5" customHeight="1" x14ac:dyDescent="0.3">
      <c r="A94" s="315" t="s">
        <v>392</v>
      </c>
      <c r="B94" s="315">
        <v>1</v>
      </c>
      <c r="C94" s="316" t="s">
        <v>903</v>
      </c>
      <c r="D94" s="315">
        <v>0</v>
      </c>
      <c r="E94" s="317" t="s">
        <v>280</v>
      </c>
      <c r="F94" s="241" t="s">
        <v>303</v>
      </c>
      <c r="G94" s="241" t="s">
        <v>308</v>
      </c>
      <c r="H94" s="370"/>
      <c r="I94" s="367">
        <v>1</v>
      </c>
      <c r="J94" s="319">
        <v>20000</v>
      </c>
      <c r="K94" s="510" t="s">
        <v>0</v>
      </c>
      <c r="L94" s="367">
        <v>1</v>
      </c>
      <c r="M94" s="367" t="s">
        <v>716</v>
      </c>
      <c r="N94" s="318">
        <v>20</v>
      </c>
      <c r="O94" s="56" t="s">
        <v>702</v>
      </c>
      <c r="P94" s="319">
        <v>20000</v>
      </c>
      <c r="Q94" s="323" t="s">
        <v>931</v>
      </c>
      <c r="R94" s="323" t="s">
        <v>952</v>
      </c>
      <c r="S94" s="346"/>
      <c r="T94" s="84"/>
      <c r="U94" s="84"/>
      <c r="V94" s="373"/>
      <c r="W94" s="374"/>
      <c r="X94" s="319">
        <v>20000</v>
      </c>
      <c r="Y94" s="53"/>
      <c r="Z94" s="53"/>
      <c r="AA94" s="53"/>
      <c r="AB94" s="53"/>
      <c r="AC94" s="53"/>
      <c r="AD94" s="53">
        <f>X94</f>
        <v>20000</v>
      </c>
      <c r="AE94" s="328"/>
    </row>
    <row r="95" spans="1:31" ht="45" customHeight="1" x14ac:dyDescent="0.3">
      <c r="A95" s="315" t="s">
        <v>392</v>
      </c>
      <c r="B95" s="315">
        <v>1</v>
      </c>
      <c r="C95" s="316" t="s">
        <v>905</v>
      </c>
      <c r="D95" s="315">
        <v>0</v>
      </c>
      <c r="E95" s="317" t="s">
        <v>280</v>
      </c>
      <c r="F95" s="317" t="s">
        <v>910</v>
      </c>
      <c r="G95" s="241" t="s">
        <v>915</v>
      </c>
      <c r="H95" s="370"/>
      <c r="I95" s="367">
        <v>1</v>
      </c>
      <c r="J95" s="319">
        <v>2500</v>
      </c>
      <c r="K95" s="510" t="s">
        <v>0</v>
      </c>
      <c r="L95" s="367">
        <v>1</v>
      </c>
      <c r="M95" s="367" t="s">
        <v>716</v>
      </c>
      <c r="N95" s="318">
        <v>25</v>
      </c>
      <c r="O95" s="56" t="s">
        <v>702</v>
      </c>
      <c r="P95" s="320">
        <v>2500</v>
      </c>
      <c r="Q95" s="323" t="s">
        <v>932</v>
      </c>
      <c r="R95" s="323" t="s">
        <v>953</v>
      </c>
      <c r="S95" s="346"/>
      <c r="T95" s="84"/>
      <c r="U95" s="84"/>
      <c r="V95" s="373"/>
      <c r="W95" s="374"/>
      <c r="X95" s="319">
        <v>2500</v>
      </c>
      <c r="Y95" s="53"/>
      <c r="Z95" s="53"/>
      <c r="AA95" s="53"/>
      <c r="AB95" s="53"/>
      <c r="AC95" s="53"/>
      <c r="AD95" s="53">
        <f>X95</f>
        <v>2500</v>
      </c>
      <c r="AE95" s="328"/>
    </row>
    <row r="96" spans="1:31" ht="61.5" customHeight="1" x14ac:dyDescent="0.3">
      <c r="A96" s="315" t="s">
        <v>392</v>
      </c>
      <c r="B96" s="315">
        <v>1</v>
      </c>
      <c r="C96" s="316" t="s">
        <v>906</v>
      </c>
      <c r="D96" s="315">
        <v>0</v>
      </c>
      <c r="E96" s="317" t="s">
        <v>280</v>
      </c>
      <c r="F96" s="317" t="s">
        <v>298</v>
      </c>
      <c r="G96" s="241" t="s">
        <v>302</v>
      </c>
      <c r="H96" s="370"/>
      <c r="I96" s="367">
        <v>1</v>
      </c>
      <c r="J96" s="319">
        <v>5000</v>
      </c>
      <c r="K96" s="510" t="s">
        <v>15</v>
      </c>
      <c r="L96" s="367">
        <v>4</v>
      </c>
      <c r="M96" s="367" t="s">
        <v>716</v>
      </c>
      <c r="N96" s="318">
        <v>25</v>
      </c>
      <c r="O96" s="367" t="s">
        <v>705</v>
      </c>
      <c r="P96" s="320">
        <v>5000</v>
      </c>
      <c r="Q96" s="323" t="s">
        <v>968</v>
      </c>
      <c r="R96" s="323" t="s">
        <v>954</v>
      </c>
      <c r="S96" s="346"/>
      <c r="T96" s="84"/>
      <c r="U96" s="84"/>
      <c r="V96" s="373"/>
      <c r="W96" s="374"/>
      <c r="X96" s="53"/>
      <c r="Y96" s="53"/>
      <c r="Z96" s="53"/>
      <c r="AA96" s="53">
        <v>5000</v>
      </c>
      <c r="AB96" s="53"/>
      <c r="AC96" s="53"/>
      <c r="AD96" s="53">
        <f>AA96</f>
        <v>5000</v>
      </c>
      <c r="AE96" s="328"/>
    </row>
    <row r="97" spans="1:32" ht="63" customHeight="1" x14ac:dyDescent="0.3">
      <c r="A97" s="315" t="s">
        <v>392</v>
      </c>
      <c r="B97" s="315">
        <v>1</v>
      </c>
      <c r="C97" s="316" t="s">
        <v>906</v>
      </c>
      <c r="D97" s="315">
        <v>0</v>
      </c>
      <c r="E97" s="317" t="s">
        <v>280</v>
      </c>
      <c r="F97" s="317" t="s">
        <v>298</v>
      </c>
      <c r="G97" s="241" t="s">
        <v>299</v>
      </c>
      <c r="H97" s="370"/>
      <c r="I97" s="367">
        <v>1</v>
      </c>
      <c r="J97" s="319">
        <v>5000</v>
      </c>
      <c r="K97" s="510" t="s">
        <v>0</v>
      </c>
      <c r="L97" s="367">
        <v>1</v>
      </c>
      <c r="M97" s="367" t="s">
        <v>716</v>
      </c>
      <c r="N97" s="318">
        <v>25</v>
      </c>
      <c r="O97" s="56" t="s">
        <v>702</v>
      </c>
      <c r="P97" s="320">
        <v>10000</v>
      </c>
      <c r="Q97" s="323" t="s">
        <v>933</v>
      </c>
      <c r="R97" s="323" t="s">
        <v>969</v>
      </c>
      <c r="S97" s="346"/>
      <c r="T97" s="84"/>
      <c r="U97" s="84"/>
      <c r="V97" s="373"/>
      <c r="W97" s="374"/>
      <c r="X97" s="319">
        <v>5000</v>
      </c>
      <c r="Y97" s="53"/>
      <c r="Z97" s="53"/>
      <c r="AA97" s="53"/>
      <c r="AB97" s="53"/>
      <c r="AC97" s="53"/>
      <c r="AD97" s="53">
        <f>X97</f>
        <v>5000</v>
      </c>
      <c r="AE97" s="328"/>
    </row>
    <row r="98" spans="1:32" s="17" customFormat="1" ht="60.75" customHeight="1" x14ac:dyDescent="0.3">
      <c r="A98" s="315" t="s">
        <v>392</v>
      </c>
      <c r="B98" s="315">
        <v>1</v>
      </c>
      <c r="C98" s="316" t="s">
        <v>906</v>
      </c>
      <c r="D98" s="315">
        <v>0</v>
      </c>
      <c r="E98" s="317" t="s">
        <v>280</v>
      </c>
      <c r="F98" s="317" t="s">
        <v>298</v>
      </c>
      <c r="G98" s="241" t="s">
        <v>301</v>
      </c>
      <c r="H98" s="370"/>
      <c r="I98" s="367">
        <v>1</v>
      </c>
      <c r="J98" s="319">
        <v>12000</v>
      </c>
      <c r="K98" s="510" t="s">
        <v>15</v>
      </c>
      <c r="L98" s="367">
        <v>4</v>
      </c>
      <c r="M98" s="367" t="s">
        <v>716</v>
      </c>
      <c r="N98" s="318">
        <v>25</v>
      </c>
      <c r="O98" s="367" t="s">
        <v>705</v>
      </c>
      <c r="P98" s="320">
        <v>12000</v>
      </c>
      <c r="Q98" s="323" t="s">
        <v>934</v>
      </c>
      <c r="R98" s="323" t="s">
        <v>955</v>
      </c>
      <c r="S98" s="346"/>
      <c r="T98" s="84"/>
      <c r="U98" s="84"/>
      <c r="V98" s="373"/>
      <c r="W98" s="374"/>
      <c r="X98" s="53"/>
      <c r="Y98" s="53"/>
      <c r="Z98" s="53"/>
      <c r="AA98" s="53">
        <v>12000</v>
      </c>
      <c r="AB98" s="53"/>
      <c r="AC98" s="53"/>
      <c r="AD98" s="53">
        <f>AA98</f>
        <v>12000</v>
      </c>
      <c r="AE98" s="328"/>
    </row>
    <row r="99" spans="1:32" ht="39.75" customHeight="1" x14ac:dyDescent="0.3">
      <c r="A99" s="315" t="s">
        <v>392</v>
      </c>
      <c r="B99" s="315">
        <v>1</v>
      </c>
      <c r="C99" s="316" t="s">
        <v>903</v>
      </c>
      <c r="D99" s="315">
        <v>0</v>
      </c>
      <c r="E99" s="317" t="s">
        <v>280</v>
      </c>
      <c r="F99" s="317" t="s">
        <v>911</v>
      </c>
      <c r="G99" s="318" t="s">
        <v>916</v>
      </c>
      <c r="H99" s="370"/>
      <c r="I99" s="367">
        <v>1</v>
      </c>
      <c r="J99" s="319">
        <v>10000</v>
      </c>
      <c r="K99" s="510" t="s">
        <v>15</v>
      </c>
      <c r="L99" s="367">
        <v>2</v>
      </c>
      <c r="M99" s="367" t="s">
        <v>716</v>
      </c>
      <c r="N99" s="318">
        <v>25</v>
      </c>
      <c r="O99" s="56" t="s">
        <v>703</v>
      </c>
      <c r="P99" s="319">
        <v>10000</v>
      </c>
      <c r="Q99" s="323" t="s">
        <v>935</v>
      </c>
      <c r="R99" s="323" t="s">
        <v>956</v>
      </c>
      <c r="S99" s="346"/>
      <c r="T99" s="84"/>
      <c r="U99" s="84"/>
      <c r="V99" s="373"/>
      <c r="W99" s="374"/>
      <c r="X99" s="321"/>
      <c r="Y99" s="319">
        <v>10000</v>
      </c>
      <c r="Z99" s="87"/>
      <c r="AA99" s="53"/>
      <c r="AB99" s="53"/>
      <c r="AC99" s="53"/>
      <c r="AD99" s="53">
        <f>Y99</f>
        <v>10000</v>
      </c>
      <c r="AE99" s="328"/>
    </row>
    <row r="100" spans="1:32" ht="42" customHeight="1" x14ac:dyDescent="0.3">
      <c r="A100" s="315" t="s">
        <v>392</v>
      </c>
      <c r="B100" s="315">
        <v>1</v>
      </c>
      <c r="C100" s="316" t="s">
        <v>903</v>
      </c>
      <c r="D100" s="315">
        <v>0</v>
      </c>
      <c r="E100" s="317" t="s">
        <v>280</v>
      </c>
      <c r="F100" s="317" t="s">
        <v>298</v>
      </c>
      <c r="G100" s="241" t="s">
        <v>299</v>
      </c>
      <c r="H100" s="370"/>
      <c r="I100" s="367">
        <v>1</v>
      </c>
      <c r="J100" s="319">
        <v>15000</v>
      </c>
      <c r="K100" s="510" t="s">
        <v>15</v>
      </c>
      <c r="L100" s="367">
        <v>4</v>
      </c>
      <c r="M100" s="367" t="s">
        <v>716</v>
      </c>
      <c r="N100" s="318">
        <v>25</v>
      </c>
      <c r="O100" s="367" t="s">
        <v>705</v>
      </c>
      <c r="P100" s="319">
        <v>15000</v>
      </c>
      <c r="Q100" s="323" t="s">
        <v>936</v>
      </c>
      <c r="R100" s="323" t="s">
        <v>970</v>
      </c>
      <c r="S100" s="346"/>
      <c r="T100" s="84"/>
      <c r="U100" s="84"/>
      <c r="V100" s="373"/>
      <c r="W100" s="374"/>
      <c r="X100" s="53"/>
      <c r="Y100" s="53"/>
      <c r="Z100" s="319"/>
      <c r="AA100" s="53">
        <v>15000</v>
      </c>
      <c r="AB100" s="53"/>
      <c r="AC100" s="53"/>
      <c r="AD100" s="53">
        <f>AA100</f>
        <v>15000</v>
      </c>
      <c r="AE100" s="328"/>
    </row>
    <row r="101" spans="1:32" ht="45.75" customHeight="1" x14ac:dyDescent="0.3">
      <c r="A101" s="315" t="s">
        <v>392</v>
      </c>
      <c r="B101" s="315">
        <v>1</v>
      </c>
      <c r="C101" s="316" t="s">
        <v>907</v>
      </c>
      <c r="D101" s="315">
        <v>0</v>
      </c>
      <c r="E101" s="317" t="s">
        <v>177</v>
      </c>
      <c r="F101" s="241" t="s">
        <v>178</v>
      </c>
      <c r="G101" s="317" t="s">
        <v>917</v>
      </c>
      <c r="H101" s="370"/>
      <c r="I101" s="367">
        <v>2</v>
      </c>
      <c r="J101" s="319">
        <v>200</v>
      </c>
      <c r="K101" s="511" t="s">
        <v>0</v>
      </c>
      <c r="L101" s="367">
        <v>1</v>
      </c>
      <c r="M101" s="367" t="s">
        <v>716</v>
      </c>
      <c r="N101" s="318">
        <v>15</v>
      </c>
      <c r="O101" s="56" t="s">
        <v>702</v>
      </c>
      <c r="P101" s="320">
        <v>400</v>
      </c>
      <c r="Q101" s="323" t="s">
        <v>937</v>
      </c>
      <c r="R101" s="323" t="s">
        <v>957</v>
      </c>
      <c r="S101" s="346"/>
      <c r="T101" s="84"/>
      <c r="U101" s="84"/>
      <c r="V101" s="373"/>
      <c r="W101" s="374"/>
      <c r="X101" s="376">
        <v>400</v>
      </c>
      <c r="Y101" s="53"/>
      <c r="Z101" s="53"/>
      <c r="AA101" s="53"/>
      <c r="AB101" s="53"/>
      <c r="AC101" s="53"/>
      <c r="AD101" s="53">
        <f t="shared" ref="AD101:AD107" si="29">X101</f>
        <v>400</v>
      </c>
      <c r="AE101" s="328"/>
    </row>
    <row r="102" spans="1:32" s="17" customFormat="1" ht="60.75" customHeight="1" x14ac:dyDescent="0.3">
      <c r="A102" s="315" t="s">
        <v>392</v>
      </c>
      <c r="B102" s="315">
        <v>1</v>
      </c>
      <c r="C102" s="316" t="s">
        <v>907</v>
      </c>
      <c r="D102" s="315">
        <v>0</v>
      </c>
      <c r="E102" s="317" t="s">
        <v>177</v>
      </c>
      <c r="F102" s="241" t="s">
        <v>178</v>
      </c>
      <c r="G102" s="241" t="s">
        <v>918</v>
      </c>
      <c r="H102" s="370"/>
      <c r="I102" s="367">
        <v>4</v>
      </c>
      <c r="J102" s="319">
        <v>125</v>
      </c>
      <c r="K102" s="510" t="s">
        <v>0</v>
      </c>
      <c r="L102" s="367">
        <v>1</v>
      </c>
      <c r="M102" s="367" t="s">
        <v>712</v>
      </c>
      <c r="N102" s="318">
        <v>20</v>
      </c>
      <c r="O102" s="87" t="s">
        <v>702</v>
      </c>
      <c r="P102" s="320">
        <v>500</v>
      </c>
      <c r="Q102" s="323" t="s">
        <v>938</v>
      </c>
      <c r="R102" s="323" t="s">
        <v>971</v>
      </c>
      <c r="S102" s="346"/>
      <c r="T102" s="84"/>
      <c r="U102" s="84"/>
      <c r="V102" s="373"/>
      <c r="W102" s="374"/>
      <c r="X102" s="376">
        <v>500</v>
      </c>
      <c r="Y102" s="53"/>
      <c r="Z102" s="53"/>
      <c r="AA102" s="53"/>
      <c r="AB102" s="53"/>
      <c r="AC102" s="53"/>
      <c r="AD102" s="53">
        <f t="shared" si="29"/>
        <v>500</v>
      </c>
      <c r="AE102" s="352"/>
    </row>
    <row r="103" spans="1:32" s="17" customFormat="1" ht="53.25" customHeight="1" x14ac:dyDescent="0.3">
      <c r="A103" s="315" t="s">
        <v>902</v>
      </c>
      <c r="B103" s="315">
        <v>1</v>
      </c>
      <c r="C103" s="316" t="s">
        <v>907</v>
      </c>
      <c r="D103" s="315">
        <v>0</v>
      </c>
      <c r="E103" s="317" t="s">
        <v>177</v>
      </c>
      <c r="F103" s="241" t="s">
        <v>912</v>
      </c>
      <c r="G103" s="241" t="s">
        <v>919</v>
      </c>
      <c r="H103" s="370"/>
      <c r="I103" s="367">
        <v>5</v>
      </c>
      <c r="J103" s="319">
        <v>600</v>
      </c>
      <c r="K103" s="511" t="s">
        <v>0</v>
      </c>
      <c r="L103" s="367">
        <v>1</v>
      </c>
      <c r="M103" s="367" t="s">
        <v>715</v>
      </c>
      <c r="N103" s="318">
        <v>30</v>
      </c>
      <c r="O103" s="56" t="s">
        <v>702</v>
      </c>
      <c r="P103" s="320">
        <v>3000</v>
      </c>
      <c r="Q103" s="323" t="s">
        <v>972</v>
      </c>
      <c r="R103" s="323" t="s">
        <v>958</v>
      </c>
      <c r="S103" s="346"/>
      <c r="T103" s="84"/>
      <c r="U103" s="84"/>
      <c r="V103" s="373"/>
      <c r="W103" s="374"/>
      <c r="X103" s="376">
        <v>3000</v>
      </c>
      <c r="Y103" s="53"/>
      <c r="Z103" s="53"/>
      <c r="AA103" s="53"/>
      <c r="AB103" s="53"/>
      <c r="AC103" s="53"/>
      <c r="AD103" s="377">
        <f t="shared" si="29"/>
        <v>3000</v>
      </c>
      <c r="AE103" s="356"/>
      <c r="AF103" s="357"/>
    </row>
    <row r="104" spans="1:32" s="17" customFormat="1" ht="62.25" customHeight="1" x14ac:dyDescent="0.3">
      <c r="A104" s="315" t="s">
        <v>392</v>
      </c>
      <c r="B104" s="315">
        <v>1</v>
      </c>
      <c r="C104" s="316" t="s">
        <v>908</v>
      </c>
      <c r="D104" s="315">
        <v>0</v>
      </c>
      <c r="E104" s="317" t="s">
        <v>177</v>
      </c>
      <c r="F104" s="241" t="s">
        <v>239</v>
      </c>
      <c r="G104" s="241" t="s">
        <v>920</v>
      </c>
      <c r="H104" s="370"/>
      <c r="I104" s="367">
        <v>1</v>
      </c>
      <c r="J104" s="319">
        <v>8000</v>
      </c>
      <c r="K104" s="511" t="s">
        <v>0</v>
      </c>
      <c r="L104" s="367">
        <v>1</v>
      </c>
      <c r="M104" s="367" t="s">
        <v>716</v>
      </c>
      <c r="N104" s="378">
        <v>25</v>
      </c>
      <c r="O104" s="56" t="s">
        <v>702</v>
      </c>
      <c r="P104" s="320">
        <v>8000</v>
      </c>
      <c r="Q104" s="323" t="s">
        <v>939</v>
      </c>
      <c r="R104" s="323" t="s">
        <v>959</v>
      </c>
      <c r="S104" s="346"/>
      <c r="T104" s="84"/>
      <c r="U104" s="84"/>
      <c r="V104" s="373"/>
      <c r="W104" s="374"/>
      <c r="X104" s="376">
        <v>8000</v>
      </c>
      <c r="Y104" s="379"/>
      <c r="Z104" s="379"/>
      <c r="AA104" s="379"/>
      <c r="AB104" s="379"/>
      <c r="AC104" s="379"/>
      <c r="AD104" s="53">
        <f t="shared" si="29"/>
        <v>8000</v>
      </c>
      <c r="AE104" s="356"/>
      <c r="AF104" s="357"/>
    </row>
    <row r="105" spans="1:32" s="17" customFormat="1" ht="32.25" customHeight="1" x14ac:dyDescent="0.3">
      <c r="A105" s="315" t="s">
        <v>392</v>
      </c>
      <c r="B105" s="315">
        <v>1</v>
      </c>
      <c r="C105" s="316" t="s">
        <v>903</v>
      </c>
      <c r="D105" s="315">
        <v>0</v>
      </c>
      <c r="E105" s="317" t="s">
        <v>177</v>
      </c>
      <c r="F105" s="241" t="s">
        <v>239</v>
      </c>
      <c r="G105" s="241" t="s">
        <v>921</v>
      </c>
      <c r="H105" s="370"/>
      <c r="I105" s="367">
        <v>3</v>
      </c>
      <c r="J105" s="319">
        <v>250</v>
      </c>
      <c r="K105" s="510" t="s">
        <v>0</v>
      </c>
      <c r="L105" s="367">
        <v>1</v>
      </c>
      <c r="M105" s="367" t="s">
        <v>712</v>
      </c>
      <c r="N105" s="318">
        <v>10</v>
      </c>
      <c r="O105" s="56" t="s">
        <v>702</v>
      </c>
      <c r="P105" s="320">
        <v>705</v>
      </c>
      <c r="Q105" s="323" t="s">
        <v>940</v>
      </c>
      <c r="R105" s="323" t="s">
        <v>973</v>
      </c>
      <c r="S105" s="346"/>
      <c r="T105" s="84"/>
      <c r="U105" s="84"/>
      <c r="V105" s="373"/>
      <c r="W105" s="374"/>
      <c r="X105" s="376">
        <v>750</v>
      </c>
      <c r="Y105" s="53"/>
      <c r="Z105" s="53"/>
      <c r="AA105" s="53"/>
      <c r="AB105" s="53"/>
      <c r="AC105" s="53"/>
      <c r="AD105" s="53">
        <f t="shared" si="29"/>
        <v>750</v>
      </c>
      <c r="AE105" s="356"/>
      <c r="AF105" s="357"/>
    </row>
    <row r="106" spans="1:32" s="17" customFormat="1" ht="39" customHeight="1" x14ac:dyDescent="0.3">
      <c r="A106" s="315" t="s">
        <v>392</v>
      </c>
      <c r="B106" s="315">
        <v>1</v>
      </c>
      <c r="C106" s="316" t="s">
        <v>907</v>
      </c>
      <c r="D106" s="315">
        <v>0</v>
      </c>
      <c r="E106" s="317" t="s">
        <v>177</v>
      </c>
      <c r="F106" s="241" t="s">
        <v>226</v>
      </c>
      <c r="G106" s="241" t="s">
        <v>922</v>
      </c>
      <c r="H106" s="370"/>
      <c r="I106" s="367">
        <v>3</v>
      </c>
      <c r="J106" s="319">
        <v>250</v>
      </c>
      <c r="K106" s="511" t="s">
        <v>0</v>
      </c>
      <c r="L106" s="367">
        <v>1</v>
      </c>
      <c r="M106" s="367" t="s">
        <v>716</v>
      </c>
      <c r="N106" s="318">
        <v>25</v>
      </c>
      <c r="O106" s="56" t="s">
        <v>702</v>
      </c>
      <c r="P106" s="320">
        <v>750</v>
      </c>
      <c r="Q106" s="323" t="s">
        <v>941</v>
      </c>
      <c r="R106" s="323" t="s">
        <v>960</v>
      </c>
      <c r="S106" s="346"/>
      <c r="T106" s="84"/>
      <c r="U106" s="84"/>
      <c r="V106" s="373"/>
      <c r="W106" s="374"/>
      <c r="X106" s="376">
        <v>750</v>
      </c>
      <c r="Y106" s="53"/>
      <c r="Z106" s="53"/>
      <c r="AA106" s="53"/>
      <c r="AB106" s="53"/>
      <c r="AC106" s="53"/>
      <c r="AD106" s="53">
        <f t="shared" si="29"/>
        <v>750</v>
      </c>
      <c r="AE106" s="356"/>
      <c r="AF106" s="357"/>
    </row>
    <row r="107" spans="1:32" s="17" customFormat="1" ht="45" customHeight="1" x14ac:dyDescent="0.3">
      <c r="A107" s="315" t="s">
        <v>392</v>
      </c>
      <c r="B107" s="315">
        <v>1</v>
      </c>
      <c r="C107" s="316" t="s">
        <v>907</v>
      </c>
      <c r="D107" s="315">
        <v>0</v>
      </c>
      <c r="E107" s="317" t="s">
        <v>177</v>
      </c>
      <c r="F107" s="241" t="s">
        <v>178</v>
      </c>
      <c r="G107" s="241" t="s">
        <v>923</v>
      </c>
      <c r="H107" s="370"/>
      <c r="I107" s="367">
        <v>1</v>
      </c>
      <c r="J107" s="319">
        <v>500</v>
      </c>
      <c r="K107" s="511" t="s">
        <v>0</v>
      </c>
      <c r="L107" s="367">
        <v>1</v>
      </c>
      <c r="M107" s="367" t="s">
        <v>716</v>
      </c>
      <c r="N107" s="318">
        <v>25</v>
      </c>
      <c r="O107" s="56" t="s">
        <v>702</v>
      </c>
      <c r="P107" s="320">
        <v>500</v>
      </c>
      <c r="Q107" s="323" t="s">
        <v>942</v>
      </c>
      <c r="R107" s="323" t="s">
        <v>974</v>
      </c>
      <c r="S107" s="346"/>
      <c r="T107" s="84"/>
      <c r="U107" s="84"/>
      <c r="V107" s="373"/>
      <c r="W107" s="374"/>
      <c r="X107" s="376">
        <v>500</v>
      </c>
      <c r="Y107" s="53"/>
      <c r="Z107" s="53"/>
      <c r="AA107" s="53"/>
      <c r="AB107" s="53"/>
      <c r="AC107" s="53"/>
      <c r="AD107" s="53">
        <f t="shared" si="29"/>
        <v>500</v>
      </c>
      <c r="AE107" s="356"/>
      <c r="AF107" s="357"/>
    </row>
    <row r="108" spans="1:32" s="17" customFormat="1" ht="74.25" customHeight="1" x14ac:dyDescent="0.3">
      <c r="A108" s="315" t="s">
        <v>392</v>
      </c>
      <c r="B108" s="315">
        <v>1</v>
      </c>
      <c r="C108" s="316" t="s">
        <v>840</v>
      </c>
      <c r="D108" s="315">
        <v>0</v>
      </c>
      <c r="E108" s="317" t="s">
        <v>177</v>
      </c>
      <c r="F108" s="241" t="s">
        <v>239</v>
      </c>
      <c r="G108" s="241" t="s">
        <v>244</v>
      </c>
      <c r="H108" s="370"/>
      <c r="I108" s="367">
        <v>2</v>
      </c>
      <c r="J108" s="319">
        <v>3000</v>
      </c>
      <c r="K108" s="511" t="s">
        <v>15</v>
      </c>
      <c r="L108" s="367">
        <v>2</v>
      </c>
      <c r="M108" s="367" t="s">
        <v>716</v>
      </c>
      <c r="N108" s="378">
        <v>25</v>
      </c>
      <c r="O108" s="56" t="s">
        <v>703</v>
      </c>
      <c r="P108" s="320">
        <v>3000</v>
      </c>
      <c r="Q108" s="323" t="s">
        <v>943</v>
      </c>
      <c r="R108" s="323" t="s">
        <v>961</v>
      </c>
      <c r="S108" s="346"/>
      <c r="T108" s="84"/>
      <c r="U108" s="84"/>
      <c r="V108" s="373"/>
      <c r="W108" s="374"/>
      <c r="X108" s="377"/>
      <c r="Y108" s="380">
        <v>3000</v>
      </c>
      <c r="Z108" s="377"/>
      <c r="AA108" s="377"/>
      <c r="AB108" s="377"/>
      <c r="AC108" s="377"/>
      <c r="AD108" s="53">
        <f>Y108</f>
        <v>3000</v>
      </c>
      <c r="AE108" s="356"/>
      <c r="AF108" s="357"/>
    </row>
    <row r="109" spans="1:32" s="17" customFormat="1" ht="64.5" customHeight="1" x14ac:dyDescent="0.3">
      <c r="A109" s="315" t="s">
        <v>902</v>
      </c>
      <c r="B109" s="315">
        <v>1</v>
      </c>
      <c r="C109" s="316" t="s">
        <v>907</v>
      </c>
      <c r="D109" s="315">
        <v>0</v>
      </c>
      <c r="E109" s="317" t="s">
        <v>177</v>
      </c>
      <c r="F109" s="241" t="s">
        <v>912</v>
      </c>
      <c r="G109" s="362" t="s">
        <v>924</v>
      </c>
      <c r="H109" s="370"/>
      <c r="I109" s="367">
        <v>2</v>
      </c>
      <c r="J109" s="319">
        <v>12000</v>
      </c>
      <c r="K109" s="511" t="s">
        <v>15</v>
      </c>
      <c r="L109" s="367">
        <v>3</v>
      </c>
      <c r="M109" s="367" t="s">
        <v>715</v>
      </c>
      <c r="N109" s="318">
        <v>30</v>
      </c>
      <c r="O109" s="56" t="s">
        <v>704</v>
      </c>
      <c r="P109" s="320">
        <v>24000</v>
      </c>
      <c r="Q109" s="323" t="s">
        <v>944</v>
      </c>
      <c r="R109" s="323" t="s">
        <v>975</v>
      </c>
      <c r="S109" s="346"/>
      <c r="T109" s="84"/>
      <c r="U109" s="84"/>
      <c r="V109" s="373"/>
      <c r="W109" s="374"/>
      <c r="X109" s="53"/>
      <c r="Y109" s="53"/>
      <c r="Z109" s="53">
        <v>24000</v>
      </c>
      <c r="AA109" s="53"/>
      <c r="AB109" s="53"/>
      <c r="AC109" s="53"/>
      <c r="AD109" s="53">
        <f t="shared" ref="AD109:AD114" si="30">Z109</f>
        <v>24000</v>
      </c>
      <c r="AE109" s="356"/>
      <c r="AF109" s="357"/>
    </row>
    <row r="110" spans="1:32" s="17" customFormat="1" ht="47.25" customHeight="1" x14ac:dyDescent="0.3">
      <c r="A110" s="315" t="s">
        <v>902</v>
      </c>
      <c r="B110" s="315">
        <v>1</v>
      </c>
      <c r="C110" s="316" t="s">
        <v>903</v>
      </c>
      <c r="D110" s="315">
        <v>0</v>
      </c>
      <c r="E110" s="317" t="s">
        <v>177</v>
      </c>
      <c r="F110" s="241" t="s">
        <v>912</v>
      </c>
      <c r="G110" s="241" t="s">
        <v>925</v>
      </c>
      <c r="H110" s="370"/>
      <c r="I110" s="367">
        <v>1</v>
      </c>
      <c r="J110" s="319">
        <v>30000</v>
      </c>
      <c r="K110" s="511" t="s">
        <v>15</v>
      </c>
      <c r="L110" s="367">
        <v>3</v>
      </c>
      <c r="M110" s="367" t="s">
        <v>716</v>
      </c>
      <c r="N110" s="318">
        <v>25</v>
      </c>
      <c r="O110" s="56" t="s">
        <v>704</v>
      </c>
      <c r="P110" s="320">
        <v>30000</v>
      </c>
      <c r="Q110" s="323" t="s">
        <v>945</v>
      </c>
      <c r="R110" s="323" t="s">
        <v>962</v>
      </c>
      <c r="S110" s="346"/>
      <c r="T110" s="84"/>
      <c r="U110" s="84"/>
      <c r="V110" s="373"/>
      <c r="W110" s="374"/>
      <c r="X110" s="53"/>
      <c r="Y110" s="53"/>
      <c r="Z110" s="53">
        <v>30000</v>
      </c>
      <c r="AA110" s="53"/>
      <c r="AB110" s="53"/>
      <c r="AC110" s="53"/>
      <c r="AD110" s="53">
        <f t="shared" si="30"/>
        <v>30000</v>
      </c>
      <c r="AE110" s="356"/>
      <c r="AF110" s="357"/>
    </row>
    <row r="111" spans="1:32" s="17" customFormat="1" ht="79.5" customHeight="1" x14ac:dyDescent="0.3">
      <c r="A111" s="315" t="s">
        <v>392</v>
      </c>
      <c r="B111" s="315">
        <v>1</v>
      </c>
      <c r="C111" s="316" t="s">
        <v>903</v>
      </c>
      <c r="D111" s="315">
        <v>0</v>
      </c>
      <c r="E111" s="317" t="s">
        <v>177</v>
      </c>
      <c r="F111" s="241" t="s">
        <v>912</v>
      </c>
      <c r="G111" s="241" t="s">
        <v>926</v>
      </c>
      <c r="H111" s="370"/>
      <c r="I111" s="367">
        <v>70</v>
      </c>
      <c r="J111" s="319">
        <v>500</v>
      </c>
      <c r="K111" s="511" t="s">
        <v>15</v>
      </c>
      <c r="L111" s="367">
        <v>3</v>
      </c>
      <c r="M111" s="367" t="s">
        <v>716</v>
      </c>
      <c r="N111" s="318">
        <v>20</v>
      </c>
      <c r="O111" s="56" t="s">
        <v>704</v>
      </c>
      <c r="P111" s="320">
        <v>35000</v>
      </c>
      <c r="Q111" s="381" t="s">
        <v>946</v>
      </c>
      <c r="R111" s="381" t="s">
        <v>963</v>
      </c>
      <c r="S111" s="346"/>
      <c r="T111" s="84"/>
      <c r="U111" s="84"/>
      <c r="V111" s="373"/>
      <c r="W111" s="374"/>
      <c r="X111" s="53"/>
      <c r="Y111" s="53"/>
      <c r="Z111" s="53">
        <v>35000</v>
      </c>
      <c r="AA111" s="53"/>
      <c r="AB111" s="53"/>
      <c r="AC111" s="53"/>
      <c r="AD111" s="53">
        <f t="shared" si="30"/>
        <v>35000</v>
      </c>
      <c r="AE111" s="356"/>
      <c r="AF111" s="357"/>
    </row>
    <row r="112" spans="1:32" s="17" customFormat="1" ht="39.75" customHeight="1" x14ac:dyDescent="0.3">
      <c r="A112" s="315" t="s">
        <v>392</v>
      </c>
      <c r="B112" s="315">
        <v>1</v>
      </c>
      <c r="C112" s="316" t="s">
        <v>903</v>
      </c>
      <c r="D112" s="315">
        <v>0</v>
      </c>
      <c r="E112" s="317" t="s">
        <v>177</v>
      </c>
      <c r="F112" s="241" t="s">
        <v>226</v>
      </c>
      <c r="G112" s="241" t="s">
        <v>927</v>
      </c>
      <c r="H112" s="370"/>
      <c r="I112" s="367">
        <v>1</v>
      </c>
      <c r="J112" s="319">
        <v>25000</v>
      </c>
      <c r="K112" s="511" t="s">
        <v>15</v>
      </c>
      <c r="L112" s="367">
        <v>3</v>
      </c>
      <c r="M112" s="367" t="s">
        <v>716</v>
      </c>
      <c r="N112" s="318">
        <v>25</v>
      </c>
      <c r="O112" s="56" t="s">
        <v>704</v>
      </c>
      <c r="P112" s="320">
        <v>25000</v>
      </c>
      <c r="Q112" s="323" t="s">
        <v>945</v>
      </c>
      <c r="R112" s="323" t="s">
        <v>964</v>
      </c>
      <c r="S112" s="346"/>
      <c r="T112" s="84"/>
      <c r="U112" s="84"/>
      <c r="V112" s="373"/>
      <c r="W112" s="374"/>
      <c r="X112" s="379"/>
      <c r="Y112" s="379"/>
      <c r="Z112" s="53">
        <v>25000</v>
      </c>
      <c r="AA112" s="53"/>
      <c r="AB112" s="379"/>
      <c r="AC112" s="379"/>
      <c r="AD112" s="53">
        <f t="shared" si="30"/>
        <v>25000</v>
      </c>
      <c r="AE112" s="356"/>
      <c r="AF112" s="357"/>
    </row>
    <row r="113" spans="1:32" s="17" customFormat="1" ht="58.5" customHeight="1" x14ac:dyDescent="0.3">
      <c r="A113" s="315" t="s">
        <v>902</v>
      </c>
      <c r="B113" s="315">
        <v>1</v>
      </c>
      <c r="C113" s="316" t="s">
        <v>907</v>
      </c>
      <c r="D113" s="315">
        <v>0</v>
      </c>
      <c r="E113" s="317" t="s">
        <v>177</v>
      </c>
      <c r="F113" s="241" t="s">
        <v>913</v>
      </c>
      <c r="G113" s="317" t="s">
        <v>928</v>
      </c>
      <c r="H113" s="370"/>
      <c r="I113" s="367">
        <v>4</v>
      </c>
      <c r="J113" s="319">
        <v>4000</v>
      </c>
      <c r="K113" s="511" t="s">
        <v>15</v>
      </c>
      <c r="L113" s="367">
        <v>3</v>
      </c>
      <c r="M113" s="367" t="s">
        <v>716</v>
      </c>
      <c r="N113" s="318">
        <v>20</v>
      </c>
      <c r="O113" s="56" t="s">
        <v>704</v>
      </c>
      <c r="P113" s="320">
        <v>8000</v>
      </c>
      <c r="Q113" s="323" t="s">
        <v>947</v>
      </c>
      <c r="R113" s="323" t="s">
        <v>976</v>
      </c>
      <c r="S113" s="346"/>
      <c r="T113" s="84"/>
      <c r="U113" s="84"/>
      <c r="V113" s="373"/>
      <c r="W113" s="374"/>
      <c r="X113" s="53"/>
      <c r="Y113" s="379"/>
      <c r="Z113" s="53">
        <v>16000</v>
      </c>
      <c r="AA113" s="53"/>
      <c r="AB113" s="379"/>
      <c r="AC113" s="379"/>
      <c r="AD113" s="53">
        <f t="shared" si="30"/>
        <v>16000</v>
      </c>
      <c r="AE113" s="356"/>
      <c r="AF113" s="357"/>
    </row>
    <row r="114" spans="1:32" s="17" customFormat="1" ht="56.25" customHeight="1" x14ac:dyDescent="0.3">
      <c r="A114" s="315" t="s">
        <v>902</v>
      </c>
      <c r="B114" s="315">
        <v>1</v>
      </c>
      <c r="C114" s="316" t="s">
        <v>907</v>
      </c>
      <c r="D114" s="315">
        <v>0</v>
      </c>
      <c r="E114" s="317" t="s">
        <v>177</v>
      </c>
      <c r="F114" s="241" t="s">
        <v>912</v>
      </c>
      <c r="G114" s="363" t="s">
        <v>212</v>
      </c>
      <c r="H114" s="370"/>
      <c r="I114" s="367">
        <v>1</v>
      </c>
      <c r="J114" s="319">
        <v>15000</v>
      </c>
      <c r="K114" s="511" t="s">
        <v>15</v>
      </c>
      <c r="L114" s="367">
        <v>3</v>
      </c>
      <c r="M114" s="367" t="s">
        <v>715</v>
      </c>
      <c r="N114" s="318">
        <v>30</v>
      </c>
      <c r="O114" s="56" t="s">
        <v>704</v>
      </c>
      <c r="P114" s="320">
        <v>15000</v>
      </c>
      <c r="Q114" s="323" t="s">
        <v>948</v>
      </c>
      <c r="R114" s="323" t="s">
        <v>965</v>
      </c>
      <c r="S114" s="346"/>
      <c r="T114" s="84"/>
      <c r="U114" s="84"/>
      <c r="V114" s="373"/>
      <c r="W114" s="374"/>
      <c r="X114" s="53"/>
      <c r="Y114" s="53"/>
      <c r="Z114" s="53">
        <v>15000</v>
      </c>
      <c r="AA114" s="53"/>
      <c r="AB114" s="53"/>
      <c r="AC114" s="53"/>
      <c r="AD114" s="53">
        <f t="shared" si="30"/>
        <v>15000</v>
      </c>
      <c r="AE114" s="356"/>
      <c r="AF114" s="357"/>
    </row>
    <row r="115" spans="1:32" s="17" customFormat="1" ht="21" customHeight="1" x14ac:dyDescent="0.3">
      <c r="A115" s="340"/>
      <c r="B115" s="340"/>
      <c r="C115" s="350"/>
      <c r="D115" s="340"/>
      <c r="E115" s="341"/>
      <c r="F115" s="341"/>
      <c r="G115" s="341"/>
      <c r="H115" s="341"/>
      <c r="I115" s="67"/>
      <c r="J115" s="342"/>
      <c r="K115" s="512"/>
      <c r="L115" s="364"/>
      <c r="M115" s="364"/>
      <c r="N115" s="365"/>
      <c r="O115" s="364"/>
      <c r="P115" s="344"/>
      <c r="Q115" s="345"/>
      <c r="R115" s="345"/>
      <c r="S115" s="346"/>
      <c r="T115" s="84"/>
      <c r="U115" s="84"/>
      <c r="V115" s="347"/>
      <c r="W115" s="348"/>
      <c r="X115" s="383">
        <f t="shared" ref="X115:AC115" si="31">SUM(X17:X114)</f>
        <v>47800</v>
      </c>
      <c r="Y115" s="384">
        <f t="shared" si="31"/>
        <v>71872</v>
      </c>
      <c r="Z115" s="385">
        <f t="shared" si="31"/>
        <v>210161</v>
      </c>
      <c r="AA115" s="385">
        <f t="shared" si="31"/>
        <v>305312</v>
      </c>
      <c r="AB115" s="385">
        <f t="shared" si="31"/>
        <v>106864</v>
      </c>
      <c r="AC115" s="385">
        <f t="shared" si="31"/>
        <v>17930</v>
      </c>
      <c r="AD115" s="324"/>
      <c r="AE115" s="356"/>
      <c r="AF115" s="357"/>
    </row>
    <row r="116" spans="1:32" s="17" customFormat="1" x14ac:dyDescent="0.3">
      <c r="A116" s="340"/>
      <c r="B116" s="340"/>
      <c r="C116" s="350"/>
      <c r="D116" s="340"/>
      <c r="E116" s="341"/>
      <c r="F116" s="341"/>
      <c r="G116" s="341"/>
      <c r="H116" s="341"/>
      <c r="I116" s="67"/>
      <c r="J116" s="342"/>
      <c r="K116" s="512"/>
      <c r="L116" s="364"/>
      <c r="M116" s="364"/>
      <c r="N116" s="365"/>
      <c r="O116" s="364"/>
      <c r="P116" s="344"/>
      <c r="Q116" s="345"/>
      <c r="R116" s="345"/>
      <c r="S116" s="346"/>
      <c r="T116" s="84"/>
      <c r="U116" s="84"/>
      <c r="V116" s="347"/>
      <c r="W116" s="348"/>
      <c r="X116" s="349"/>
      <c r="Y116" s="349"/>
      <c r="Z116" s="349"/>
      <c r="AA116" s="349"/>
      <c r="AB116" s="349"/>
      <c r="AC116" s="382" t="s">
        <v>901</v>
      </c>
      <c r="AD116" s="386">
        <f>SUM(AD17:AD114)</f>
        <v>759939</v>
      </c>
      <c r="AE116" s="356"/>
      <c r="AF116" s="357"/>
    </row>
    <row r="117" spans="1:32" s="17" customFormat="1" x14ac:dyDescent="0.3">
      <c r="A117" s="340"/>
      <c r="B117" s="340"/>
      <c r="C117" s="350"/>
      <c r="D117" s="340"/>
      <c r="E117" s="341"/>
      <c r="F117" s="341"/>
      <c r="G117" s="341"/>
      <c r="H117" s="341"/>
      <c r="I117" s="67"/>
      <c r="J117" s="342"/>
      <c r="K117" s="512"/>
      <c r="L117" s="364"/>
      <c r="M117" s="364"/>
      <c r="N117" s="365"/>
      <c r="O117" s="364"/>
      <c r="P117" s="344"/>
      <c r="Q117" s="345"/>
      <c r="R117" s="345"/>
      <c r="S117" s="346"/>
      <c r="T117" s="84"/>
      <c r="U117" s="84"/>
      <c r="V117" s="347"/>
      <c r="W117" s="348"/>
      <c r="X117" s="349"/>
      <c r="Y117" s="349"/>
      <c r="Z117" s="349"/>
      <c r="AA117" s="349"/>
      <c r="AB117" s="349"/>
      <c r="AC117" s="349"/>
      <c r="AD117" s="349"/>
      <c r="AE117" s="356"/>
      <c r="AF117" s="357"/>
    </row>
    <row r="118" spans="1:32" s="17" customFormat="1" x14ac:dyDescent="0.3">
      <c r="A118" s="340"/>
      <c r="B118" s="340"/>
      <c r="C118" s="350"/>
      <c r="D118" s="340"/>
      <c r="E118" s="341"/>
      <c r="F118" s="341"/>
      <c r="G118" s="341"/>
      <c r="H118" s="341"/>
      <c r="I118" s="67"/>
      <c r="J118" s="342"/>
      <c r="K118" s="512"/>
      <c r="L118" s="364"/>
      <c r="M118" s="364"/>
      <c r="N118" s="365"/>
      <c r="O118" s="364"/>
      <c r="P118" s="344"/>
      <c r="Q118" s="345"/>
      <c r="R118" s="345"/>
      <c r="S118" s="346"/>
      <c r="T118" s="84"/>
      <c r="U118" s="84"/>
      <c r="V118" s="347"/>
      <c r="W118" s="348"/>
      <c r="X118" s="349"/>
      <c r="Y118" s="349"/>
      <c r="Z118" s="349"/>
      <c r="AA118" s="349"/>
      <c r="AB118" s="349"/>
      <c r="AC118" s="349"/>
      <c r="AD118" s="349"/>
      <c r="AE118" s="356"/>
      <c r="AF118" s="357"/>
    </row>
    <row r="119" spans="1:32" s="17" customFormat="1" x14ac:dyDescent="0.3">
      <c r="A119" s="340"/>
      <c r="B119" s="340"/>
      <c r="C119" s="350"/>
      <c r="D119" s="340"/>
      <c r="E119" s="341"/>
      <c r="F119" s="341"/>
      <c r="G119" s="341"/>
      <c r="H119" s="341"/>
      <c r="I119" s="67"/>
      <c r="J119" s="342"/>
      <c r="K119" s="512"/>
      <c r="L119" s="364"/>
      <c r="M119" s="364"/>
      <c r="N119" s="366"/>
      <c r="O119" s="364"/>
      <c r="P119" s="344"/>
      <c r="Q119" s="345"/>
      <c r="R119" s="345"/>
      <c r="S119" s="346"/>
      <c r="T119" s="84"/>
      <c r="U119" s="84"/>
      <c r="V119" s="347"/>
      <c r="W119" s="348"/>
      <c r="X119" s="349"/>
      <c r="Y119" s="349"/>
      <c r="Z119" s="349"/>
      <c r="AA119" s="349"/>
      <c r="AB119" s="349"/>
      <c r="AC119" s="349"/>
      <c r="AD119" s="349"/>
      <c r="AE119" s="356"/>
      <c r="AF119" s="357"/>
    </row>
    <row r="120" spans="1:32" s="17" customFormat="1" x14ac:dyDescent="0.3">
      <c r="A120" s="340"/>
      <c r="B120" s="340"/>
      <c r="C120" s="350"/>
      <c r="D120" s="340"/>
      <c r="E120" s="341"/>
      <c r="F120" s="341"/>
      <c r="G120" s="341"/>
      <c r="H120" s="341"/>
      <c r="I120" s="67"/>
      <c r="J120" s="342"/>
      <c r="K120" s="512"/>
      <c r="L120" s="364"/>
      <c r="M120" s="364"/>
      <c r="N120" s="365"/>
      <c r="O120" s="364"/>
      <c r="P120" s="344"/>
      <c r="Q120" s="345"/>
      <c r="R120" s="345"/>
      <c r="S120" s="346"/>
      <c r="T120" s="84"/>
      <c r="U120" s="84"/>
      <c r="V120" s="347"/>
      <c r="W120" s="348"/>
      <c r="X120" s="349"/>
      <c r="Y120" s="349"/>
      <c r="Z120" s="349"/>
      <c r="AA120" s="349"/>
      <c r="AB120" s="349"/>
      <c r="AC120" s="349"/>
      <c r="AD120" s="349"/>
      <c r="AE120" s="356"/>
      <c r="AF120" s="357"/>
    </row>
    <row r="121" spans="1:32" s="17" customFormat="1" x14ac:dyDescent="0.3">
      <c r="A121" s="340"/>
      <c r="B121" s="340"/>
      <c r="C121" s="350"/>
      <c r="D121" s="340"/>
      <c r="E121" s="341"/>
      <c r="F121" s="341"/>
      <c r="G121" s="341"/>
      <c r="H121" s="341"/>
      <c r="I121" s="67"/>
      <c r="J121" s="342"/>
      <c r="K121" s="512"/>
      <c r="L121" s="364"/>
      <c r="M121" s="364"/>
      <c r="N121" s="365"/>
      <c r="O121" s="364"/>
      <c r="P121" s="344"/>
      <c r="Q121" s="345"/>
      <c r="R121" s="345"/>
      <c r="S121" s="346"/>
      <c r="T121" s="84"/>
      <c r="U121" s="84"/>
      <c r="V121" s="347"/>
      <c r="W121" s="348"/>
      <c r="X121" s="349"/>
      <c r="Y121" s="349"/>
      <c r="Z121" s="349"/>
      <c r="AA121" s="349"/>
      <c r="AB121" s="349"/>
      <c r="AC121" s="349"/>
      <c r="AD121" s="349"/>
      <c r="AE121" s="356"/>
      <c r="AF121" s="357"/>
    </row>
    <row r="122" spans="1:32" s="17" customFormat="1" x14ac:dyDescent="0.3">
      <c r="A122" s="340"/>
      <c r="B122" s="340"/>
      <c r="C122" s="350"/>
      <c r="D122" s="340"/>
      <c r="E122" s="341"/>
      <c r="F122" s="341"/>
      <c r="G122" s="341"/>
      <c r="H122" s="341"/>
      <c r="I122" s="67"/>
      <c r="J122" s="342"/>
      <c r="K122" s="512"/>
      <c r="L122" s="364"/>
      <c r="M122" s="364"/>
      <c r="N122" s="365"/>
      <c r="O122" s="364"/>
      <c r="P122" s="344"/>
      <c r="Q122" s="345"/>
      <c r="R122" s="345"/>
      <c r="S122" s="346"/>
      <c r="T122" s="84"/>
      <c r="U122" s="84"/>
      <c r="V122" s="347"/>
      <c r="W122" s="348"/>
      <c r="X122" s="349"/>
      <c r="Y122" s="349"/>
      <c r="Z122" s="349"/>
      <c r="AA122" s="349"/>
      <c r="AB122" s="349"/>
      <c r="AC122" s="349"/>
      <c r="AD122" s="349"/>
      <c r="AE122" s="356"/>
      <c r="AF122" s="357"/>
    </row>
    <row r="123" spans="1:32" s="17" customFormat="1" x14ac:dyDescent="0.3">
      <c r="A123" s="340"/>
      <c r="B123" s="340"/>
      <c r="C123" s="350"/>
      <c r="D123" s="340"/>
      <c r="E123" s="341"/>
      <c r="F123" s="341"/>
      <c r="G123" s="341"/>
      <c r="H123" s="341"/>
      <c r="I123" s="67"/>
      <c r="J123" s="342"/>
      <c r="K123" s="512"/>
      <c r="L123" s="364"/>
      <c r="M123" s="364"/>
      <c r="N123" s="366"/>
      <c r="O123" s="364"/>
      <c r="P123" s="344"/>
      <c r="Q123" s="345"/>
      <c r="R123" s="345"/>
      <c r="S123" s="346"/>
      <c r="T123" s="84"/>
      <c r="U123" s="84"/>
      <c r="V123" s="347"/>
      <c r="W123" s="348"/>
      <c r="X123" s="349"/>
      <c r="Y123" s="349"/>
      <c r="Z123" s="349"/>
      <c r="AA123" s="349"/>
      <c r="AB123" s="349"/>
      <c r="AC123" s="349"/>
      <c r="AD123" s="349"/>
      <c r="AE123" s="356"/>
      <c r="AF123" s="357"/>
    </row>
    <row r="124" spans="1:32" s="17" customFormat="1" x14ac:dyDescent="0.3">
      <c r="A124" s="340"/>
      <c r="B124" s="340"/>
      <c r="C124" s="350"/>
      <c r="D124" s="340"/>
      <c r="E124" s="341"/>
      <c r="F124" s="341"/>
      <c r="G124" s="341"/>
      <c r="H124" s="341"/>
      <c r="I124" s="67"/>
      <c r="J124" s="342"/>
      <c r="K124" s="512"/>
      <c r="L124" s="364"/>
      <c r="M124" s="364"/>
      <c r="N124" s="365"/>
      <c r="O124" s="364"/>
      <c r="P124" s="344"/>
      <c r="Q124" s="345"/>
      <c r="R124" s="345"/>
      <c r="S124" s="346"/>
      <c r="T124" s="84"/>
      <c r="U124" s="84"/>
      <c r="V124" s="347"/>
      <c r="W124" s="348"/>
      <c r="X124" s="349"/>
      <c r="Y124" s="349"/>
      <c r="Z124" s="349"/>
      <c r="AA124" s="349"/>
      <c r="AB124" s="349"/>
      <c r="AC124" s="349"/>
      <c r="AD124" s="349"/>
      <c r="AE124" s="356"/>
      <c r="AF124" s="357"/>
    </row>
    <row r="125" spans="1:32" s="17" customFormat="1" x14ac:dyDescent="0.3">
      <c r="A125" s="340"/>
      <c r="B125" s="340"/>
      <c r="C125" s="350"/>
      <c r="D125" s="340"/>
      <c r="E125" s="341"/>
      <c r="F125" s="341"/>
      <c r="G125" s="341"/>
      <c r="H125" s="341"/>
      <c r="I125" s="67"/>
      <c r="J125" s="342"/>
      <c r="K125" s="512"/>
      <c r="L125" s="364"/>
      <c r="M125" s="364"/>
      <c r="N125" s="365"/>
      <c r="O125" s="364"/>
      <c r="P125" s="344"/>
      <c r="Q125" s="345"/>
      <c r="R125" s="345"/>
      <c r="S125" s="346"/>
      <c r="T125" s="84"/>
      <c r="U125" s="84"/>
      <c r="V125" s="347"/>
      <c r="W125" s="348"/>
      <c r="X125" s="349"/>
      <c r="Y125" s="349"/>
      <c r="Z125" s="349"/>
      <c r="AA125" s="349"/>
      <c r="AB125" s="349"/>
      <c r="AC125" s="349"/>
      <c r="AD125" s="349"/>
      <c r="AE125" s="356"/>
      <c r="AF125" s="357"/>
    </row>
    <row r="126" spans="1:32" s="17" customFormat="1" x14ac:dyDescent="0.3">
      <c r="A126" s="340"/>
      <c r="B126" s="340"/>
      <c r="C126" s="350"/>
      <c r="D126" s="340"/>
      <c r="E126" s="341"/>
      <c r="F126" s="341"/>
      <c r="G126" s="341"/>
      <c r="H126" s="341"/>
      <c r="I126" s="67"/>
      <c r="J126" s="342"/>
      <c r="K126" s="512"/>
      <c r="L126" s="364"/>
      <c r="M126" s="364"/>
      <c r="N126" s="365"/>
      <c r="O126" s="364"/>
      <c r="P126" s="344"/>
      <c r="Q126" s="345"/>
      <c r="R126" s="345"/>
      <c r="S126" s="346"/>
      <c r="T126" s="84"/>
      <c r="U126" s="84"/>
      <c r="V126" s="347"/>
      <c r="W126" s="348"/>
      <c r="X126" s="349"/>
      <c r="Y126" s="349"/>
      <c r="Z126" s="349"/>
      <c r="AA126" s="349"/>
      <c r="AB126" s="349"/>
      <c r="AC126" s="349"/>
      <c r="AD126" s="349"/>
      <c r="AE126" s="356"/>
      <c r="AF126" s="357"/>
    </row>
    <row r="127" spans="1:32" s="17" customFormat="1" x14ac:dyDescent="0.3">
      <c r="A127" s="340"/>
      <c r="B127" s="340"/>
      <c r="C127" s="350"/>
      <c r="D127" s="340"/>
      <c r="E127" s="341"/>
      <c r="F127" s="341"/>
      <c r="G127" s="341"/>
      <c r="H127" s="341"/>
      <c r="I127" s="67"/>
      <c r="J127" s="342"/>
      <c r="K127" s="512"/>
      <c r="L127" s="364"/>
      <c r="M127" s="364"/>
      <c r="N127" s="365"/>
      <c r="O127" s="364"/>
      <c r="P127" s="344"/>
      <c r="Q127" s="345"/>
      <c r="R127" s="345"/>
      <c r="S127" s="346"/>
      <c r="T127" s="84"/>
      <c r="U127" s="84"/>
      <c r="V127" s="347"/>
      <c r="W127" s="348"/>
      <c r="X127" s="349"/>
      <c r="Y127" s="349"/>
      <c r="Z127" s="349"/>
      <c r="AA127" s="349"/>
      <c r="AB127" s="349"/>
      <c r="AC127" s="349"/>
      <c r="AD127" s="349"/>
      <c r="AE127" s="356"/>
      <c r="AF127" s="357"/>
    </row>
    <row r="128" spans="1:32" s="17" customFormat="1" x14ac:dyDescent="0.3">
      <c r="A128" s="340"/>
      <c r="B128" s="340"/>
      <c r="C128" s="350"/>
      <c r="D128" s="340"/>
      <c r="E128" s="341"/>
      <c r="F128" s="341"/>
      <c r="G128" s="341"/>
      <c r="H128" s="341"/>
      <c r="I128" s="67"/>
      <c r="J128" s="342"/>
      <c r="K128" s="512"/>
      <c r="L128" s="364"/>
      <c r="M128" s="364"/>
      <c r="N128" s="365"/>
      <c r="O128" s="364"/>
      <c r="P128" s="344"/>
      <c r="Q128" s="345"/>
      <c r="R128" s="345"/>
      <c r="S128" s="346"/>
      <c r="T128" s="84"/>
      <c r="U128" s="84"/>
      <c r="V128" s="347"/>
      <c r="W128" s="348"/>
      <c r="X128" s="349"/>
      <c r="Y128" s="349"/>
      <c r="Z128" s="349"/>
      <c r="AA128" s="349"/>
      <c r="AB128" s="349"/>
      <c r="AC128" s="349"/>
      <c r="AD128" s="349">
        <f>SUM(X115:AC115)</f>
        <v>759939</v>
      </c>
      <c r="AE128" s="356"/>
      <c r="AF128" s="357"/>
    </row>
    <row r="129" spans="1:32" s="17" customFormat="1" x14ac:dyDescent="0.3">
      <c r="A129" s="340"/>
      <c r="B129" s="340"/>
      <c r="C129" s="350"/>
      <c r="D129" s="340"/>
      <c r="E129" s="341"/>
      <c r="F129" s="341"/>
      <c r="G129" s="341"/>
      <c r="H129" s="341"/>
      <c r="I129" s="67"/>
      <c r="J129" s="342"/>
      <c r="K129" s="512"/>
      <c r="L129" s="364"/>
      <c r="M129" s="364"/>
      <c r="N129" s="365"/>
      <c r="O129" s="364"/>
      <c r="P129" s="344"/>
      <c r="Q129" s="345"/>
      <c r="R129" s="345"/>
      <c r="S129" s="346"/>
      <c r="T129" s="84"/>
      <c r="U129" s="84"/>
      <c r="V129" s="347"/>
      <c r="W129" s="348"/>
      <c r="X129" s="349"/>
      <c r="Y129" s="349"/>
      <c r="Z129" s="349"/>
      <c r="AA129" s="349"/>
      <c r="AB129" s="349"/>
      <c r="AC129" s="349"/>
      <c r="AD129" s="349"/>
      <c r="AE129" s="356"/>
      <c r="AF129" s="357"/>
    </row>
    <row r="130" spans="1:32" s="17" customFormat="1" x14ac:dyDescent="0.3">
      <c r="A130" s="340"/>
      <c r="B130" s="340"/>
      <c r="C130" s="350"/>
      <c r="D130" s="340"/>
      <c r="E130" s="341"/>
      <c r="F130" s="341"/>
      <c r="G130" s="341"/>
      <c r="H130" s="341"/>
      <c r="I130" s="67"/>
      <c r="J130" s="342"/>
      <c r="K130" s="512"/>
      <c r="L130" s="364"/>
      <c r="M130" s="364"/>
      <c r="N130" s="343"/>
      <c r="O130" s="364"/>
      <c r="P130" s="344"/>
      <c r="Q130" s="345"/>
      <c r="R130" s="345"/>
      <c r="S130" s="346"/>
      <c r="T130" s="84"/>
      <c r="U130" s="84"/>
      <c r="V130" s="347"/>
      <c r="W130" s="348"/>
      <c r="X130" s="349"/>
      <c r="Y130" s="349"/>
      <c r="Z130" s="349"/>
      <c r="AA130" s="349"/>
      <c r="AB130" s="349"/>
      <c r="AC130" s="349"/>
      <c r="AD130" s="349"/>
      <c r="AE130" s="356"/>
      <c r="AF130" s="357"/>
    </row>
    <row r="131" spans="1:32" x14ac:dyDescent="0.3">
      <c r="A131" s="340"/>
      <c r="B131" s="340"/>
      <c r="C131" s="350"/>
      <c r="D131" s="340"/>
      <c r="E131" s="341"/>
      <c r="F131" s="341"/>
      <c r="G131" s="341"/>
      <c r="H131" s="341"/>
      <c r="I131" s="67"/>
      <c r="J131" s="342"/>
      <c r="K131" s="512"/>
      <c r="L131" s="364"/>
      <c r="M131" s="364"/>
      <c r="N131" s="343"/>
      <c r="O131" s="364"/>
      <c r="P131" s="344"/>
      <c r="Q131" s="345"/>
      <c r="R131" s="345"/>
      <c r="S131" s="346"/>
      <c r="T131" s="84"/>
      <c r="U131" s="84"/>
      <c r="V131" s="347"/>
      <c r="W131" s="348"/>
      <c r="X131" s="349"/>
      <c r="Y131" s="349"/>
      <c r="Z131" s="349"/>
      <c r="AA131" s="349"/>
      <c r="AB131" s="349"/>
      <c r="AC131" s="349"/>
      <c r="AD131" s="349"/>
      <c r="AE131" s="356"/>
      <c r="AF131" s="357"/>
    </row>
    <row r="132" spans="1:32" x14ac:dyDescent="0.3">
      <c r="A132" s="340"/>
      <c r="B132" s="340"/>
      <c r="C132" s="350"/>
      <c r="D132" s="340"/>
      <c r="E132" s="341"/>
      <c r="F132" s="341"/>
      <c r="G132" s="341"/>
      <c r="H132" s="341"/>
      <c r="I132" s="67"/>
      <c r="J132" s="342"/>
      <c r="K132" s="512"/>
      <c r="L132" s="364"/>
      <c r="M132" s="364"/>
      <c r="N132" s="341"/>
      <c r="O132" s="364"/>
      <c r="P132" s="344"/>
      <c r="Q132" s="345"/>
      <c r="R132" s="345"/>
      <c r="S132" s="346"/>
      <c r="T132" s="84"/>
      <c r="U132" s="84"/>
      <c r="V132" s="347"/>
      <c r="W132" s="348"/>
      <c r="X132" s="349"/>
      <c r="Y132" s="349"/>
      <c r="Z132" s="349"/>
      <c r="AA132" s="349"/>
      <c r="AB132" s="349"/>
      <c r="AC132" s="349"/>
      <c r="AD132" s="349"/>
      <c r="AE132" s="356"/>
      <c r="AF132" s="357"/>
    </row>
    <row r="133" spans="1:32" x14ac:dyDescent="0.3">
      <c r="A133" s="340"/>
      <c r="B133" s="340"/>
      <c r="C133" s="350"/>
      <c r="D133" s="340"/>
      <c r="E133" s="341"/>
      <c r="F133" s="341"/>
      <c r="G133" s="341"/>
      <c r="H133" s="341"/>
      <c r="I133" s="67"/>
      <c r="J133" s="342"/>
      <c r="K133" s="512"/>
      <c r="L133" s="364"/>
      <c r="M133" s="364"/>
      <c r="N133" s="343"/>
      <c r="O133" s="364"/>
      <c r="P133" s="344"/>
      <c r="Q133" s="345"/>
      <c r="R133" s="345"/>
      <c r="S133" s="346"/>
      <c r="T133" s="84"/>
      <c r="U133" s="84"/>
      <c r="V133" s="347"/>
      <c r="W133" s="348"/>
      <c r="X133" s="349"/>
      <c r="Y133" s="349"/>
      <c r="Z133" s="349"/>
      <c r="AA133" s="349"/>
      <c r="AB133" s="349"/>
      <c r="AC133" s="349"/>
      <c r="AD133" s="349"/>
      <c r="AE133" s="356"/>
      <c r="AF133" s="357"/>
    </row>
    <row r="134" spans="1:32" x14ac:dyDescent="0.3">
      <c r="A134" s="340"/>
      <c r="B134" s="340"/>
      <c r="C134" s="350"/>
      <c r="D134" s="340"/>
      <c r="E134" s="341"/>
      <c r="F134" s="341"/>
      <c r="G134" s="341"/>
      <c r="H134" s="341"/>
      <c r="I134" s="67"/>
      <c r="J134" s="342"/>
      <c r="K134" s="512"/>
      <c r="L134" s="364"/>
      <c r="M134" s="364"/>
      <c r="N134" s="341"/>
      <c r="O134" s="364"/>
      <c r="P134" s="344"/>
      <c r="Q134" s="345"/>
      <c r="R134" s="345"/>
      <c r="S134" s="346"/>
      <c r="T134" s="84"/>
      <c r="U134" s="84"/>
      <c r="V134" s="347"/>
      <c r="W134" s="348"/>
      <c r="X134" s="349"/>
      <c r="Y134" s="349"/>
      <c r="Z134" s="349"/>
      <c r="AA134" s="349"/>
      <c r="AB134" s="349"/>
      <c r="AC134" s="349"/>
      <c r="AD134" s="349"/>
      <c r="AE134" s="356"/>
      <c r="AF134" s="357"/>
    </row>
    <row r="135" spans="1:32" x14ac:dyDescent="0.3">
      <c r="A135" s="340"/>
      <c r="B135" s="340"/>
      <c r="C135" s="350"/>
      <c r="D135" s="340"/>
      <c r="E135" s="341"/>
      <c r="F135" s="341"/>
      <c r="G135" s="341"/>
      <c r="H135" s="341"/>
      <c r="I135" s="67"/>
      <c r="J135" s="342"/>
      <c r="K135" s="512"/>
      <c r="L135" s="364"/>
      <c r="M135" s="364"/>
      <c r="N135" s="341"/>
      <c r="O135" s="364"/>
      <c r="P135" s="344"/>
      <c r="Q135" s="345"/>
      <c r="R135" s="345"/>
      <c r="S135" s="346"/>
      <c r="T135" s="84"/>
      <c r="U135" s="84"/>
      <c r="V135" s="347"/>
      <c r="W135" s="348"/>
      <c r="X135" s="349"/>
      <c r="Y135" s="349"/>
      <c r="Z135" s="349"/>
      <c r="AA135" s="349"/>
      <c r="AB135" s="349"/>
      <c r="AC135" s="349"/>
      <c r="AD135" s="349"/>
      <c r="AE135" s="356"/>
      <c r="AF135" s="357"/>
    </row>
    <row r="136" spans="1:32" x14ac:dyDescent="0.3">
      <c r="A136" s="340"/>
      <c r="B136" s="340"/>
      <c r="C136" s="350"/>
      <c r="D136" s="340"/>
      <c r="E136" s="341"/>
      <c r="F136" s="341"/>
      <c r="G136" s="341"/>
      <c r="H136" s="341"/>
      <c r="I136" s="67"/>
      <c r="J136" s="342"/>
      <c r="K136" s="512"/>
      <c r="L136" s="364"/>
      <c r="M136" s="364"/>
      <c r="N136" s="341"/>
      <c r="O136" s="364"/>
      <c r="P136" s="344"/>
      <c r="Q136" s="345"/>
      <c r="R136" s="345"/>
      <c r="S136" s="346"/>
      <c r="T136" s="84"/>
      <c r="U136" s="84"/>
      <c r="V136" s="347"/>
      <c r="W136" s="348"/>
      <c r="X136" s="349"/>
      <c r="Y136" s="349"/>
      <c r="Z136" s="349"/>
      <c r="AA136" s="349"/>
      <c r="AB136" s="349"/>
      <c r="AC136" s="349"/>
      <c r="AD136" s="349"/>
      <c r="AE136" s="356"/>
      <c r="AF136" s="357"/>
    </row>
    <row r="137" spans="1:32" x14ac:dyDescent="0.3">
      <c r="A137" s="340"/>
      <c r="B137" s="340"/>
      <c r="C137" s="350"/>
      <c r="D137" s="340"/>
      <c r="E137" s="341"/>
      <c r="F137" s="341"/>
      <c r="G137" s="341"/>
      <c r="H137" s="341"/>
      <c r="I137" s="67"/>
      <c r="J137" s="342"/>
      <c r="K137" s="512"/>
      <c r="L137" s="364"/>
      <c r="M137" s="364"/>
      <c r="N137" s="343"/>
      <c r="O137" s="364"/>
      <c r="P137" s="344"/>
      <c r="Q137" s="345"/>
      <c r="R137" s="345"/>
      <c r="S137" s="346"/>
      <c r="T137" s="84"/>
      <c r="U137" s="84"/>
      <c r="V137" s="347"/>
      <c r="W137" s="348"/>
      <c r="X137" s="349"/>
      <c r="Y137" s="349"/>
      <c r="Z137" s="349"/>
      <c r="AA137" s="349"/>
      <c r="AB137" s="349"/>
      <c r="AC137" s="349"/>
      <c r="AD137" s="349"/>
      <c r="AE137" s="356"/>
      <c r="AF137" s="357"/>
    </row>
    <row r="138" spans="1:32" x14ac:dyDescent="0.3">
      <c r="A138" s="340"/>
      <c r="B138" s="340"/>
      <c r="C138" s="350"/>
      <c r="D138" s="340"/>
      <c r="E138" s="341"/>
      <c r="F138" s="341"/>
      <c r="G138" s="341"/>
      <c r="H138" s="341"/>
      <c r="I138" s="67"/>
      <c r="J138" s="342"/>
      <c r="K138" s="512"/>
      <c r="L138" s="364"/>
      <c r="M138" s="364"/>
      <c r="N138" s="343"/>
      <c r="O138" s="364"/>
      <c r="P138" s="344"/>
      <c r="Q138" s="345"/>
      <c r="R138" s="345"/>
      <c r="S138" s="346"/>
      <c r="T138" s="84"/>
      <c r="U138" s="84"/>
      <c r="V138" s="347"/>
      <c r="W138" s="348"/>
      <c r="X138" s="349"/>
      <c r="Y138" s="349"/>
      <c r="Z138" s="349"/>
      <c r="AA138" s="349"/>
      <c r="AB138" s="349"/>
      <c r="AC138" s="349"/>
      <c r="AD138" s="349"/>
      <c r="AE138" s="356"/>
      <c r="AF138" s="357"/>
    </row>
    <row r="139" spans="1:32" x14ac:dyDescent="0.3">
      <c r="A139" s="340"/>
      <c r="B139" s="340"/>
      <c r="C139" s="350"/>
      <c r="D139" s="340"/>
      <c r="E139" s="341"/>
      <c r="F139" s="341"/>
      <c r="G139" s="341"/>
      <c r="H139" s="341"/>
      <c r="I139" s="67"/>
      <c r="J139" s="342"/>
      <c r="K139" s="512"/>
      <c r="L139" s="364"/>
      <c r="M139" s="364"/>
      <c r="N139" s="341"/>
      <c r="O139" s="364"/>
      <c r="P139" s="344"/>
      <c r="Q139" s="345"/>
      <c r="R139" s="345"/>
      <c r="S139" s="346"/>
      <c r="T139" s="84"/>
      <c r="U139" s="84"/>
      <c r="V139" s="347"/>
      <c r="W139" s="348"/>
      <c r="X139" s="349"/>
      <c r="Y139" s="349"/>
      <c r="Z139" s="349"/>
      <c r="AA139" s="349"/>
      <c r="AB139" s="349"/>
      <c r="AC139" s="349"/>
      <c r="AD139" s="349"/>
      <c r="AE139" s="356"/>
      <c r="AF139" s="357"/>
    </row>
    <row r="140" spans="1:32" x14ac:dyDescent="0.3">
      <c r="A140" s="340"/>
      <c r="B140" s="340"/>
      <c r="C140" s="350"/>
      <c r="D140" s="340"/>
      <c r="E140" s="341"/>
      <c r="F140" s="341"/>
      <c r="G140" s="341"/>
      <c r="H140" s="341"/>
      <c r="I140" s="67"/>
      <c r="J140" s="342"/>
      <c r="K140" s="512"/>
      <c r="L140" s="364"/>
      <c r="M140" s="364"/>
      <c r="N140" s="341"/>
      <c r="O140" s="364"/>
      <c r="P140" s="344"/>
      <c r="Q140" s="345"/>
      <c r="R140" s="345"/>
      <c r="S140" s="346"/>
      <c r="T140" s="84"/>
      <c r="U140" s="84"/>
      <c r="V140" s="347"/>
      <c r="W140" s="348"/>
      <c r="X140" s="349"/>
      <c r="Y140" s="349"/>
      <c r="Z140" s="349"/>
      <c r="AA140" s="349"/>
      <c r="AB140" s="349"/>
      <c r="AC140" s="349"/>
      <c r="AD140" s="349"/>
      <c r="AE140" s="356"/>
      <c r="AF140" s="357"/>
    </row>
    <row r="141" spans="1:32" x14ac:dyDescent="0.3">
      <c r="A141" s="340"/>
      <c r="B141" s="340"/>
      <c r="C141" s="350"/>
      <c r="D141" s="340"/>
      <c r="E141" s="341"/>
      <c r="F141" s="341"/>
      <c r="G141" s="341"/>
      <c r="H141" s="341"/>
      <c r="I141" s="67"/>
      <c r="J141" s="342"/>
      <c r="K141" s="512"/>
      <c r="L141" s="364"/>
      <c r="M141" s="364"/>
      <c r="N141" s="341"/>
      <c r="O141" s="364"/>
      <c r="P141" s="344"/>
      <c r="Q141" s="345"/>
      <c r="R141" s="345"/>
      <c r="S141" s="346"/>
      <c r="T141" s="84"/>
      <c r="U141" s="84"/>
      <c r="V141" s="347"/>
      <c r="W141" s="348"/>
      <c r="X141" s="349"/>
      <c r="Y141" s="349"/>
      <c r="Z141" s="349"/>
      <c r="AA141" s="349"/>
      <c r="AB141" s="349"/>
      <c r="AC141" s="349"/>
      <c r="AD141" s="349"/>
      <c r="AE141" s="356"/>
      <c r="AF141" s="357"/>
    </row>
    <row r="142" spans="1:32" x14ac:dyDescent="0.3">
      <c r="A142" s="340"/>
      <c r="B142" s="340"/>
      <c r="C142" s="350"/>
      <c r="D142" s="340"/>
      <c r="E142" s="341"/>
      <c r="F142" s="341"/>
      <c r="G142" s="341"/>
      <c r="H142" s="341"/>
      <c r="I142" s="67"/>
      <c r="J142" s="342"/>
      <c r="K142" s="512"/>
      <c r="L142" s="364"/>
      <c r="M142" s="364"/>
      <c r="N142" s="343"/>
      <c r="O142" s="364"/>
      <c r="P142" s="344"/>
      <c r="Q142" s="345"/>
      <c r="R142" s="345"/>
      <c r="S142" s="346"/>
      <c r="T142" s="84"/>
      <c r="U142" s="84"/>
      <c r="V142" s="347"/>
      <c r="W142" s="348"/>
      <c r="X142" s="349"/>
      <c r="Y142" s="349"/>
      <c r="Z142" s="349"/>
      <c r="AA142" s="349"/>
      <c r="AB142" s="349"/>
      <c r="AC142" s="349"/>
      <c r="AD142" s="349"/>
      <c r="AE142" s="356"/>
      <c r="AF142" s="357"/>
    </row>
    <row r="143" spans="1:32" x14ac:dyDescent="0.3">
      <c r="A143" s="340"/>
      <c r="B143" s="340"/>
      <c r="C143" s="350"/>
      <c r="D143" s="340"/>
      <c r="E143" s="341"/>
      <c r="F143" s="341"/>
      <c r="G143" s="341"/>
      <c r="H143" s="341"/>
      <c r="I143" s="67"/>
      <c r="J143" s="342"/>
      <c r="K143" s="512"/>
      <c r="L143" s="364"/>
      <c r="M143" s="364"/>
      <c r="N143" s="343"/>
      <c r="O143" s="364"/>
      <c r="P143" s="344"/>
      <c r="Q143" s="345"/>
      <c r="R143" s="345"/>
      <c r="S143" s="346"/>
      <c r="T143" s="84"/>
      <c r="U143" s="84"/>
      <c r="V143" s="347"/>
      <c r="W143" s="348"/>
      <c r="X143" s="349"/>
      <c r="Y143" s="349"/>
      <c r="Z143" s="349"/>
      <c r="AA143" s="349"/>
      <c r="AB143" s="349"/>
      <c r="AC143" s="349"/>
      <c r="AD143" s="349"/>
      <c r="AE143" s="356"/>
      <c r="AF143" s="357"/>
    </row>
    <row r="144" spans="1:32" x14ac:dyDescent="0.3">
      <c r="A144" s="340"/>
      <c r="B144" s="340"/>
      <c r="C144" s="350"/>
      <c r="D144" s="340"/>
      <c r="E144" s="341"/>
      <c r="F144" s="341"/>
      <c r="G144" s="341"/>
      <c r="H144" s="341"/>
      <c r="I144" s="67"/>
      <c r="J144" s="342"/>
      <c r="K144" s="512"/>
      <c r="L144" s="364"/>
      <c r="M144" s="364"/>
      <c r="N144" s="341"/>
      <c r="O144" s="364"/>
      <c r="P144" s="344"/>
      <c r="Q144" s="345"/>
      <c r="R144" s="345"/>
      <c r="S144" s="346"/>
      <c r="T144" s="84"/>
      <c r="U144" s="84"/>
      <c r="V144" s="347"/>
      <c r="W144" s="348"/>
      <c r="X144" s="349"/>
      <c r="Y144" s="349"/>
      <c r="Z144" s="349"/>
      <c r="AA144" s="349"/>
      <c r="AB144" s="349"/>
      <c r="AC144" s="349"/>
      <c r="AD144" s="349"/>
      <c r="AE144" s="356"/>
      <c r="AF144" s="357"/>
    </row>
    <row r="145" spans="1:32" x14ac:dyDescent="0.3">
      <c r="A145" s="340"/>
      <c r="B145" s="340"/>
      <c r="C145" s="350"/>
      <c r="D145" s="340"/>
      <c r="E145" s="341"/>
      <c r="F145" s="341"/>
      <c r="G145" s="341"/>
      <c r="H145" s="341"/>
      <c r="I145" s="67"/>
      <c r="J145" s="342"/>
      <c r="K145" s="512"/>
      <c r="L145" s="364"/>
      <c r="M145" s="364"/>
      <c r="N145" s="343"/>
      <c r="O145" s="364"/>
      <c r="P145" s="344"/>
      <c r="Q145" s="345"/>
      <c r="R145" s="345"/>
      <c r="S145" s="346"/>
      <c r="T145" s="84"/>
      <c r="U145" s="84"/>
      <c r="V145" s="347"/>
      <c r="W145" s="348"/>
      <c r="X145" s="349"/>
      <c r="Y145" s="349"/>
      <c r="Z145" s="349"/>
      <c r="AA145" s="349"/>
      <c r="AB145" s="349"/>
      <c r="AC145" s="349"/>
      <c r="AD145" s="349"/>
      <c r="AE145" s="356"/>
      <c r="AF145" s="357"/>
    </row>
    <row r="146" spans="1:32" x14ac:dyDescent="0.3">
      <c r="A146" s="340"/>
      <c r="B146" s="340"/>
      <c r="C146" s="350"/>
      <c r="D146" s="340"/>
      <c r="E146" s="341"/>
      <c r="F146" s="341"/>
      <c r="G146" s="341"/>
      <c r="H146" s="341"/>
      <c r="I146" s="67"/>
      <c r="J146" s="342"/>
      <c r="K146" s="512"/>
      <c r="L146" s="364"/>
      <c r="M146" s="364"/>
      <c r="N146" s="341"/>
      <c r="O146" s="364"/>
      <c r="P146" s="344"/>
      <c r="Q146" s="345"/>
      <c r="R146" s="345"/>
      <c r="S146" s="346"/>
      <c r="T146" s="84"/>
      <c r="U146" s="84"/>
      <c r="V146" s="347"/>
      <c r="W146" s="348"/>
      <c r="X146" s="349"/>
      <c r="Y146" s="349"/>
      <c r="Z146" s="349"/>
      <c r="AA146" s="349"/>
      <c r="AB146" s="349"/>
      <c r="AC146" s="349"/>
      <c r="AD146" s="349"/>
      <c r="AE146" s="356"/>
      <c r="AF146" s="357"/>
    </row>
    <row r="147" spans="1:32" x14ac:dyDescent="0.3">
      <c r="A147" s="340"/>
      <c r="B147" s="340"/>
      <c r="C147" s="350"/>
      <c r="D147" s="340"/>
      <c r="E147" s="341"/>
      <c r="F147" s="341"/>
      <c r="G147" s="341"/>
      <c r="H147" s="341"/>
      <c r="I147" s="67"/>
      <c r="J147" s="342"/>
      <c r="K147" s="512"/>
      <c r="L147" s="364"/>
      <c r="M147" s="364"/>
      <c r="N147" s="341"/>
      <c r="O147" s="364"/>
      <c r="P147" s="344"/>
      <c r="Q147" s="345"/>
      <c r="R147" s="345"/>
      <c r="S147" s="346"/>
      <c r="T147" s="84"/>
      <c r="U147" s="84"/>
      <c r="V147" s="347"/>
      <c r="W147" s="348"/>
      <c r="X147" s="349"/>
      <c r="Y147" s="349"/>
      <c r="Z147" s="349"/>
      <c r="AA147" s="349"/>
      <c r="AB147" s="349"/>
      <c r="AC147" s="349"/>
      <c r="AD147" s="349"/>
      <c r="AE147" s="356"/>
      <c r="AF147" s="357"/>
    </row>
    <row r="148" spans="1:32" x14ac:dyDescent="0.3">
      <c r="A148" s="340"/>
      <c r="B148" s="340"/>
      <c r="C148" s="350"/>
      <c r="D148" s="340"/>
      <c r="E148" s="341"/>
      <c r="F148" s="341"/>
      <c r="G148" s="341"/>
      <c r="H148" s="341"/>
      <c r="I148" s="67"/>
      <c r="J148" s="342"/>
      <c r="K148" s="512"/>
      <c r="L148" s="364"/>
      <c r="M148" s="364"/>
      <c r="N148" s="341"/>
      <c r="O148" s="364"/>
      <c r="P148" s="344"/>
      <c r="Q148" s="345"/>
      <c r="R148" s="345"/>
      <c r="S148" s="346"/>
      <c r="T148" s="84"/>
      <c r="U148" s="84"/>
      <c r="V148" s="347"/>
      <c r="W148" s="348"/>
      <c r="X148" s="349"/>
      <c r="Y148" s="349"/>
      <c r="Z148" s="349"/>
      <c r="AA148" s="349"/>
      <c r="AB148" s="349"/>
      <c r="AC148" s="349"/>
      <c r="AD148" s="349"/>
      <c r="AE148" s="356"/>
      <c r="AF148" s="357"/>
    </row>
    <row r="149" spans="1:32" x14ac:dyDescent="0.3">
      <c r="A149" s="340"/>
      <c r="B149" s="340"/>
      <c r="C149" s="350"/>
      <c r="D149" s="340"/>
      <c r="E149" s="341"/>
      <c r="F149" s="341"/>
      <c r="G149" s="341"/>
      <c r="H149" s="341"/>
      <c r="I149" s="67"/>
      <c r="J149" s="342"/>
      <c r="K149" s="512"/>
      <c r="L149" s="364"/>
      <c r="M149" s="364"/>
      <c r="N149" s="341"/>
      <c r="O149" s="364"/>
      <c r="P149" s="344"/>
      <c r="Q149" s="345"/>
      <c r="R149" s="345"/>
      <c r="S149" s="346"/>
      <c r="T149" s="84"/>
      <c r="U149" s="84"/>
      <c r="V149" s="347"/>
      <c r="W149" s="348"/>
      <c r="X149" s="349"/>
      <c r="Y149" s="349"/>
      <c r="Z149" s="349"/>
      <c r="AA149" s="349"/>
      <c r="AB149" s="349"/>
      <c r="AC149" s="349"/>
      <c r="AD149" s="349"/>
      <c r="AE149" s="356"/>
      <c r="AF149" s="357"/>
    </row>
    <row r="150" spans="1:32" x14ac:dyDescent="0.3">
      <c r="A150" s="340"/>
      <c r="B150" s="340"/>
      <c r="C150" s="350"/>
      <c r="D150" s="340"/>
      <c r="E150" s="341"/>
      <c r="F150" s="341"/>
      <c r="G150" s="341"/>
      <c r="H150" s="341"/>
      <c r="I150" s="67"/>
      <c r="J150" s="342"/>
      <c r="K150" s="512"/>
      <c r="L150" s="364"/>
      <c r="M150" s="364"/>
      <c r="N150" s="341"/>
      <c r="O150" s="364"/>
      <c r="P150" s="344"/>
      <c r="Q150" s="345"/>
      <c r="R150" s="345"/>
      <c r="S150" s="346"/>
      <c r="T150" s="84"/>
      <c r="U150" s="84"/>
      <c r="V150" s="347"/>
      <c r="W150" s="348"/>
      <c r="X150" s="349"/>
      <c r="Y150" s="349"/>
      <c r="Z150" s="349"/>
      <c r="AA150" s="349"/>
      <c r="AB150" s="349"/>
      <c r="AC150" s="349"/>
      <c r="AD150" s="349"/>
      <c r="AE150" s="356"/>
      <c r="AF150" s="357"/>
    </row>
    <row r="151" spans="1:32" x14ac:dyDescent="0.3">
      <c r="A151" s="340"/>
      <c r="B151" s="340"/>
      <c r="C151" s="350"/>
      <c r="D151" s="340"/>
      <c r="E151" s="341"/>
      <c r="F151" s="341"/>
      <c r="G151" s="341"/>
      <c r="H151" s="341"/>
      <c r="I151" s="67"/>
      <c r="J151" s="342"/>
      <c r="K151" s="512"/>
      <c r="L151" s="364"/>
      <c r="M151" s="364"/>
      <c r="N151" s="341"/>
      <c r="O151" s="364"/>
      <c r="P151" s="344"/>
      <c r="Q151" s="345"/>
      <c r="R151" s="345"/>
      <c r="S151" s="346"/>
      <c r="T151" s="84"/>
      <c r="U151" s="84"/>
      <c r="V151" s="347"/>
      <c r="W151" s="348"/>
      <c r="X151" s="349"/>
      <c r="Y151" s="349"/>
      <c r="Z151" s="349"/>
      <c r="AA151" s="349"/>
      <c r="AB151" s="349"/>
      <c r="AC151" s="349"/>
      <c r="AD151" s="349"/>
      <c r="AE151" s="356"/>
      <c r="AF151" s="357"/>
    </row>
    <row r="152" spans="1:32" x14ac:dyDescent="0.3">
      <c r="A152" s="340"/>
      <c r="B152" s="340"/>
      <c r="C152" s="350"/>
      <c r="D152" s="340"/>
      <c r="E152" s="341"/>
      <c r="F152" s="341"/>
      <c r="G152" s="341"/>
      <c r="H152" s="341"/>
      <c r="I152" s="67"/>
      <c r="J152" s="342"/>
      <c r="K152" s="512"/>
      <c r="L152" s="364"/>
      <c r="M152" s="364"/>
      <c r="N152" s="343"/>
      <c r="O152" s="364"/>
      <c r="P152" s="344"/>
      <c r="Q152" s="345"/>
      <c r="R152" s="345"/>
      <c r="S152" s="346"/>
      <c r="T152" s="84"/>
      <c r="U152" s="84"/>
      <c r="V152" s="347"/>
      <c r="W152" s="348"/>
      <c r="X152" s="349"/>
      <c r="Y152" s="349"/>
      <c r="Z152" s="349"/>
      <c r="AA152" s="349"/>
      <c r="AB152" s="349"/>
      <c r="AC152" s="349"/>
      <c r="AD152" s="349"/>
      <c r="AE152" s="356"/>
      <c r="AF152" s="357"/>
    </row>
    <row r="153" spans="1:32" x14ac:dyDescent="0.3">
      <c r="A153" s="340"/>
      <c r="B153" s="340"/>
      <c r="C153" s="350"/>
      <c r="D153" s="340"/>
      <c r="E153" s="341"/>
      <c r="F153" s="341"/>
      <c r="G153" s="341"/>
      <c r="H153" s="341"/>
      <c r="I153" s="67"/>
      <c r="J153" s="342"/>
      <c r="K153" s="512"/>
      <c r="L153" s="364"/>
      <c r="M153" s="364"/>
      <c r="N153" s="341"/>
      <c r="O153" s="364"/>
      <c r="P153" s="344"/>
      <c r="Q153" s="345"/>
      <c r="R153" s="345"/>
      <c r="S153" s="346"/>
      <c r="T153" s="84"/>
      <c r="U153" s="84"/>
      <c r="V153" s="347"/>
      <c r="W153" s="348"/>
      <c r="X153" s="349"/>
      <c r="Y153" s="349"/>
      <c r="Z153" s="349"/>
      <c r="AA153" s="349"/>
      <c r="AB153" s="349"/>
      <c r="AC153" s="349"/>
      <c r="AD153" s="349"/>
      <c r="AE153" s="356"/>
      <c r="AF153" s="357"/>
    </row>
    <row r="154" spans="1:32" x14ac:dyDescent="0.3">
      <c r="A154" s="340"/>
      <c r="B154" s="340"/>
      <c r="C154" s="350"/>
      <c r="D154" s="340"/>
      <c r="E154" s="341"/>
      <c r="F154" s="341"/>
      <c r="G154" s="341"/>
      <c r="H154" s="341"/>
      <c r="I154" s="67"/>
      <c r="J154" s="342"/>
      <c r="K154" s="512"/>
      <c r="L154" s="364"/>
      <c r="M154" s="364"/>
      <c r="N154" s="341"/>
      <c r="O154" s="364"/>
      <c r="P154" s="344"/>
      <c r="Q154" s="345"/>
      <c r="R154" s="345"/>
      <c r="S154" s="346"/>
      <c r="T154" s="84"/>
      <c r="U154" s="84"/>
      <c r="V154" s="347"/>
      <c r="W154" s="348"/>
      <c r="X154" s="349"/>
      <c r="Y154" s="349"/>
      <c r="Z154" s="349"/>
      <c r="AA154" s="349"/>
      <c r="AB154" s="349"/>
      <c r="AC154" s="349"/>
      <c r="AD154" s="349"/>
      <c r="AE154" s="356"/>
      <c r="AF154" s="357"/>
    </row>
    <row r="155" spans="1:32" x14ac:dyDescent="0.3">
      <c r="A155" s="340"/>
      <c r="B155" s="340"/>
      <c r="C155" s="350"/>
      <c r="D155" s="340"/>
      <c r="E155" s="341"/>
      <c r="F155" s="341"/>
      <c r="G155" s="341"/>
      <c r="H155" s="341"/>
      <c r="I155" s="67"/>
      <c r="J155" s="342"/>
      <c r="K155" s="512"/>
      <c r="L155" s="364"/>
      <c r="M155" s="364"/>
      <c r="N155" s="343"/>
      <c r="O155" s="364"/>
      <c r="P155" s="344"/>
      <c r="Q155" s="345"/>
      <c r="R155" s="345"/>
      <c r="S155" s="346"/>
      <c r="T155" s="84"/>
      <c r="U155" s="84"/>
      <c r="V155" s="347"/>
      <c r="W155" s="348"/>
      <c r="X155" s="349"/>
      <c r="Y155" s="349"/>
      <c r="Z155" s="349"/>
      <c r="AA155" s="349"/>
      <c r="AB155" s="349"/>
      <c r="AC155" s="349"/>
      <c r="AD155" s="349"/>
      <c r="AE155" s="356"/>
      <c r="AF155" s="357"/>
    </row>
    <row r="156" spans="1:32" x14ac:dyDescent="0.3">
      <c r="A156" s="340"/>
      <c r="B156" s="340"/>
      <c r="C156" s="350"/>
      <c r="D156" s="340"/>
      <c r="E156" s="341"/>
      <c r="F156" s="341"/>
      <c r="G156" s="341"/>
      <c r="H156" s="341"/>
      <c r="I156" s="67"/>
      <c r="J156" s="342"/>
      <c r="K156" s="512"/>
      <c r="L156" s="364"/>
      <c r="M156" s="364"/>
      <c r="N156" s="341"/>
      <c r="O156" s="364"/>
      <c r="P156" s="344"/>
      <c r="Q156" s="345"/>
      <c r="R156" s="345"/>
      <c r="S156" s="346"/>
      <c r="T156" s="84"/>
      <c r="U156" s="84"/>
      <c r="V156" s="347"/>
      <c r="W156" s="348"/>
      <c r="X156" s="349"/>
      <c r="Y156" s="349"/>
      <c r="Z156" s="349"/>
      <c r="AA156" s="349"/>
      <c r="AB156" s="349"/>
      <c r="AC156" s="349"/>
      <c r="AD156" s="349"/>
      <c r="AE156" s="356"/>
      <c r="AF156" s="357"/>
    </row>
    <row r="157" spans="1:32" x14ac:dyDescent="0.3">
      <c r="A157" s="340"/>
      <c r="B157" s="340"/>
      <c r="C157" s="350"/>
      <c r="D157" s="340"/>
      <c r="E157" s="341"/>
      <c r="F157" s="341"/>
      <c r="G157" s="341"/>
      <c r="H157" s="341"/>
      <c r="I157" s="67"/>
      <c r="J157" s="342"/>
      <c r="K157" s="512"/>
      <c r="L157" s="364"/>
      <c r="M157" s="364"/>
      <c r="N157" s="343"/>
      <c r="O157" s="364"/>
      <c r="P157" s="344"/>
      <c r="Q157" s="345"/>
      <c r="R157" s="345"/>
      <c r="S157" s="346"/>
      <c r="T157" s="84"/>
      <c r="U157" s="84"/>
      <c r="V157" s="347"/>
      <c r="W157" s="348"/>
      <c r="X157" s="349"/>
      <c r="Y157" s="349"/>
      <c r="Z157" s="349"/>
      <c r="AA157" s="349"/>
      <c r="AB157" s="349"/>
      <c r="AC157" s="349"/>
      <c r="AD157" s="349"/>
      <c r="AE157" s="356"/>
      <c r="AF157" s="357"/>
    </row>
    <row r="158" spans="1:32" x14ac:dyDescent="0.3">
      <c r="A158" s="340"/>
      <c r="B158" s="340"/>
      <c r="C158" s="350"/>
      <c r="D158" s="340"/>
      <c r="E158" s="341"/>
      <c r="F158" s="341"/>
      <c r="G158" s="341"/>
      <c r="H158" s="341"/>
      <c r="I158" s="67"/>
      <c r="J158" s="342"/>
      <c r="K158" s="512"/>
      <c r="L158" s="364"/>
      <c r="M158" s="364"/>
      <c r="N158" s="341"/>
      <c r="O158" s="364"/>
      <c r="P158" s="344"/>
      <c r="Q158" s="345"/>
      <c r="R158" s="345"/>
      <c r="S158" s="346"/>
      <c r="T158" s="84"/>
      <c r="U158" s="84"/>
      <c r="V158" s="347"/>
      <c r="W158" s="348"/>
      <c r="X158" s="349"/>
      <c r="Y158" s="349"/>
      <c r="Z158" s="349"/>
      <c r="AA158" s="349"/>
      <c r="AB158" s="349"/>
      <c r="AC158" s="349"/>
      <c r="AD158" s="349"/>
      <c r="AE158" s="356"/>
      <c r="AF158" s="357"/>
    </row>
    <row r="159" spans="1:32" x14ac:dyDescent="0.3">
      <c r="A159" s="340"/>
      <c r="B159" s="340"/>
      <c r="C159" s="350"/>
      <c r="D159" s="340"/>
      <c r="E159" s="341"/>
      <c r="F159" s="341"/>
      <c r="G159" s="341"/>
      <c r="H159" s="341"/>
      <c r="I159" s="67"/>
      <c r="J159" s="342"/>
      <c r="K159" s="512"/>
      <c r="L159" s="364"/>
      <c r="M159" s="364"/>
      <c r="N159" s="341"/>
      <c r="O159" s="364"/>
      <c r="P159" s="344"/>
      <c r="Q159" s="345"/>
      <c r="R159" s="345"/>
      <c r="S159" s="346"/>
      <c r="T159" s="84"/>
      <c r="U159" s="84"/>
      <c r="V159" s="347"/>
      <c r="W159" s="348"/>
      <c r="X159" s="349"/>
      <c r="Y159" s="349"/>
      <c r="Z159" s="349"/>
      <c r="AA159" s="349"/>
      <c r="AB159" s="349"/>
      <c r="AC159" s="349"/>
      <c r="AD159" s="349"/>
      <c r="AE159" s="356"/>
      <c r="AF159" s="357"/>
    </row>
    <row r="160" spans="1:32" x14ac:dyDescent="0.3">
      <c r="A160" s="340"/>
      <c r="B160" s="340"/>
      <c r="C160" s="350"/>
      <c r="D160" s="340"/>
      <c r="E160" s="341"/>
      <c r="F160" s="341"/>
      <c r="G160" s="341"/>
      <c r="H160" s="341"/>
      <c r="I160" s="67"/>
      <c r="J160" s="342"/>
      <c r="K160" s="512"/>
      <c r="L160" s="364"/>
      <c r="M160" s="364"/>
      <c r="N160" s="341"/>
      <c r="O160" s="364"/>
      <c r="P160" s="344"/>
      <c r="Q160" s="345"/>
      <c r="R160" s="345"/>
      <c r="S160" s="346"/>
      <c r="T160" s="84"/>
      <c r="U160" s="84"/>
      <c r="V160" s="347"/>
      <c r="W160" s="348"/>
      <c r="X160" s="349"/>
      <c r="Y160" s="349"/>
      <c r="Z160" s="349"/>
      <c r="AA160" s="349"/>
      <c r="AB160" s="349"/>
      <c r="AC160" s="349"/>
      <c r="AD160" s="349"/>
      <c r="AE160" s="356"/>
      <c r="AF160" s="357"/>
    </row>
    <row r="161" spans="1:32" s="17" customFormat="1" x14ac:dyDescent="0.3">
      <c r="A161" s="340"/>
      <c r="B161" s="340"/>
      <c r="C161" s="350"/>
      <c r="D161" s="340"/>
      <c r="E161" s="341"/>
      <c r="F161" s="341"/>
      <c r="G161" s="341"/>
      <c r="H161" s="341"/>
      <c r="I161" s="67"/>
      <c r="J161" s="342"/>
      <c r="K161" s="512"/>
      <c r="L161" s="364"/>
      <c r="M161" s="364"/>
      <c r="N161" s="343"/>
      <c r="O161" s="364"/>
      <c r="P161" s="344"/>
      <c r="Q161" s="345"/>
      <c r="R161" s="345"/>
      <c r="S161" s="346"/>
      <c r="T161" s="84"/>
      <c r="U161" s="84"/>
      <c r="V161" s="347"/>
      <c r="W161" s="348"/>
      <c r="X161" s="349"/>
      <c r="Y161" s="349"/>
      <c r="Z161" s="349"/>
      <c r="AA161" s="349"/>
      <c r="AB161" s="349"/>
      <c r="AC161" s="349"/>
      <c r="AD161" s="349"/>
      <c r="AE161" s="356"/>
      <c r="AF161" s="357"/>
    </row>
    <row r="162" spans="1:32" x14ac:dyDescent="0.3">
      <c r="A162" s="340"/>
      <c r="B162" s="340"/>
      <c r="C162" s="350"/>
      <c r="D162" s="340"/>
      <c r="E162" s="341"/>
      <c r="F162" s="341"/>
      <c r="G162" s="341"/>
      <c r="H162" s="341"/>
      <c r="I162" s="67"/>
      <c r="J162" s="342"/>
      <c r="K162" s="512"/>
      <c r="L162" s="364"/>
      <c r="M162" s="364"/>
      <c r="N162" s="341"/>
      <c r="O162" s="364"/>
      <c r="P162" s="344"/>
      <c r="Q162" s="345"/>
      <c r="R162" s="345"/>
      <c r="S162" s="346"/>
      <c r="T162" s="84"/>
      <c r="U162" s="84"/>
      <c r="V162" s="347"/>
      <c r="W162" s="348"/>
      <c r="X162" s="349"/>
      <c r="Y162" s="349"/>
      <c r="Z162" s="349"/>
      <c r="AA162" s="349"/>
      <c r="AB162" s="349"/>
      <c r="AC162" s="349"/>
      <c r="AD162" s="349"/>
      <c r="AE162" s="356"/>
      <c r="AF162" s="357"/>
    </row>
    <row r="163" spans="1:32" x14ac:dyDescent="0.3">
      <c r="A163" s="340"/>
      <c r="B163" s="340"/>
      <c r="C163" s="350"/>
      <c r="D163" s="340"/>
      <c r="E163" s="341"/>
      <c r="F163" s="341"/>
      <c r="G163" s="341"/>
      <c r="H163" s="341"/>
      <c r="I163" s="67"/>
      <c r="J163" s="342"/>
      <c r="K163" s="512"/>
      <c r="L163" s="364"/>
      <c r="M163" s="364"/>
      <c r="N163" s="341"/>
      <c r="O163" s="364"/>
      <c r="P163" s="344"/>
      <c r="Q163" s="345"/>
      <c r="R163" s="345"/>
      <c r="S163" s="346"/>
      <c r="T163" s="84"/>
      <c r="U163" s="84"/>
      <c r="V163" s="347"/>
      <c r="W163" s="348"/>
      <c r="X163" s="349"/>
      <c r="Y163" s="349"/>
      <c r="Z163" s="349"/>
      <c r="AA163" s="349"/>
      <c r="AB163" s="349"/>
      <c r="AC163" s="349"/>
      <c r="AD163" s="349"/>
      <c r="AE163" s="356"/>
      <c r="AF163" s="357"/>
    </row>
    <row r="164" spans="1:32" x14ac:dyDescent="0.3">
      <c r="A164" s="340"/>
      <c r="B164" s="340"/>
      <c r="C164" s="350"/>
      <c r="D164" s="340"/>
      <c r="E164" s="341"/>
      <c r="F164" s="341"/>
      <c r="G164" s="341"/>
      <c r="H164" s="341"/>
      <c r="I164" s="67"/>
      <c r="J164" s="342"/>
      <c r="K164" s="512"/>
      <c r="L164" s="364"/>
      <c r="M164" s="364"/>
      <c r="N164" s="341"/>
      <c r="O164" s="364"/>
      <c r="P164" s="344"/>
      <c r="Q164" s="345"/>
      <c r="R164" s="345"/>
      <c r="S164" s="346"/>
      <c r="T164" s="84"/>
      <c r="U164" s="84"/>
      <c r="V164" s="347"/>
      <c r="W164" s="348"/>
      <c r="X164" s="349"/>
      <c r="Y164" s="349"/>
      <c r="Z164" s="349"/>
      <c r="AA164" s="349"/>
      <c r="AB164" s="349"/>
      <c r="AC164" s="349"/>
      <c r="AD164" s="349"/>
      <c r="AE164" s="356"/>
      <c r="AF164" s="357"/>
    </row>
    <row r="165" spans="1:32" x14ac:dyDescent="0.3">
      <c r="A165" s="340"/>
      <c r="B165" s="340"/>
      <c r="C165" s="350"/>
      <c r="D165" s="340"/>
      <c r="E165" s="341"/>
      <c r="F165" s="341"/>
      <c r="G165" s="341"/>
      <c r="H165" s="341"/>
      <c r="I165" s="67"/>
      <c r="J165" s="342"/>
      <c r="K165" s="512"/>
      <c r="L165" s="364"/>
      <c r="M165" s="364"/>
      <c r="N165" s="341"/>
      <c r="O165" s="364"/>
      <c r="P165" s="344"/>
      <c r="Q165" s="345"/>
      <c r="R165" s="345"/>
      <c r="S165" s="346"/>
      <c r="T165" s="84"/>
      <c r="U165" s="84"/>
      <c r="V165" s="347"/>
      <c r="W165" s="348"/>
      <c r="X165" s="349"/>
      <c r="Y165" s="349"/>
      <c r="Z165" s="349"/>
      <c r="AA165" s="349"/>
      <c r="AB165" s="349"/>
      <c r="AC165" s="349"/>
      <c r="AD165" s="349"/>
      <c r="AE165" s="356"/>
      <c r="AF165" s="357"/>
    </row>
    <row r="166" spans="1:32" x14ac:dyDescent="0.3">
      <c r="A166" s="340"/>
      <c r="B166" s="340"/>
      <c r="C166" s="350"/>
      <c r="D166" s="340"/>
      <c r="E166" s="341"/>
      <c r="F166" s="341"/>
      <c r="G166" s="341"/>
      <c r="H166" s="341"/>
      <c r="I166" s="67"/>
      <c r="J166" s="342"/>
      <c r="K166" s="512"/>
      <c r="L166" s="364"/>
      <c r="M166" s="364"/>
      <c r="N166" s="343"/>
      <c r="O166" s="364"/>
      <c r="P166" s="344"/>
      <c r="Q166" s="345"/>
      <c r="R166" s="345"/>
      <c r="S166" s="346"/>
      <c r="T166" s="84"/>
      <c r="U166" s="84"/>
      <c r="V166" s="347"/>
      <c r="W166" s="348"/>
      <c r="X166" s="349"/>
      <c r="Y166" s="349"/>
      <c r="Z166" s="349"/>
      <c r="AA166" s="349"/>
      <c r="AB166" s="349"/>
      <c r="AC166" s="349"/>
      <c r="AD166" s="349"/>
      <c r="AE166" s="356"/>
      <c r="AF166" s="357"/>
    </row>
    <row r="167" spans="1:32" x14ac:dyDescent="0.3">
      <c r="A167" s="340"/>
      <c r="B167" s="340"/>
      <c r="C167" s="350"/>
      <c r="D167" s="340"/>
      <c r="E167" s="341"/>
      <c r="F167" s="341"/>
      <c r="G167" s="341"/>
      <c r="H167" s="341"/>
      <c r="I167" s="67"/>
      <c r="J167" s="342"/>
      <c r="K167" s="512"/>
      <c r="L167" s="364"/>
      <c r="M167" s="364"/>
      <c r="N167" s="341"/>
      <c r="O167" s="364"/>
      <c r="P167" s="344"/>
      <c r="Q167" s="345"/>
      <c r="R167" s="345"/>
      <c r="S167" s="346"/>
      <c r="T167" s="84"/>
      <c r="U167" s="84"/>
      <c r="V167" s="347"/>
      <c r="W167" s="348"/>
      <c r="X167" s="349"/>
      <c r="Y167" s="349"/>
      <c r="Z167" s="349"/>
      <c r="AA167" s="349"/>
      <c r="AB167" s="349"/>
      <c r="AC167" s="349"/>
      <c r="AD167" s="349"/>
      <c r="AE167" s="356"/>
      <c r="AF167" s="357"/>
    </row>
    <row r="168" spans="1:32" s="17" customFormat="1" x14ac:dyDescent="0.3">
      <c r="A168" s="340"/>
      <c r="B168" s="340"/>
      <c r="C168" s="350"/>
      <c r="D168" s="340"/>
      <c r="E168" s="341"/>
      <c r="F168" s="341"/>
      <c r="G168" s="341"/>
      <c r="H168" s="341"/>
      <c r="I168" s="67"/>
      <c r="J168" s="342"/>
      <c r="K168" s="512"/>
      <c r="L168" s="364"/>
      <c r="M168" s="364"/>
      <c r="N168" s="343"/>
      <c r="O168" s="364"/>
      <c r="P168" s="344"/>
      <c r="Q168" s="345"/>
      <c r="R168" s="345"/>
      <c r="S168" s="346"/>
      <c r="T168" s="84"/>
      <c r="U168" s="84"/>
      <c r="V168" s="347"/>
      <c r="W168" s="348"/>
      <c r="X168" s="349"/>
      <c r="Y168" s="349"/>
      <c r="Z168" s="349"/>
      <c r="AA168" s="349"/>
      <c r="AB168" s="349"/>
      <c r="AC168" s="349"/>
      <c r="AD168" s="349"/>
      <c r="AE168" s="356"/>
      <c r="AF168" s="357"/>
    </row>
    <row r="169" spans="1:32" x14ac:dyDescent="0.3">
      <c r="A169" s="340"/>
      <c r="B169" s="340"/>
      <c r="C169" s="350"/>
      <c r="D169" s="340"/>
      <c r="E169" s="341"/>
      <c r="F169" s="341"/>
      <c r="G169" s="341"/>
      <c r="H169" s="341"/>
      <c r="I169" s="67"/>
      <c r="J169" s="342"/>
      <c r="K169" s="512"/>
      <c r="L169" s="364"/>
      <c r="M169" s="364"/>
      <c r="N169" s="341"/>
      <c r="O169" s="364"/>
      <c r="P169" s="344"/>
      <c r="Q169" s="345"/>
      <c r="R169" s="345"/>
      <c r="S169" s="346"/>
      <c r="T169" s="84"/>
      <c r="U169" s="84"/>
      <c r="V169" s="347"/>
      <c r="W169" s="348"/>
      <c r="X169" s="349"/>
      <c r="Y169" s="349"/>
      <c r="Z169" s="349"/>
      <c r="AA169" s="349"/>
      <c r="AB169" s="349"/>
      <c r="AC169" s="349"/>
      <c r="AD169" s="349"/>
      <c r="AE169" s="356"/>
      <c r="AF169" s="357"/>
    </row>
    <row r="170" spans="1:32" x14ac:dyDescent="0.3">
      <c r="A170" s="340"/>
      <c r="B170" s="340"/>
      <c r="C170" s="350"/>
      <c r="D170" s="340"/>
      <c r="E170" s="341"/>
      <c r="F170" s="341"/>
      <c r="G170" s="341"/>
      <c r="H170" s="341"/>
      <c r="I170" s="67"/>
      <c r="J170" s="342"/>
      <c r="K170" s="512"/>
      <c r="L170" s="364"/>
      <c r="M170" s="364"/>
      <c r="N170" s="341"/>
      <c r="O170" s="364"/>
      <c r="P170" s="344"/>
      <c r="Q170" s="345"/>
      <c r="R170" s="345"/>
      <c r="S170" s="346"/>
      <c r="T170" s="84"/>
      <c r="U170" s="84"/>
      <c r="V170" s="347"/>
      <c r="W170" s="348"/>
      <c r="X170" s="349"/>
      <c r="Y170" s="349"/>
      <c r="Z170" s="349"/>
      <c r="AA170" s="349"/>
      <c r="AB170" s="349"/>
      <c r="AC170" s="349"/>
      <c r="AD170" s="349"/>
      <c r="AE170" s="356"/>
      <c r="AF170" s="357"/>
    </row>
    <row r="171" spans="1:32" x14ac:dyDescent="0.3">
      <c r="A171" s="340"/>
      <c r="B171" s="340"/>
      <c r="C171" s="350"/>
      <c r="D171" s="340"/>
      <c r="E171" s="341"/>
      <c r="F171" s="341"/>
      <c r="G171" s="341"/>
      <c r="H171" s="341"/>
      <c r="I171" s="67"/>
      <c r="J171" s="342"/>
      <c r="K171" s="512"/>
      <c r="L171" s="364"/>
      <c r="M171" s="364"/>
      <c r="N171" s="341"/>
      <c r="O171" s="364"/>
      <c r="P171" s="344"/>
      <c r="Q171" s="345"/>
      <c r="R171" s="345"/>
      <c r="S171" s="346"/>
      <c r="T171" s="84"/>
      <c r="U171" s="84"/>
      <c r="V171" s="347"/>
      <c r="W171" s="348"/>
      <c r="X171" s="349"/>
      <c r="Y171" s="349"/>
      <c r="Z171" s="349"/>
      <c r="AA171" s="349"/>
      <c r="AB171" s="349"/>
      <c r="AC171" s="349"/>
      <c r="AD171" s="349"/>
      <c r="AE171" s="356"/>
      <c r="AF171" s="357"/>
    </row>
    <row r="172" spans="1:32" x14ac:dyDescent="0.3">
      <c r="A172" s="340"/>
      <c r="B172" s="340"/>
      <c r="C172" s="350"/>
      <c r="D172" s="340"/>
      <c r="E172" s="341"/>
      <c r="F172" s="341"/>
      <c r="G172" s="341"/>
      <c r="H172" s="341"/>
      <c r="I172" s="67"/>
      <c r="J172" s="342"/>
      <c r="K172" s="512"/>
      <c r="L172" s="364"/>
      <c r="M172" s="364"/>
      <c r="N172" s="343"/>
      <c r="O172" s="364"/>
      <c r="P172" s="344"/>
      <c r="Q172" s="345"/>
      <c r="R172" s="345"/>
      <c r="S172" s="346"/>
      <c r="T172" s="84"/>
      <c r="U172" s="84"/>
      <c r="V172" s="347"/>
      <c r="W172" s="348"/>
      <c r="X172" s="349"/>
      <c r="Y172" s="349"/>
      <c r="Z172" s="349"/>
      <c r="AA172" s="349"/>
      <c r="AB172" s="349"/>
      <c r="AC172" s="349"/>
      <c r="AD172" s="349"/>
      <c r="AE172" s="356"/>
      <c r="AF172" s="357"/>
    </row>
    <row r="173" spans="1:32" x14ac:dyDescent="0.3">
      <c r="A173" s="340"/>
      <c r="B173" s="340"/>
      <c r="C173" s="350"/>
      <c r="D173" s="340"/>
      <c r="E173" s="341"/>
      <c r="F173" s="341"/>
      <c r="G173" s="341"/>
      <c r="H173" s="341"/>
      <c r="I173" s="67"/>
      <c r="J173" s="342"/>
      <c r="K173" s="512"/>
      <c r="L173" s="364"/>
      <c r="M173" s="364"/>
      <c r="N173" s="341"/>
      <c r="O173" s="364"/>
      <c r="P173" s="344"/>
      <c r="Q173" s="345"/>
      <c r="R173" s="345"/>
      <c r="S173" s="346"/>
      <c r="T173" s="84"/>
      <c r="U173" s="84"/>
      <c r="V173" s="347"/>
      <c r="W173" s="348"/>
      <c r="X173" s="349"/>
      <c r="Y173" s="349"/>
      <c r="Z173" s="349"/>
      <c r="AA173" s="349"/>
      <c r="AB173" s="349"/>
      <c r="AC173" s="349"/>
      <c r="AD173" s="349"/>
      <c r="AE173" s="356"/>
      <c r="AF173" s="357"/>
    </row>
    <row r="174" spans="1:32" x14ac:dyDescent="0.3">
      <c r="A174" s="340"/>
      <c r="B174" s="340"/>
      <c r="C174" s="350"/>
      <c r="D174" s="340"/>
      <c r="E174" s="341"/>
      <c r="F174" s="341"/>
      <c r="G174" s="341"/>
      <c r="H174" s="341"/>
      <c r="I174" s="67"/>
      <c r="J174" s="342"/>
      <c r="K174" s="512"/>
      <c r="L174" s="364"/>
      <c r="M174" s="364"/>
      <c r="N174" s="341"/>
      <c r="O174" s="364"/>
      <c r="P174" s="344"/>
      <c r="Q174" s="345"/>
      <c r="R174" s="345"/>
      <c r="S174" s="346"/>
      <c r="T174" s="84"/>
      <c r="U174" s="84"/>
      <c r="V174" s="347"/>
      <c r="W174" s="348"/>
      <c r="X174" s="349"/>
      <c r="Y174" s="349"/>
      <c r="Z174" s="349"/>
      <c r="AA174" s="349"/>
      <c r="AB174" s="349"/>
      <c r="AC174" s="349"/>
      <c r="AD174" s="349"/>
      <c r="AE174" s="356"/>
      <c r="AF174" s="357"/>
    </row>
    <row r="175" spans="1:32" x14ac:dyDescent="0.3">
      <c r="A175" s="340"/>
      <c r="B175" s="340"/>
      <c r="C175" s="350"/>
      <c r="D175" s="340"/>
      <c r="E175" s="341"/>
      <c r="F175" s="341"/>
      <c r="G175" s="341"/>
      <c r="H175" s="341"/>
      <c r="I175" s="67"/>
      <c r="J175" s="342"/>
      <c r="K175" s="512"/>
      <c r="L175" s="364"/>
      <c r="M175" s="364"/>
      <c r="N175" s="341"/>
      <c r="O175" s="364"/>
      <c r="P175" s="344"/>
      <c r="Q175" s="345"/>
      <c r="R175" s="345"/>
      <c r="S175" s="346"/>
      <c r="T175" s="84"/>
      <c r="U175" s="84"/>
      <c r="V175" s="347"/>
      <c r="W175" s="348"/>
      <c r="X175" s="349"/>
      <c r="Y175" s="349"/>
      <c r="Z175" s="349"/>
      <c r="AA175" s="349"/>
      <c r="AB175" s="349"/>
      <c r="AC175" s="349"/>
      <c r="AD175" s="349"/>
      <c r="AE175" s="356"/>
      <c r="AF175" s="357"/>
    </row>
    <row r="176" spans="1:32" s="17" customFormat="1" x14ac:dyDescent="0.3">
      <c r="A176" s="340"/>
      <c r="B176" s="340"/>
      <c r="C176" s="350"/>
      <c r="D176" s="340"/>
      <c r="E176" s="341"/>
      <c r="F176" s="341"/>
      <c r="G176" s="341"/>
      <c r="H176" s="341"/>
      <c r="I176" s="67"/>
      <c r="J176" s="342"/>
      <c r="K176" s="512"/>
      <c r="L176" s="364"/>
      <c r="M176" s="364"/>
      <c r="N176" s="343"/>
      <c r="O176" s="364"/>
      <c r="P176" s="344"/>
      <c r="Q176" s="345"/>
      <c r="R176" s="345"/>
      <c r="S176" s="346"/>
      <c r="T176" s="84"/>
      <c r="U176" s="84"/>
      <c r="V176" s="347"/>
      <c r="W176" s="348"/>
      <c r="X176" s="349"/>
      <c r="Y176" s="349"/>
      <c r="Z176" s="349"/>
      <c r="AA176" s="349"/>
      <c r="AB176" s="349"/>
      <c r="AC176" s="349"/>
      <c r="AD176" s="349"/>
      <c r="AE176" s="356"/>
      <c r="AF176" s="357"/>
    </row>
    <row r="177" spans="1:32" x14ac:dyDescent="0.3">
      <c r="A177" s="340"/>
      <c r="B177" s="340"/>
      <c r="C177" s="350"/>
      <c r="D177" s="340"/>
      <c r="E177" s="341"/>
      <c r="F177" s="341"/>
      <c r="G177" s="341"/>
      <c r="H177" s="341"/>
      <c r="I177" s="67"/>
      <c r="J177" s="342"/>
      <c r="K177" s="512"/>
      <c r="L177" s="364"/>
      <c r="M177" s="364"/>
      <c r="N177" s="341"/>
      <c r="O177" s="364"/>
      <c r="P177" s="344"/>
      <c r="Q177" s="345"/>
      <c r="R177" s="345"/>
      <c r="S177" s="346"/>
      <c r="T177" s="84"/>
      <c r="U177" s="84"/>
      <c r="V177" s="347"/>
      <c r="W177" s="348"/>
      <c r="X177" s="349"/>
      <c r="Y177" s="349"/>
      <c r="Z177" s="349"/>
      <c r="AA177" s="349"/>
      <c r="AB177" s="349"/>
      <c r="AC177" s="349"/>
      <c r="AD177" s="349"/>
      <c r="AE177" s="356"/>
      <c r="AF177" s="357"/>
    </row>
    <row r="178" spans="1:32" x14ac:dyDescent="0.3">
      <c r="A178" s="340"/>
      <c r="B178" s="340"/>
      <c r="C178" s="350"/>
      <c r="D178" s="340"/>
      <c r="E178" s="341"/>
      <c r="F178" s="341"/>
      <c r="G178" s="341"/>
      <c r="H178" s="341"/>
      <c r="I178" s="67"/>
      <c r="J178" s="342"/>
      <c r="K178" s="512"/>
      <c r="L178" s="364"/>
      <c r="M178" s="364"/>
      <c r="N178" s="341"/>
      <c r="O178" s="364"/>
      <c r="P178" s="344"/>
      <c r="Q178" s="345"/>
      <c r="R178" s="345"/>
      <c r="S178" s="346"/>
      <c r="T178" s="84"/>
      <c r="U178" s="84"/>
      <c r="V178" s="347"/>
      <c r="W178" s="348"/>
      <c r="X178" s="349"/>
      <c r="Y178" s="349"/>
      <c r="Z178" s="349"/>
      <c r="AA178" s="349"/>
      <c r="AB178" s="349"/>
      <c r="AC178" s="349"/>
      <c r="AD178" s="349"/>
      <c r="AE178" s="356"/>
      <c r="AF178" s="357"/>
    </row>
    <row r="179" spans="1:32" x14ac:dyDescent="0.3">
      <c r="A179" s="340"/>
      <c r="B179" s="340"/>
      <c r="C179" s="350"/>
      <c r="D179" s="340"/>
      <c r="E179" s="341"/>
      <c r="F179" s="341"/>
      <c r="G179" s="341"/>
      <c r="H179" s="341"/>
      <c r="I179" s="67"/>
      <c r="J179" s="342"/>
      <c r="K179" s="512"/>
      <c r="L179" s="364"/>
      <c r="M179" s="364"/>
      <c r="N179" s="341"/>
      <c r="O179" s="364"/>
      <c r="P179" s="344"/>
      <c r="Q179" s="345"/>
      <c r="R179" s="345"/>
      <c r="S179" s="346"/>
      <c r="T179" s="84"/>
      <c r="U179" s="84"/>
      <c r="V179" s="347"/>
      <c r="W179" s="348"/>
      <c r="X179" s="349"/>
      <c r="Y179" s="349"/>
      <c r="Z179" s="349"/>
      <c r="AA179" s="349"/>
      <c r="AB179" s="349"/>
      <c r="AC179" s="349"/>
      <c r="AD179" s="349"/>
      <c r="AE179" s="356"/>
      <c r="AF179" s="357"/>
    </row>
    <row r="180" spans="1:32" x14ac:dyDescent="0.3">
      <c r="A180" s="340"/>
      <c r="B180" s="340"/>
      <c r="C180" s="350"/>
      <c r="D180" s="340"/>
      <c r="E180" s="341"/>
      <c r="F180" s="341"/>
      <c r="G180" s="341"/>
      <c r="H180" s="341"/>
      <c r="I180" s="67"/>
      <c r="J180" s="342"/>
      <c r="K180" s="512"/>
      <c r="L180" s="364"/>
      <c r="M180" s="364"/>
      <c r="N180" s="343"/>
      <c r="O180" s="364"/>
      <c r="P180" s="344"/>
      <c r="Q180" s="345"/>
      <c r="R180" s="345"/>
      <c r="S180" s="346"/>
      <c r="T180" s="84"/>
      <c r="U180" s="84"/>
      <c r="V180" s="347"/>
      <c r="W180" s="348"/>
      <c r="X180" s="349"/>
      <c r="Y180" s="349"/>
      <c r="Z180" s="349"/>
      <c r="AA180" s="349"/>
      <c r="AB180" s="349"/>
      <c r="AC180" s="349"/>
      <c r="AD180" s="349"/>
      <c r="AE180" s="356"/>
      <c r="AF180" s="357"/>
    </row>
    <row r="181" spans="1:32" x14ac:dyDescent="0.3">
      <c r="A181" s="340"/>
      <c r="B181" s="340"/>
      <c r="C181" s="350"/>
      <c r="D181" s="340"/>
      <c r="E181" s="341"/>
      <c r="F181" s="341"/>
      <c r="G181" s="341"/>
      <c r="H181" s="341"/>
      <c r="I181" s="67"/>
      <c r="J181" s="342"/>
      <c r="K181" s="512"/>
      <c r="L181" s="364"/>
      <c r="M181" s="364"/>
      <c r="N181" s="341"/>
      <c r="O181" s="364"/>
      <c r="P181" s="344"/>
      <c r="Q181" s="345"/>
      <c r="R181" s="345"/>
      <c r="S181" s="346"/>
      <c r="T181" s="84"/>
      <c r="U181" s="84"/>
      <c r="V181" s="347"/>
      <c r="W181" s="348"/>
      <c r="X181" s="349"/>
      <c r="Y181" s="349"/>
      <c r="Z181" s="349"/>
      <c r="AA181" s="349"/>
      <c r="AB181" s="349"/>
      <c r="AC181" s="349"/>
      <c r="AD181" s="349"/>
      <c r="AE181" s="356"/>
      <c r="AF181" s="357"/>
    </row>
    <row r="182" spans="1:32" x14ac:dyDescent="0.3">
      <c r="A182" s="340"/>
      <c r="B182" s="340"/>
      <c r="C182" s="350"/>
      <c r="D182" s="340"/>
      <c r="E182" s="341"/>
      <c r="F182" s="341"/>
      <c r="G182" s="341"/>
      <c r="H182" s="341"/>
      <c r="I182" s="67"/>
      <c r="J182" s="342"/>
      <c r="K182" s="512"/>
      <c r="L182" s="364"/>
      <c r="M182" s="364"/>
      <c r="N182" s="343"/>
      <c r="O182" s="364"/>
      <c r="P182" s="344"/>
      <c r="Q182" s="345"/>
      <c r="R182" s="345"/>
      <c r="S182" s="346"/>
      <c r="T182" s="84"/>
      <c r="U182" s="84"/>
      <c r="V182" s="347"/>
      <c r="W182" s="348"/>
      <c r="X182" s="349"/>
      <c r="Y182" s="349"/>
      <c r="Z182" s="349"/>
      <c r="AA182" s="349"/>
      <c r="AB182" s="349"/>
      <c r="AC182" s="349"/>
      <c r="AD182" s="349"/>
      <c r="AE182" s="356"/>
      <c r="AF182" s="357"/>
    </row>
    <row r="183" spans="1:32" x14ac:dyDescent="0.3">
      <c r="A183" s="340"/>
      <c r="B183" s="340"/>
      <c r="C183" s="350"/>
      <c r="D183" s="340"/>
      <c r="E183" s="341"/>
      <c r="F183" s="341"/>
      <c r="G183" s="341"/>
      <c r="H183" s="341"/>
      <c r="I183" s="67"/>
      <c r="J183" s="342"/>
      <c r="K183" s="512"/>
      <c r="L183" s="364"/>
      <c r="M183" s="364"/>
      <c r="N183" s="341"/>
      <c r="O183" s="364"/>
      <c r="P183" s="344"/>
      <c r="Q183" s="345"/>
      <c r="R183" s="345"/>
      <c r="S183" s="346"/>
      <c r="T183" s="84"/>
      <c r="U183" s="84"/>
      <c r="V183" s="347"/>
      <c r="W183" s="348"/>
      <c r="X183" s="349"/>
      <c r="Y183" s="349"/>
      <c r="Z183" s="349"/>
      <c r="AA183" s="349"/>
      <c r="AB183" s="349"/>
      <c r="AC183" s="349"/>
      <c r="AD183" s="349"/>
      <c r="AE183" s="356"/>
      <c r="AF183" s="357"/>
    </row>
    <row r="184" spans="1:32" x14ac:dyDescent="0.3">
      <c r="A184" s="340"/>
      <c r="B184" s="340"/>
      <c r="C184" s="350"/>
      <c r="D184" s="340"/>
      <c r="E184" s="341"/>
      <c r="F184" s="341"/>
      <c r="G184" s="341"/>
      <c r="H184" s="341"/>
      <c r="I184" s="67"/>
      <c r="J184" s="342"/>
      <c r="K184" s="512"/>
      <c r="L184" s="364"/>
      <c r="M184" s="364"/>
      <c r="N184" s="341"/>
      <c r="O184" s="364"/>
      <c r="P184" s="344"/>
      <c r="Q184" s="345"/>
      <c r="R184" s="345"/>
      <c r="S184" s="346"/>
      <c r="T184" s="84"/>
      <c r="U184" s="84"/>
      <c r="V184" s="347"/>
      <c r="W184" s="348"/>
      <c r="X184" s="349"/>
      <c r="Y184" s="349"/>
      <c r="Z184" s="349"/>
      <c r="AA184" s="349"/>
      <c r="AB184" s="349"/>
      <c r="AC184" s="349"/>
      <c r="AD184" s="349"/>
      <c r="AE184" s="356"/>
      <c r="AF184" s="357"/>
    </row>
    <row r="185" spans="1:32" x14ac:dyDescent="0.3">
      <c r="A185" s="340"/>
      <c r="B185" s="340"/>
      <c r="C185" s="350"/>
      <c r="D185" s="340"/>
      <c r="E185" s="341"/>
      <c r="F185" s="341"/>
      <c r="G185" s="341"/>
      <c r="H185" s="341"/>
      <c r="I185" s="67"/>
      <c r="J185" s="342"/>
      <c r="K185" s="512"/>
      <c r="L185" s="364"/>
      <c r="M185" s="364"/>
      <c r="N185" s="341"/>
      <c r="O185" s="364"/>
      <c r="P185" s="344"/>
      <c r="Q185" s="345"/>
      <c r="R185" s="345"/>
      <c r="S185" s="346"/>
      <c r="T185" s="84"/>
      <c r="U185" s="84"/>
      <c r="V185" s="347"/>
      <c r="W185" s="348"/>
      <c r="X185" s="349"/>
      <c r="Y185" s="349"/>
      <c r="Z185" s="349"/>
      <c r="AA185" s="349"/>
      <c r="AB185" s="349"/>
      <c r="AC185" s="349"/>
      <c r="AD185" s="349"/>
      <c r="AE185" s="356"/>
      <c r="AF185" s="357"/>
    </row>
    <row r="186" spans="1:32" x14ac:dyDescent="0.3">
      <c r="A186" s="340"/>
      <c r="B186" s="340"/>
      <c r="C186" s="350"/>
      <c r="D186" s="340"/>
      <c r="E186" s="341"/>
      <c r="F186" s="341"/>
      <c r="G186" s="341"/>
      <c r="H186" s="341"/>
      <c r="I186" s="67"/>
      <c r="J186" s="342"/>
      <c r="K186" s="512"/>
      <c r="L186" s="364"/>
      <c r="M186" s="364"/>
      <c r="N186" s="343"/>
      <c r="O186" s="364"/>
      <c r="P186" s="344"/>
      <c r="Q186" s="345"/>
      <c r="R186" s="345"/>
      <c r="S186" s="346"/>
      <c r="T186" s="84"/>
      <c r="U186" s="84"/>
      <c r="V186" s="347"/>
      <c r="W186" s="348"/>
      <c r="X186" s="349"/>
      <c r="Y186" s="349"/>
      <c r="Z186" s="349"/>
      <c r="AA186" s="349"/>
      <c r="AB186" s="349"/>
      <c r="AC186" s="349"/>
      <c r="AD186" s="349"/>
      <c r="AE186" s="356"/>
      <c r="AF186" s="357"/>
    </row>
    <row r="187" spans="1:32" x14ac:dyDescent="0.3">
      <c r="A187" s="340"/>
      <c r="B187" s="340"/>
      <c r="C187" s="350"/>
      <c r="D187" s="340"/>
      <c r="E187" s="341"/>
      <c r="F187" s="341"/>
      <c r="G187" s="341"/>
      <c r="H187" s="341"/>
      <c r="I187" s="67"/>
      <c r="J187" s="342"/>
      <c r="K187" s="512"/>
      <c r="L187" s="364"/>
      <c r="M187" s="364"/>
      <c r="N187" s="341"/>
      <c r="O187" s="364"/>
      <c r="P187" s="344"/>
      <c r="Q187" s="345"/>
      <c r="R187" s="345"/>
      <c r="S187" s="346"/>
      <c r="T187" s="84"/>
      <c r="U187" s="84"/>
      <c r="V187" s="347"/>
      <c r="W187" s="348"/>
      <c r="X187" s="349"/>
      <c r="Y187" s="349"/>
      <c r="Z187" s="349"/>
      <c r="AA187" s="349"/>
      <c r="AB187" s="349"/>
      <c r="AC187" s="349"/>
      <c r="AD187" s="349"/>
      <c r="AE187" s="356"/>
      <c r="AF187" s="357"/>
    </row>
    <row r="188" spans="1:32" x14ac:dyDescent="0.3">
      <c r="A188" s="340"/>
      <c r="B188" s="340"/>
      <c r="C188" s="350"/>
      <c r="D188" s="340"/>
      <c r="E188" s="341"/>
      <c r="F188" s="341"/>
      <c r="G188" s="341"/>
      <c r="H188" s="341"/>
      <c r="I188" s="67"/>
      <c r="J188" s="342"/>
      <c r="K188" s="512"/>
      <c r="L188" s="364"/>
      <c r="M188" s="364"/>
      <c r="N188" s="343"/>
      <c r="O188" s="364"/>
      <c r="P188" s="344"/>
      <c r="Q188" s="345"/>
      <c r="R188" s="345"/>
      <c r="S188" s="346"/>
      <c r="T188" s="84"/>
      <c r="U188" s="84"/>
      <c r="V188" s="347"/>
      <c r="W188" s="348"/>
      <c r="X188" s="349"/>
      <c r="Y188" s="349"/>
      <c r="Z188" s="349"/>
      <c r="AA188" s="349"/>
      <c r="AB188" s="349"/>
      <c r="AC188" s="349"/>
      <c r="AD188" s="349"/>
      <c r="AE188" s="356"/>
      <c r="AF188" s="357"/>
    </row>
    <row r="189" spans="1:32" x14ac:dyDescent="0.3">
      <c r="A189" s="340"/>
      <c r="B189" s="340"/>
      <c r="C189" s="350"/>
      <c r="D189" s="340"/>
      <c r="E189" s="341"/>
      <c r="F189" s="341"/>
      <c r="G189" s="341"/>
      <c r="H189" s="341"/>
      <c r="I189" s="67"/>
      <c r="J189" s="342"/>
      <c r="K189" s="512"/>
      <c r="L189" s="364"/>
      <c r="M189" s="364"/>
      <c r="N189" s="343"/>
      <c r="O189" s="364"/>
      <c r="P189" s="344"/>
      <c r="Q189" s="345"/>
      <c r="R189" s="345"/>
      <c r="S189" s="346"/>
      <c r="T189" s="84"/>
      <c r="U189" s="84"/>
      <c r="V189" s="347"/>
      <c r="W189" s="348"/>
      <c r="X189" s="349"/>
      <c r="Y189" s="349"/>
      <c r="Z189" s="349"/>
      <c r="AA189" s="349"/>
      <c r="AB189" s="349"/>
      <c r="AC189" s="349"/>
      <c r="AD189" s="349"/>
      <c r="AE189" s="356"/>
      <c r="AF189" s="357"/>
    </row>
    <row r="190" spans="1:32" x14ac:dyDescent="0.3">
      <c r="A190" s="340"/>
      <c r="B190" s="340"/>
      <c r="C190" s="350"/>
      <c r="D190" s="340"/>
      <c r="E190" s="341"/>
      <c r="F190" s="341"/>
      <c r="G190" s="341"/>
      <c r="H190" s="341"/>
      <c r="I190" s="67"/>
      <c r="J190" s="342"/>
      <c r="K190" s="512"/>
      <c r="L190" s="364"/>
      <c r="M190" s="364"/>
      <c r="N190" s="343"/>
      <c r="O190" s="364"/>
      <c r="P190" s="344"/>
      <c r="Q190" s="345"/>
      <c r="R190" s="345"/>
      <c r="S190" s="346"/>
      <c r="T190" s="84"/>
      <c r="U190" s="84"/>
      <c r="V190" s="347"/>
      <c r="W190" s="348"/>
      <c r="X190" s="349"/>
      <c r="Y190" s="349"/>
      <c r="Z190" s="349"/>
      <c r="AA190" s="349"/>
      <c r="AB190" s="349"/>
      <c r="AC190" s="349"/>
      <c r="AD190" s="349"/>
      <c r="AE190" s="356"/>
      <c r="AF190" s="357"/>
    </row>
    <row r="191" spans="1:32" x14ac:dyDescent="0.3">
      <c r="A191" s="340"/>
      <c r="B191" s="340"/>
      <c r="C191" s="350"/>
      <c r="D191" s="340"/>
      <c r="E191" s="341"/>
      <c r="F191" s="341"/>
      <c r="G191" s="341"/>
      <c r="H191" s="341"/>
      <c r="I191" s="67"/>
      <c r="J191" s="342"/>
      <c r="K191" s="512"/>
      <c r="L191" s="364"/>
      <c r="M191" s="364"/>
      <c r="N191" s="343"/>
      <c r="O191" s="364"/>
      <c r="P191" s="344"/>
      <c r="Q191" s="345"/>
      <c r="R191" s="345"/>
      <c r="S191" s="346"/>
      <c r="T191" s="84"/>
      <c r="U191" s="84"/>
      <c r="V191" s="347"/>
      <c r="W191" s="348"/>
      <c r="X191" s="349"/>
      <c r="Y191" s="349"/>
      <c r="Z191" s="349"/>
      <c r="AA191" s="349"/>
      <c r="AB191" s="349"/>
      <c r="AC191" s="349"/>
      <c r="AD191" s="349"/>
      <c r="AE191" s="356"/>
      <c r="AF191" s="357"/>
    </row>
    <row r="192" spans="1:32" x14ac:dyDescent="0.3">
      <c r="A192" s="340"/>
      <c r="B192" s="340"/>
      <c r="C192" s="350"/>
      <c r="D192" s="340"/>
      <c r="E192" s="341"/>
      <c r="F192" s="341"/>
      <c r="G192" s="341"/>
      <c r="H192" s="341"/>
      <c r="I192" s="67"/>
      <c r="J192" s="342"/>
      <c r="K192" s="512"/>
      <c r="L192" s="364"/>
      <c r="M192" s="364"/>
      <c r="N192" s="341"/>
      <c r="O192" s="364"/>
      <c r="P192" s="344"/>
      <c r="Q192" s="345"/>
      <c r="R192" s="345"/>
      <c r="S192" s="346"/>
      <c r="T192" s="84"/>
      <c r="U192" s="84"/>
      <c r="V192" s="347"/>
      <c r="W192" s="348"/>
      <c r="X192" s="349"/>
      <c r="Y192" s="349"/>
      <c r="Z192" s="349"/>
      <c r="AA192" s="349"/>
      <c r="AB192" s="349"/>
      <c r="AC192" s="349"/>
      <c r="AD192" s="349"/>
      <c r="AE192" s="356"/>
      <c r="AF192" s="357"/>
    </row>
    <row r="193" spans="1:32" x14ac:dyDescent="0.3">
      <c r="A193" s="340"/>
      <c r="B193" s="340"/>
      <c r="C193" s="350"/>
      <c r="D193" s="340"/>
      <c r="E193" s="341"/>
      <c r="F193" s="341"/>
      <c r="G193" s="341"/>
      <c r="H193" s="341"/>
      <c r="I193" s="67"/>
      <c r="J193" s="342"/>
      <c r="K193" s="512"/>
      <c r="L193" s="364"/>
      <c r="M193" s="364"/>
      <c r="N193" s="341"/>
      <c r="O193" s="364"/>
      <c r="P193" s="344"/>
      <c r="Q193" s="345"/>
      <c r="R193" s="345"/>
      <c r="S193" s="346"/>
      <c r="T193" s="84"/>
      <c r="U193" s="84"/>
      <c r="V193" s="347"/>
      <c r="W193" s="348"/>
      <c r="X193" s="349"/>
      <c r="Y193" s="349"/>
      <c r="Z193" s="349"/>
      <c r="AA193" s="349"/>
      <c r="AB193" s="349"/>
      <c r="AC193" s="349"/>
      <c r="AD193" s="349"/>
      <c r="AE193" s="356"/>
      <c r="AF193" s="357"/>
    </row>
    <row r="194" spans="1:32" x14ac:dyDescent="0.3">
      <c r="A194" s="340"/>
      <c r="B194" s="340"/>
      <c r="C194" s="350"/>
      <c r="D194" s="340"/>
      <c r="E194" s="341"/>
      <c r="F194" s="341"/>
      <c r="G194" s="341"/>
      <c r="H194" s="341"/>
      <c r="I194" s="67"/>
      <c r="J194" s="342"/>
      <c r="K194" s="512"/>
      <c r="L194" s="364"/>
      <c r="M194" s="364"/>
      <c r="N194" s="343"/>
      <c r="O194" s="364"/>
      <c r="P194" s="344"/>
      <c r="Q194" s="345"/>
      <c r="R194" s="345"/>
      <c r="S194" s="346"/>
      <c r="T194" s="84"/>
      <c r="U194" s="84"/>
      <c r="V194" s="347"/>
      <c r="W194" s="348"/>
      <c r="X194" s="349"/>
      <c r="Y194" s="349"/>
      <c r="Z194" s="349"/>
      <c r="AA194" s="349"/>
      <c r="AB194" s="349"/>
      <c r="AC194" s="349"/>
      <c r="AD194" s="349"/>
      <c r="AE194" s="356"/>
      <c r="AF194" s="357"/>
    </row>
    <row r="195" spans="1:32" x14ac:dyDescent="0.3">
      <c r="A195" s="340"/>
      <c r="B195" s="340"/>
      <c r="C195" s="350"/>
      <c r="D195" s="340"/>
      <c r="E195" s="341"/>
      <c r="F195" s="341"/>
      <c r="G195" s="341"/>
      <c r="H195" s="341"/>
      <c r="I195" s="67"/>
      <c r="J195" s="342"/>
      <c r="K195" s="512"/>
      <c r="L195" s="364"/>
      <c r="M195" s="364"/>
      <c r="N195" s="341"/>
      <c r="O195" s="364"/>
      <c r="P195" s="344"/>
      <c r="Q195" s="345"/>
      <c r="R195" s="345"/>
      <c r="S195" s="346"/>
      <c r="T195" s="84"/>
      <c r="U195" s="84"/>
      <c r="V195" s="347"/>
      <c r="W195" s="348"/>
      <c r="X195" s="349"/>
      <c r="Y195" s="349"/>
      <c r="Z195" s="349"/>
      <c r="AA195" s="349"/>
      <c r="AB195" s="349"/>
      <c r="AC195" s="349"/>
      <c r="AD195" s="349"/>
      <c r="AE195" s="356"/>
      <c r="AF195" s="357"/>
    </row>
    <row r="196" spans="1:32" x14ac:dyDescent="0.3">
      <c r="A196" s="340"/>
      <c r="B196" s="340"/>
      <c r="C196" s="350"/>
      <c r="D196" s="340"/>
      <c r="E196" s="341"/>
      <c r="F196" s="341"/>
      <c r="G196" s="341"/>
      <c r="H196" s="341"/>
      <c r="I196" s="67"/>
      <c r="J196" s="342"/>
      <c r="K196" s="512"/>
      <c r="L196" s="364"/>
      <c r="M196" s="364"/>
      <c r="N196" s="343"/>
      <c r="O196" s="364"/>
      <c r="P196" s="344"/>
      <c r="Q196" s="345"/>
      <c r="R196" s="345"/>
      <c r="S196" s="346"/>
      <c r="T196" s="84"/>
      <c r="U196" s="84"/>
      <c r="V196" s="347"/>
      <c r="W196" s="348"/>
      <c r="X196" s="349"/>
      <c r="Y196" s="349"/>
      <c r="Z196" s="349"/>
      <c r="AA196" s="349"/>
      <c r="AB196" s="349"/>
      <c r="AC196" s="349"/>
      <c r="AD196" s="349"/>
      <c r="AE196" s="356"/>
      <c r="AF196" s="357"/>
    </row>
    <row r="197" spans="1:32" x14ac:dyDescent="0.3">
      <c r="A197" s="340"/>
      <c r="B197" s="340"/>
      <c r="C197" s="350"/>
      <c r="D197" s="340"/>
      <c r="E197" s="341"/>
      <c r="F197" s="341"/>
      <c r="G197" s="341"/>
      <c r="H197" s="341"/>
      <c r="I197" s="67"/>
      <c r="J197" s="342"/>
      <c r="K197" s="512"/>
      <c r="L197" s="364"/>
      <c r="M197" s="364"/>
      <c r="N197" s="341"/>
      <c r="O197" s="364"/>
      <c r="P197" s="344"/>
      <c r="Q197" s="345"/>
      <c r="R197" s="345"/>
      <c r="S197" s="346"/>
      <c r="T197" s="84"/>
      <c r="U197" s="84"/>
      <c r="V197" s="347"/>
      <c r="W197" s="348"/>
      <c r="X197" s="349"/>
      <c r="Y197" s="349"/>
      <c r="Z197" s="349"/>
      <c r="AA197" s="349"/>
      <c r="AB197" s="349"/>
      <c r="AC197" s="349"/>
      <c r="AD197" s="349"/>
      <c r="AE197" s="356"/>
      <c r="AF197" s="357"/>
    </row>
    <row r="198" spans="1:32" x14ac:dyDescent="0.3">
      <c r="A198" s="340"/>
      <c r="B198" s="340"/>
      <c r="C198" s="350"/>
      <c r="D198" s="340"/>
      <c r="E198" s="341"/>
      <c r="F198" s="341"/>
      <c r="G198" s="341"/>
      <c r="H198" s="341"/>
      <c r="I198" s="67"/>
      <c r="J198" s="342"/>
      <c r="K198" s="512"/>
      <c r="L198" s="364"/>
      <c r="M198" s="364"/>
      <c r="N198" s="341"/>
      <c r="O198" s="364"/>
      <c r="P198" s="344"/>
      <c r="Q198" s="345"/>
      <c r="R198" s="345"/>
      <c r="S198" s="346"/>
      <c r="T198" s="84"/>
      <c r="U198" s="84"/>
      <c r="V198" s="347"/>
      <c r="W198" s="348"/>
      <c r="X198" s="349"/>
      <c r="Y198" s="349"/>
      <c r="Z198" s="349"/>
      <c r="AA198" s="349"/>
      <c r="AB198" s="349"/>
      <c r="AC198" s="349"/>
      <c r="AD198" s="349"/>
      <c r="AE198" s="356"/>
      <c r="AF198" s="357"/>
    </row>
    <row r="199" spans="1:32" x14ac:dyDescent="0.3">
      <c r="A199" s="340"/>
      <c r="B199" s="340"/>
      <c r="C199" s="350"/>
      <c r="D199" s="340"/>
      <c r="E199" s="341"/>
      <c r="F199" s="341"/>
      <c r="G199" s="341"/>
      <c r="H199" s="341"/>
      <c r="I199" s="67"/>
      <c r="J199" s="342"/>
      <c r="K199" s="512"/>
      <c r="L199" s="364"/>
      <c r="M199" s="364"/>
      <c r="N199" s="341"/>
      <c r="O199" s="364"/>
      <c r="P199" s="344"/>
      <c r="Q199" s="345"/>
      <c r="R199" s="345"/>
      <c r="S199" s="346"/>
      <c r="T199" s="84"/>
      <c r="U199" s="84"/>
      <c r="V199" s="347"/>
      <c r="W199" s="348"/>
      <c r="X199" s="349"/>
      <c r="Y199" s="349"/>
      <c r="Z199" s="349"/>
      <c r="AA199" s="349"/>
      <c r="AB199" s="349"/>
      <c r="AC199" s="349"/>
      <c r="AD199" s="349"/>
      <c r="AE199" s="356"/>
      <c r="AF199" s="357"/>
    </row>
    <row r="200" spans="1:32" x14ac:dyDescent="0.3">
      <c r="A200" s="340"/>
      <c r="B200" s="340"/>
      <c r="C200" s="350"/>
      <c r="D200" s="340"/>
      <c r="E200" s="341"/>
      <c r="F200" s="341"/>
      <c r="G200" s="341"/>
      <c r="H200" s="341"/>
      <c r="I200" s="67"/>
      <c r="J200" s="342"/>
      <c r="K200" s="512"/>
      <c r="L200" s="364"/>
      <c r="M200" s="364"/>
      <c r="N200" s="343"/>
      <c r="O200" s="364"/>
      <c r="P200" s="344"/>
      <c r="Q200" s="345"/>
      <c r="R200" s="345"/>
      <c r="S200" s="346"/>
      <c r="T200" s="84"/>
      <c r="U200" s="84"/>
      <c r="V200" s="347"/>
      <c r="W200" s="348"/>
      <c r="X200" s="349"/>
      <c r="Y200" s="349"/>
      <c r="Z200" s="349"/>
      <c r="AA200" s="349"/>
      <c r="AB200" s="349"/>
      <c r="AC200" s="349"/>
      <c r="AD200" s="349"/>
      <c r="AE200" s="356"/>
      <c r="AF200" s="357"/>
    </row>
    <row r="201" spans="1:32" x14ac:dyDescent="0.3">
      <c r="A201" s="340"/>
      <c r="B201" s="340"/>
      <c r="C201" s="350"/>
      <c r="D201" s="340"/>
      <c r="E201" s="341"/>
      <c r="F201" s="341"/>
      <c r="G201" s="341"/>
      <c r="H201" s="341"/>
      <c r="I201" s="67"/>
      <c r="J201" s="342"/>
      <c r="K201" s="512"/>
      <c r="L201" s="364"/>
      <c r="M201" s="364"/>
      <c r="N201" s="341"/>
      <c r="O201" s="364"/>
      <c r="P201" s="344"/>
      <c r="Q201" s="345"/>
      <c r="R201" s="345"/>
      <c r="S201" s="346"/>
      <c r="T201" s="84"/>
      <c r="U201" s="84"/>
      <c r="V201" s="347"/>
      <c r="W201" s="348"/>
      <c r="X201" s="349"/>
      <c r="Y201" s="349"/>
      <c r="Z201" s="349"/>
      <c r="AA201" s="349"/>
      <c r="AB201" s="349"/>
      <c r="AC201" s="349"/>
      <c r="AD201" s="349"/>
      <c r="AE201" s="356"/>
      <c r="AF201" s="357"/>
    </row>
    <row r="202" spans="1:32" x14ac:dyDescent="0.3">
      <c r="A202" s="340"/>
      <c r="B202" s="340"/>
      <c r="C202" s="350"/>
      <c r="D202" s="340"/>
      <c r="E202" s="341"/>
      <c r="F202" s="341"/>
      <c r="G202" s="341"/>
      <c r="H202" s="341"/>
      <c r="I202" s="67"/>
      <c r="J202" s="342"/>
      <c r="K202" s="512"/>
      <c r="L202" s="364"/>
      <c r="M202" s="364"/>
      <c r="N202" s="341"/>
      <c r="O202" s="364"/>
      <c r="P202" s="344"/>
      <c r="Q202" s="345"/>
      <c r="R202" s="345"/>
      <c r="S202" s="346"/>
      <c r="T202" s="84"/>
      <c r="U202" s="84"/>
      <c r="V202" s="347"/>
      <c r="W202" s="348"/>
      <c r="X202" s="349"/>
      <c r="Y202" s="349"/>
      <c r="Z202" s="349"/>
      <c r="AA202" s="349"/>
      <c r="AB202" s="349"/>
      <c r="AC202" s="349"/>
      <c r="AD202" s="349"/>
      <c r="AE202" s="356"/>
      <c r="AF202" s="357"/>
    </row>
    <row r="203" spans="1:32" x14ac:dyDescent="0.3">
      <c r="A203" s="340"/>
      <c r="B203" s="340"/>
      <c r="C203" s="350"/>
      <c r="D203" s="340"/>
      <c r="E203" s="341"/>
      <c r="F203" s="341"/>
      <c r="G203" s="341"/>
      <c r="H203" s="341"/>
      <c r="I203" s="67"/>
      <c r="J203" s="342"/>
      <c r="K203" s="512"/>
      <c r="L203" s="364"/>
      <c r="M203" s="364"/>
      <c r="N203" s="343"/>
      <c r="O203" s="364"/>
      <c r="P203" s="344"/>
      <c r="Q203" s="345"/>
      <c r="R203" s="345"/>
      <c r="S203" s="346"/>
      <c r="T203" s="84"/>
      <c r="U203" s="84"/>
      <c r="V203" s="347"/>
      <c r="W203" s="348"/>
      <c r="X203" s="349"/>
      <c r="Y203" s="349"/>
      <c r="Z203" s="349"/>
      <c r="AA203" s="349"/>
      <c r="AB203" s="349"/>
      <c r="AC203" s="349"/>
      <c r="AD203" s="349"/>
      <c r="AE203" s="356"/>
      <c r="AF203" s="357"/>
    </row>
    <row r="204" spans="1:32" x14ac:dyDescent="0.3">
      <c r="A204" s="340"/>
      <c r="B204" s="340"/>
      <c r="C204" s="350"/>
      <c r="D204" s="340"/>
      <c r="E204" s="341"/>
      <c r="F204" s="341"/>
      <c r="G204" s="341"/>
      <c r="H204" s="341"/>
      <c r="I204" s="67"/>
      <c r="J204" s="342"/>
      <c r="K204" s="512"/>
      <c r="L204" s="364"/>
      <c r="M204" s="364"/>
      <c r="N204" s="341"/>
      <c r="O204" s="364"/>
      <c r="P204" s="344"/>
      <c r="Q204" s="345"/>
      <c r="R204" s="345"/>
      <c r="S204" s="346"/>
      <c r="T204" s="84"/>
      <c r="U204" s="84"/>
      <c r="V204" s="347"/>
      <c r="W204" s="348"/>
      <c r="X204" s="349"/>
      <c r="Y204" s="349"/>
      <c r="Z204" s="349"/>
      <c r="AA204" s="349"/>
      <c r="AB204" s="349"/>
      <c r="AC204" s="349"/>
      <c r="AD204" s="349"/>
      <c r="AE204" s="356"/>
      <c r="AF204" s="357"/>
    </row>
    <row r="205" spans="1:32" x14ac:dyDescent="0.3">
      <c r="A205" s="340"/>
      <c r="B205" s="340"/>
      <c r="C205" s="350"/>
      <c r="D205" s="340"/>
      <c r="E205" s="341"/>
      <c r="F205" s="341"/>
      <c r="G205" s="341"/>
      <c r="H205" s="341"/>
      <c r="I205" s="67"/>
      <c r="J205" s="342"/>
      <c r="K205" s="512"/>
      <c r="L205" s="364"/>
      <c r="M205" s="364"/>
      <c r="N205" s="343"/>
      <c r="O205" s="364"/>
      <c r="P205" s="344"/>
      <c r="Q205" s="345"/>
      <c r="R205" s="345"/>
      <c r="S205" s="346"/>
      <c r="T205" s="84"/>
      <c r="U205" s="84"/>
      <c r="V205" s="347"/>
      <c r="W205" s="348"/>
      <c r="X205" s="349"/>
      <c r="Y205" s="349"/>
      <c r="Z205" s="349"/>
      <c r="AA205" s="349"/>
      <c r="AB205" s="349"/>
      <c r="AC205" s="349"/>
      <c r="AD205" s="349"/>
      <c r="AE205" s="356"/>
      <c r="AF205" s="357"/>
    </row>
    <row r="206" spans="1:32" x14ac:dyDescent="0.3">
      <c r="A206" s="340"/>
      <c r="B206" s="340"/>
      <c r="C206" s="350"/>
      <c r="D206" s="340"/>
      <c r="E206" s="341"/>
      <c r="F206" s="341"/>
      <c r="G206" s="341"/>
      <c r="H206" s="341"/>
      <c r="I206" s="67"/>
      <c r="J206" s="342"/>
      <c r="K206" s="512"/>
      <c r="L206" s="364"/>
      <c r="M206" s="364"/>
      <c r="N206" s="341"/>
      <c r="O206" s="364"/>
      <c r="P206" s="344"/>
      <c r="Q206" s="345"/>
      <c r="R206" s="345"/>
      <c r="S206" s="346"/>
      <c r="T206" s="84"/>
      <c r="U206" s="84"/>
      <c r="V206" s="347"/>
      <c r="W206" s="348"/>
      <c r="X206" s="349"/>
      <c r="Y206" s="349"/>
      <c r="Z206" s="349"/>
      <c r="AA206" s="349"/>
      <c r="AB206" s="349"/>
      <c r="AC206" s="349"/>
      <c r="AD206" s="349"/>
      <c r="AE206" s="356"/>
      <c r="AF206" s="357"/>
    </row>
    <row r="207" spans="1:32" x14ac:dyDescent="0.3">
      <c r="A207" s="340"/>
      <c r="B207" s="340"/>
      <c r="C207" s="359"/>
      <c r="D207" s="340"/>
      <c r="E207" s="341"/>
      <c r="F207" s="341"/>
      <c r="G207" s="341"/>
      <c r="H207" s="341"/>
      <c r="I207" s="67"/>
      <c r="J207" s="342"/>
      <c r="K207" s="512"/>
      <c r="L207" s="364"/>
      <c r="M207" s="364"/>
      <c r="N207" s="343"/>
      <c r="O207" s="364"/>
      <c r="P207" s="344"/>
      <c r="Q207" s="345"/>
      <c r="R207" s="345"/>
      <c r="S207" s="346"/>
      <c r="T207" s="84"/>
      <c r="U207" s="84"/>
      <c r="V207" s="347"/>
      <c r="W207" s="348"/>
      <c r="X207" s="349"/>
      <c r="Y207" s="349"/>
      <c r="Z207" s="349"/>
      <c r="AA207" s="349"/>
      <c r="AB207" s="349"/>
      <c r="AC207" s="349"/>
      <c r="AD207" s="349"/>
      <c r="AE207" s="356"/>
      <c r="AF207" s="357"/>
    </row>
    <row r="208" spans="1:32" x14ac:dyDescent="0.3">
      <c r="A208" s="340"/>
      <c r="B208" s="340"/>
      <c r="C208" s="359"/>
      <c r="D208" s="340"/>
      <c r="E208" s="341"/>
      <c r="F208" s="341"/>
      <c r="G208" s="341"/>
      <c r="H208" s="341"/>
      <c r="I208" s="67"/>
      <c r="J208" s="342"/>
      <c r="K208" s="512"/>
      <c r="L208" s="364"/>
      <c r="M208" s="364"/>
      <c r="N208" s="341"/>
      <c r="O208" s="364"/>
      <c r="P208" s="344"/>
      <c r="Q208" s="345"/>
      <c r="R208" s="345"/>
      <c r="S208" s="346"/>
      <c r="T208" s="84"/>
      <c r="U208" s="84"/>
      <c r="V208" s="347"/>
      <c r="W208" s="348"/>
      <c r="X208" s="349"/>
      <c r="Y208" s="349"/>
      <c r="Z208" s="349"/>
      <c r="AA208" s="349"/>
      <c r="AB208" s="349"/>
      <c r="AC208" s="349"/>
      <c r="AD208" s="349"/>
      <c r="AE208" s="356"/>
      <c r="AF208" s="357"/>
    </row>
    <row r="209" spans="1:32" x14ac:dyDescent="0.3">
      <c r="A209" s="340"/>
      <c r="B209" s="340"/>
      <c r="C209" s="359"/>
      <c r="D209" s="340"/>
      <c r="E209" s="341"/>
      <c r="F209" s="341"/>
      <c r="G209" s="341"/>
      <c r="H209" s="341"/>
      <c r="I209" s="67"/>
      <c r="J209" s="342"/>
      <c r="K209" s="512"/>
      <c r="L209" s="364"/>
      <c r="M209" s="364"/>
      <c r="N209" s="343"/>
      <c r="O209" s="364"/>
      <c r="P209" s="344"/>
      <c r="Q209" s="345"/>
      <c r="R209" s="345"/>
      <c r="S209" s="346"/>
      <c r="T209" s="84"/>
      <c r="U209" s="84"/>
      <c r="V209" s="347"/>
      <c r="W209" s="348"/>
      <c r="X209" s="349"/>
      <c r="Y209" s="349"/>
      <c r="Z209" s="349"/>
      <c r="AA209" s="349"/>
      <c r="AB209" s="349"/>
      <c r="AC209" s="349"/>
      <c r="AD209" s="349"/>
      <c r="AE209" s="356"/>
      <c r="AF209" s="357"/>
    </row>
    <row r="210" spans="1:32" x14ac:dyDescent="0.3">
      <c r="A210" s="340"/>
      <c r="B210" s="340"/>
      <c r="C210" s="359"/>
      <c r="D210" s="340"/>
      <c r="E210" s="341"/>
      <c r="F210" s="341"/>
      <c r="G210" s="341"/>
      <c r="H210" s="341"/>
      <c r="I210" s="67"/>
      <c r="J210" s="342"/>
      <c r="K210" s="512"/>
      <c r="L210" s="364"/>
      <c r="M210" s="364"/>
      <c r="N210" s="343"/>
      <c r="O210" s="364"/>
      <c r="P210" s="344"/>
      <c r="Q210" s="345"/>
      <c r="R210" s="345"/>
      <c r="S210" s="346"/>
      <c r="T210" s="84"/>
      <c r="U210" s="84"/>
      <c r="V210" s="347"/>
      <c r="W210" s="348"/>
      <c r="X210" s="349"/>
      <c r="Y210" s="349"/>
      <c r="Z210" s="349"/>
      <c r="AA210" s="349"/>
      <c r="AB210" s="349"/>
      <c r="AC210" s="349"/>
      <c r="AD210" s="349"/>
      <c r="AE210" s="356"/>
      <c r="AF210" s="357"/>
    </row>
    <row r="211" spans="1:32" x14ac:dyDescent="0.3">
      <c r="A211" s="340"/>
      <c r="B211" s="340"/>
      <c r="C211" s="359"/>
      <c r="D211" s="340"/>
      <c r="E211" s="341"/>
      <c r="F211" s="341"/>
      <c r="G211" s="341"/>
      <c r="H211" s="341"/>
      <c r="I211" s="67"/>
      <c r="J211" s="342"/>
      <c r="K211" s="512"/>
      <c r="L211" s="364"/>
      <c r="M211" s="364"/>
      <c r="N211" s="341"/>
      <c r="O211" s="364"/>
      <c r="P211" s="344"/>
      <c r="Q211" s="345"/>
      <c r="R211" s="345"/>
      <c r="S211" s="346"/>
      <c r="T211" s="84"/>
      <c r="U211" s="84"/>
      <c r="V211" s="347"/>
      <c r="W211" s="348"/>
      <c r="X211" s="349"/>
      <c r="Y211" s="349"/>
      <c r="Z211" s="349"/>
      <c r="AA211" s="349"/>
      <c r="AB211" s="349"/>
      <c r="AC211" s="349"/>
      <c r="AD211" s="349"/>
      <c r="AE211" s="356"/>
      <c r="AF211" s="357"/>
    </row>
    <row r="212" spans="1:32" x14ac:dyDescent="0.3">
      <c r="A212" s="340"/>
      <c r="B212" s="340"/>
      <c r="C212" s="359"/>
      <c r="D212" s="340"/>
      <c r="E212" s="341"/>
      <c r="F212" s="341"/>
      <c r="G212" s="341"/>
      <c r="H212" s="341"/>
      <c r="I212" s="67"/>
      <c r="J212" s="342"/>
      <c r="K212" s="512"/>
      <c r="L212" s="364"/>
      <c r="M212" s="364"/>
      <c r="N212" s="343"/>
      <c r="O212" s="364"/>
      <c r="P212" s="344"/>
      <c r="Q212" s="345"/>
      <c r="R212" s="345"/>
      <c r="S212" s="346"/>
      <c r="T212" s="84"/>
      <c r="U212" s="84"/>
      <c r="V212" s="347"/>
      <c r="W212" s="348"/>
      <c r="X212" s="349"/>
      <c r="Y212" s="349"/>
      <c r="Z212" s="349"/>
      <c r="AA212" s="349"/>
      <c r="AB212" s="349"/>
      <c r="AC212" s="349"/>
      <c r="AD212" s="349"/>
      <c r="AE212" s="356"/>
      <c r="AF212" s="357"/>
    </row>
    <row r="213" spans="1:32" x14ac:dyDescent="0.3">
      <c r="A213" s="340"/>
      <c r="B213" s="340"/>
      <c r="C213" s="359"/>
      <c r="D213" s="340"/>
      <c r="E213" s="341"/>
      <c r="F213" s="341"/>
      <c r="G213" s="341"/>
      <c r="H213" s="341"/>
      <c r="I213" s="67"/>
      <c r="J213" s="342"/>
      <c r="K213" s="512"/>
      <c r="L213" s="364"/>
      <c r="M213" s="364"/>
      <c r="N213" s="341"/>
      <c r="O213" s="364"/>
      <c r="P213" s="344"/>
      <c r="Q213" s="345"/>
      <c r="R213" s="345"/>
      <c r="S213" s="346"/>
      <c r="T213" s="84"/>
      <c r="U213" s="84"/>
      <c r="V213" s="347"/>
      <c r="W213" s="348"/>
      <c r="X213" s="349"/>
      <c r="Y213" s="349"/>
      <c r="Z213" s="349"/>
      <c r="AA213" s="349"/>
      <c r="AB213" s="349"/>
      <c r="AC213" s="349"/>
      <c r="AD213" s="349"/>
      <c r="AE213" s="356"/>
      <c r="AF213" s="357"/>
    </row>
    <row r="214" spans="1:32" s="17" customFormat="1" x14ac:dyDescent="0.3">
      <c r="A214" s="340"/>
      <c r="B214" s="340"/>
      <c r="C214" s="359"/>
      <c r="D214" s="340"/>
      <c r="E214" s="341"/>
      <c r="F214" s="341"/>
      <c r="G214" s="341"/>
      <c r="H214" s="341"/>
      <c r="I214" s="67"/>
      <c r="J214" s="342"/>
      <c r="K214" s="512"/>
      <c r="L214" s="364"/>
      <c r="M214" s="364"/>
      <c r="N214" s="341"/>
      <c r="O214" s="364"/>
      <c r="P214" s="344"/>
      <c r="Q214" s="345"/>
      <c r="R214" s="345"/>
      <c r="S214" s="346"/>
      <c r="T214" s="84"/>
      <c r="U214" s="84"/>
      <c r="V214" s="347"/>
      <c r="W214" s="348"/>
      <c r="X214" s="349"/>
      <c r="Y214" s="349"/>
      <c r="Z214" s="349"/>
      <c r="AA214" s="349"/>
      <c r="AB214" s="349"/>
      <c r="AC214" s="349"/>
      <c r="AD214" s="349"/>
      <c r="AE214" s="356"/>
      <c r="AF214" s="357"/>
    </row>
    <row r="215" spans="1:32" s="17" customFormat="1" x14ac:dyDescent="0.3">
      <c r="A215" s="340"/>
      <c r="B215" s="340"/>
      <c r="C215" s="359"/>
      <c r="D215" s="340"/>
      <c r="E215" s="341"/>
      <c r="F215" s="341"/>
      <c r="G215" s="341"/>
      <c r="H215" s="341"/>
      <c r="I215" s="67"/>
      <c r="J215" s="342"/>
      <c r="K215" s="512"/>
      <c r="L215" s="364"/>
      <c r="M215" s="364"/>
      <c r="N215" s="341"/>
      <c r="O215" s="364"/>
      <c r="P215" s="344"/>
      <c r="Q215" s="345"/>
      <c r="R215" s="345"/>
      <c r="S215" s="346"/>
      <c r="T215" s="84"/>
      <c r="U215" s="84"/>
      <c r="V215" s="347"/>
      <c r="W215" s="348"/>
      <c r="X215" s="349"/>
      <c r="Y215" s="349"/>
      <c r="Z215" s="349"/>
      <c r="AA215" s="349"/>
      <c r="AB215" s="349"/>
      <c r="AC215" s="349"/>
      <c r="AD215" s="349"/>
      <c r="AE215" s="356"/>
      <c r="AF215" s="357"/>
    </row>
    <row r="216" spans="1:32" s="17" customFormat="1" x14ac:dyDescent="0.3">
      <c r="A216" s="340"/>
      <c r="B216" s="340"/>
      <c r="C216" s="359"/>
      <c r="D216" s="340"/>
      <c r="E216" s="341"/>
      <c r="F216" s="341"/>
      <c r="G216" s="341"/>
      <c r="H216" s="341"/>
      <c r="I216" s="67"/>
      <c r="J216" s="342"/>
      <c r="K216" s="512"/>
      <c r="L216" s="364"/>
      <c r="M216" s="364"/>
      <c r="N216" s="341"/>
      <c r="O216" s="364"/>
      <c r="P216" s="344"/>
      <c r="Q216" s="345"/>
      <c r="R216" s="345"/>
      <c r="S216" s="346"/>
      <c r="T216" s="84"/>
      <c r="U216" s="84"/>
      <c r="V216" s="347"/>
      <c r="W216" s="348"/>
      <c r="X216" s="349"/>
      <c r="Y216" s="349"/>
      <c r="Z216" s="349"/>
      <c r="AA216" s="349"/>
      <c r="AB216" s="349"/>
      <c r="AC216" s="349"/>
      <c r="AD216" s="349"/>
      <c r="AE216" s="356"/>
      <c r="AF216" s="357"/>
    </row>
    <row r="217" spans="1:32" s="17" customFormat="1" x14ac:dyDescent="0.3">
      <c r="A217" s="340"/>
      <c r="B217" s="340"/>
      <c r="C217" s="360"/>
      <c r="D217" s="340"/>
      <c r="E217" s="341"/>
      <c r="F217" s="341"/>
      <c r="G217" s="341"/>
      <c r="H217" s="341"/>
      <c r="I217" s="67"/>
      <c r="J217" s="342"/>
      <c r="K217" s="512"/>
      <c r="L217" s="364"/>
      <c r="M217" s="364"/>
      <c r="N217" s="343"/>
      <c r="O217" s="364"/>
      <c r="P217" s="344"/>
      <c r="Q217" s="345"/>
      <c r="R217" s="345"/>
      <c r="S217" s="346"/>
      <c r="T217" s="84"/>
      <c r="U217" s="84"/>
      <c r="V217" s="347"/>
      <c r="W217" s="348"/>
      <c r="X217" s="349"/>
      <c r="Y217" s="349"/>
      <c r="Z217" s="349"/>
      <c r="AA217" s="349"/>
      <c r="AB217" s="349"/>
      <c r="AC217" s="349"/>
      <c r="AD217" s="349"/>
      <c r="AE217" s="356"/>
      <c r="AF217" s="357"/>
    </row>
    <row r="218" spans="1:32" s="17" customFormat="1" x14ac:dyDescent="0.3">
      <c r="A218" s="340"/>
      <c r="B218" s="340"/>
      <c r="C218" s="360"/>
      <c r="D218" s="340"/>
      <c r="E218" s="341"/>
      <c r="F218" s="341"/>
      <c r="G218" s="341"/>
      <c r="H218" s="341"/>
      <c r="I218" s="67"/>
      <c r="J218" s="342"/>
      <c r="K218" s="512"/>
      <c r="L218" s="364"/>
      <c r="M218" s="364"/>
      <c r="N218" s="341"/>
      <c r="O218" s="364"/>
      <c r="P218" s="344"/>
      <c r="Q218" s="345"/>
      <c r="R218" s="345"/>
      <c r="S218" s="346"/>
      <c r="T218" s="84"/>
      <c r="U218" s="84"/>
      <c r="V218" s="347"/>
      <c r="W218" s="348"/>
      <c r="X218" s="349"/>
      <c r="Y218" s="349"/>
      <c r="Z218" s="349"/>
      <c r="AA218" s="349"/>
      <c r="AB218" s="349"/>
      <c r="AC218" s="349"/>
      <c r="AD218" s="349"/>
      <c r="AE218" s="356"/>
      <c r="AF218" s="357"/>
    </row>
    <row r="219" spans="1:32" s="17" customFormat="1" x14ac:dyDescent="0.3">
      <c r="A219" s="340"/>
      <c r="B219" s="340"/>
      <c r="C219" s="360"/>
      <c r="D219" s="340"/>
      <c r="E219" s="341"/>
      <c r="F219" s="341"/>
      <c r="G219" s="341"/>
      <c r="H219" s="341"/>
      <c r="I219" s="67"/>
      <c r="J219" s="342"/>
      <c r="K219" s="512"/>
      <c r="L219" s="364"/>
      <c r="M219" s="364"/>
      <c r="N219" s="341"/>
      <c r="O219" s="364"/>
      <c r="P219" s="344"/>
      <c r="Q219" s="345"/>
      <c r="R219" s="345"/>
      <c r="S219" s="346"/>
      <c r="T219" s="84"/>
      <c r="U219" s="84"/>
      <c r="V219" s="347"/>
      <c r="W219" s="348"/>
      <c r="X219" s="349"/>
      <c r="Y219" s="349"/>
      <c r="Z219" s="349"/>
      <c r="AA219" s="349"/>
      <c r="AB219" s="349"/>
      <c r="AC219" s="349"/>
      <c r="AD219" s="349"/>
      <c r="AE219" s="356"/>
      <c r="AF219" s="357"/>
    </row>
    <row r="220" spans="1:32" s="17" customFormat="1" x14ac:dyDescent="0.3">
      <c r="A220" s="340"/>
      <c r="B220" s="340"/>
      <c r="C220" s="360"/>
      <c r="D220" s="340"/>
      <c r="E220" s="341"/>
      <c r="F220" s="341"/>
      <c r="G220" s="341"/>
      <c r="H220" s="341"/>
      <c r="I220" s="67"/>
      <c r="J220" s="342"/>
      <c r="K220" s="512"/>
      <c r="L220" s="364"/>
      <c r="M220" s="364"/>
      <c r="N220" s="343"/>
      <c r="O220" s="364"/>
      <c r="P220" s="344"/>
      <c r="Q220" s="345"/>
      <c r="R220" s="345"/>
      <c r="S220" s="346"/>
      <c r="T220" s="84"/>
      <c r="U220" s="84"/>
      <c r="V220" s="347"/>
      <c r="W220" s="348"/>
      <c r="X220" s="349"/>
      <c r="Y220" s="349"/>
      <c r="Z220" s="349"/>
      <c r="AA220" s="349"/>
      <c r="AB220" s="349"/>
      <c r="AC220" s="349"/>
      <c r="AD220" s="349"/>
      <c r="AE220" s="356"/>
      <c r="AF220" s="357"/>
    </row>
    <row r="221" spans="1:32" s="17" customFormat="1" x14ac:dyDescent="0.3">
      <c r="A221" s="340"/>
      <c r="B221" s="340"/>
      <c r="C221" s="360"/>
      <c r="D221" s="340"/>
      <c r="E221" s="341"/>
      <c r="F221" s="341"/>
      <c r="G221" s="341"/>
      <c r="H221" s="341"/>
      <c r="I221" s="67"/>
      <c r="J221" s="342"/>
      <c r="K221" s="512"/>
      <c r="L221" s="364"/>
      <c r="M221" s="364"/>
      <c r="N221" s="343"/>
      <c r="O221" s="364"/>
      <c r="P221" s="344"/>
      <c r="Q221" s="345"/>
      <c r="R221" s="345"/>
      <c r="S221" s="346"/>
      <c r="T221" s="84"/>
      <c r="U221" s="84"/>
      <c r="V221" s="347"/>
      <c r="W221" s="348"/>
      <c r="X221" s="349"/>
      <c r="Y221" s="349"/>
      <c r="Z221" s="349"/>
      <c r="AA221" s="349"/>
      <c r="AB221" s="349"/>
      <c r="AC221" s="349"/>
      <c r="AD221" s="349"/>
      <c r="AE221" s="356"/>
      <c r="AF221" s="357"/>
    </row>
    <row r="222" spans="1:32" s="17" customFormat="1" x14ac:dyDescent="0.3">
      <c r="A222" s="340"/>
      <c r="B222" s="340"/>
      <c r="C222" s="360"/>
      <c r="D222" s="340"/>
      <c r="E222" s="341"/>
      <c r="F222" s="341"/>
      <c r="G222" s="341"/>
      <c r="H222" s="341"/>
      <c r="I222" s="67"/>
      <c r="J222" s="342"/>
      <c r="K222" s="512"/>
      <c r="L222" s="364"/>
      <c r="M222" s="364"/>
      <c r="N222" s="343"/>
      <c r="O222" s="364"/>
      <c r="P222" s="344"/>
      <c r="Q222" s="345"/>
      <c r="R222" s="345"/>
      <c r="S222" s="346"/>
      <c r="T222" s="84"/>
      <c r="U222" s="84"/>
      <c r="V222" s="347"/>
      <c r="W222" s="348"/>
      <c r="X222" s="349"/>
      <c r="Y222" s="349"/>
      <c r="Z222" s="349"/>
      <c r="AA222" s="349"/>
      <c r="AB222" s="349"/>
      <c r="AC222" s="349"/>
      <c r="AD222" s="349"/>
      <c r="AE222" s="356"/>
      <c r="AF222" s="357"/>
    </row>
    <row r="223" spans="1:32" s="17" customFormat="1" x14ac:dyDescent="0.3">
      <c r="A223" s="340"/>
      <c r="B223" s="340"/>
      <c r="C223" s="360"/>
      <c r="D223" s="340"/>
      <c r="E223" s="341"/>
      <c r="F223" s="341"/>
      <c r="G223" s="341"/>
      <c r="H223" s="341"/>
      <c r="I223" s="67"/>
      <c r="J223" s="342"/>
      <c r="K223" s="512"/>
      <c r="L223" s="364"/>
      <c r="M223" s="364"/>
      <c r="N223" s="341"/>
      <c r="O223" s="364"/>
      <c r="P223" s="344"/>
      <c r="Q223" s="345"/>
      <c r="R223" s="345"/>
      <c r="S223" s="346"/>
      <c r="T223" s="84"/>
      <c r="U223" s="84"/>
      <c r="V223" s="347"/>
      <c r="W223" s="348"/>
      <c r="X223" s="349"/>
      <c r="Y223" s="349"/>
      <c r="Z223" s="349"/>
      <c r="AA223" s="349"/>
      <c r="AB223" s="349"/>
      <c r="AC223" s="349"/>
      <c r="AD223" s="349"/>
      <c r="AE223" s="356"/>
      <c r="AF223" s="357"/>
    </row>
    <row r="224" spans="1:32" s="17" customFormat="1" x14ac:dyDescent="0.3">
      <c r="A224" s="340"/>
      <c r="B224" s="340"/>
      <c r="C224" s="360"/>
      <c r="D224" s="340"/>
      <c r="E224" s="341"/>
      <c r="F224" s="341"/>
      <c r="G224" s="341"/>
      <c r="H224" s="341"/>
      <c r="I224" s="67"/>
      <c r="J224" s="342"/>
      <c r="K224" s="512"/>
      <c r="L224" s="364"/>
      <c r="M224" s="364"/>
      <c r="N224" s="341"/>
      <c r="O224" s="364"/>
      <c r="P224" s="344"/>
      <c r="Q224" s="345"/>
      <c r="R224" s="345"/>
      <c r="S224" s="346"/>
      <c r="T224" s="84"/>
      <c r="U224" s="84"/>
      <c r="V224" s="347"/>
      <c r="W224" s="348"/>
      <c r="X224" s="349"/>
      <c r="Y224" s="349"/>
      <c r="Z224" s="349"/>
      <c r="AA224" s="349"/>
      <c r="AB224" s="349"/>
      <c r="AC224" s="349"/>
      <c r="AD224" s="349"/>
      <c r="AE224" s="356"/>
      <c r="AF224" s="357"/>
    </row>
    <row r="225" spans="1:32" x14ac:dyDescent="0.3">
      <c r="A225" s="340"/>
      <c r="B225" s="340"/>
      <c r="C225" s="360"/>
      <c r="D225" s="340"/>
      <c r="E225" s="341"/>
      <c r="F225" s="341"/>
      <c r="G225" s="341"/>
      <c r="H225" s="341"/>
      <c r="I225" s="67"/>
      <c r="J225" s="342"/>
      <c r="K225" s="512"/>
      <c r="L225" s="364"/>
      <c r="M225" s="364"/>
      <c r="N225" s="341"/>
      <c r="O225" s="364"/>
      <c r="P225" s="344"/>
      <c r="Q225" s="345"/>
      <c r="R225" s="345"/>
      <c r="S225" s="346"/>
      <c r="T225" s="84"/>
      <c r="U225" s="84"/>
      <c r="V225" s="347"/>
      <c r="W225" s="348"/>
      <c r="X225" s="349"/>
      <c r="Y225" s="349"/>
      <c r="Z225" s="349"/>
      <c r="AA225" s="349"/>
      <c r="AB225" s="349"/>
      <c r="AC225" s="349"/>
      <c r="AD225" s="349"/>
      <c r="AE225" s="356"/>
      <c r="AF225" s="357"/>
    </row>
    <row r="226" spans="1:32" x14ac:dyDescent="0.3">
      <c r="A226" s="340"/>
      <c r="B226" s="340"/>
      <c r="C226" s="360"/>
      <c r="D226" s="340"/>
      <c r="E226" s="341"/>
      <c r="F226" s="341"/>
      <c r="G226" s="341"/>
      <c r="H226" s="341"/>
      <c r="I226" s="67"/>
      <c r="J226" s="342"/>
      <c r="K226" s="512"/>
      <c r="L226" s="364"/>
      <c r="M226" s="364"/>
      <c r="N226" s="343"/>
      <c r="O226" s="364"/>
      <c r="P226" s="344"/>
      <c r="Q226" s="345"/>
      <c r="R226" s="345"/>
      <c r="S226" s="346"/>
      <c r="T226" s="84"/>
      <c r="U226" s="84"/>
      <c r="V226" s="347"/>
      <c r="W226" s="348"/>
      <c r="X226" s="349"/>
      <c r="Y226" s="349"/>
      <c r="Z226" s="349"/>
      <c r="AA226" s="349"/>
      <c r="AB226" s="349"/>
      <c r="AC226" s="349"/>
      <c r="AD226" s="349"/>
      <c r="AE226" s="356"/>
      <c r="AF226" s="357"/>
    </row>
    <row r="227" spans="1:32" x14ac:dyDescent="0.3">
      <c r="A227" s="340"/>
      <c r="B227" s="340"/>
      <c r="C227" s="360"/>
      <c r="D227" s="340"/>
      <c r="E227" s="341"/>
      <c r="F227" s="341"/>
      <c r="G227" s="341"/>
      <c r="H227" s="341"/>
      <c r="I227" s="67"/>
      <c r="J227" s="342"/>
      <c r="K227" s="512"/>
      <c r="L227" s="364"/>
      <c r="M227" s="364"/>
      <c r="N227" s="343"/>
      <c r="O227" s="364"/>
      <c r="P227" s="344"/>
      <c r="Q227" s="345"/>
      <c r="R227" s="345"/>
      <c r="S227" s="346"/>
      <c r="T227" s="84"/>
      <c r="U227" s="84"/>
      <c r="V227" s="347"/>
      <c r="W227" s="348"/>
      <c r="X227" s="349"/>
      <c r="Y227" s="349"/>
      <c r="Z227" s="349"/>
      <c r="AA227" s="349"/>
      <c r="AB227" s="349"/>
      <c r="AC227" s="349"/>
      <c r="AD227" s="349"/>
      <c r="AE227" s="356"/>
      <c r="AF227" s="357"/>
    </row>
    <row r="228" spans="1:32" x14ac:dyDescent="0.3">
      <c r="A228" s="340"/>
      <c r="B228" s="340"/>
      <c r="C228" s="360"/>
      <c r="D228" s="340"/>
      <c r="E228" s="341"/>
      <c r="F228" s="341"/>
      <c r="G228" s="341"/>
      <c r="H228" s="341"/>
      <c r="I228" s="67"/>
      <c r="J228" s="342"/>
      <c r="K228" s="512"/>
      <c r="L228" s="364"/>
      <c r="M228" s="364"/>
      <c r="N228" s="341"/>
      <c r="O228" s="364"/>
      <c r="P228" s="344"/>
      <c r="Q228" s="345"/>
      <c r="R228" s="345"/>
      <c r="S228" s="346"/>
      <c r="T228" s="84"/>
      <c r="U228" s="84"/>
      <c r="V228" s="347"/>
      <c r="W228" s="348"/>
      <c r="X228" s="349"/>
      <c r="Y228" s="349"/>
      <c r="Z228" s="349"/>
      <c r="AA228" s="349"/>
      <c r="AB228" s="349"/>
      <c r="AC228" s="349"/>
      <c r="AD228" s="349"/>
      <c r="AE228" s="356"/>
      <c r="AF228" s="357"/>
    </row>
    <row r="229" spans="1:32" x14ac:dyDescent="0.3">
      <c r="A229" s="340"/>
      <c r="B229" s="340"/>
      <c r="C229" s="360"/>
      <c r="D229" s="340"/>
      <c r="E229" s="341"/>
      <c r="F229" s="341"/>
      <c r="G229" s="341"/>
      <c r="H229" s="341"/>
      <c r="I229" s="67"/>
      <c r="J229" s="342"/>
      <c r="K229" s="512"/>
      <c r="L229" s="364"/>
      <c r="M229" s="364"/>
      <c r="N229" s="341"/>
      <c r="O229" s="364"/>
      <c r="P229" s="344"/>
      <c r="Q229" s="345"/>
      <c r="R229" s="345"/>
      <c r="S229" s="346"/>
      <c r="T229" s="84"/>
      <c r="U229" s="84"/>
      <c r="V229" s="347"/>
      <c r="W229" s="348"/>
      <c r="X229" s="349"/>
      <c r="Y229" s="349"/>
      <c r="Z229" s="349"/>
      <c r="AA229" s="349"/>
      <c r="AB229" s="349"/>
      <c r="AC229" s="349"/>
      <c r="AD229" s="349"/>
      <c r="AE229" s="356"/>
      <c r="AF229" s="357"/>
    </row>
    <row r="230" spans="1:32" x14ac:dyDescent="0.3">
      <c r="A230" s="340"/>
      <c r="B230" s="340"/>
      <c r="C230" s="360"/>
      <c r="D230" s="340"/>
      <c r="E230" s="341"/>
      <c r="F230" s="341"/>
      <c r="G230" s="341"/>
      <c r="H230" s="341"/>
      <c r="I230" s="67"/>
      <c r="J230" s="342"/>
      <c r="K230" s="512"/>
      <c r="L230" s="364"/>
      <c r="M230" s="364"/>
      <c r="N230" s="341"/>
      <c r="O230" s="364"/>
      <c r="P230" s="344"/>
      <c r="Q230" s="345"/>
      <c r="R230" s="345"/>
      <c r="S230" s="346"/>
      <c r="T230" s="84"/>
      <c r="U230" s="84"/>
      <c r="V230" s="347"/>
      <c r="W230" s="348"/>
      <c r="X230" s="349"/>
      <c r="Y230" s="349"/>
      <c r="Z230" s="349"/>
      <c r="AA230" s="349"/>
      <c r="AB230" s="349"/>
      <c r="AC230" s="349"/>
      <c r="AD230" s="349"/>
      <c r="AE230" s="356"/>
      <c r="AF230" s="357"/>
    </row>
    <row r="231" spans="1:32" x14ac:dyDescent="0.3">
      <c r="A231" s="340"/>
      <c r="B231" s="340"/>
      <c r="C231" s="360"/>
      <c r="D231" s="340"/>
      <c r="E231" s="341"/>
      <c r="F231" s="341"/>
      <c r="G231" s="341"/>
      <c r="H231" s="341"/>
      <c r="I231" s="67"/>
      <c r="J231" s="342"/>
      <c r="K231" s="512"/>
      <c r="L231" s="364"/>
      <c r="M231" s="364"/>
      <c r="N231" s="341"/>
      <c r="O231" s="364"/>
      <c r="P231" s="344"/>
      <c r="Q231" s="345"/>
      <c r="R231" s="345"/>
      <c r="S231" s="346"/>
      <c r="T231" s="84"/>
      <c r="U231" s="84"/>
      <c r="V231" s="347"/>
      <c r="W231" s="348"/>
      <c r="X231" s="349"/>
      <c r="Y231" s="349"/>
      <c r="Z231" s="349"/>
      <c r="AA231" s="349"/>
      <c r="AB231" s="349"/>
      <c r="AC231" s="349"/>
      <c r="AD231" s="349"/>
      <c r="AE231" s="356"/>
      <c r="AF231" s="357"/>
    </row>
    <row r="232" spans="1:32" x14ac:dyDescent="0.3">
      <c r="A232" s="340"/>
      <c r="B232" s="340"/>
      <c r="C232" s="360"/>
      <c r="D232" s="340"/>
      <c r="E232" s="341"/>
      <c r="F232" s="341"/>
      <c r="G232" s="341"/>
      <c r="H232" s="341"/>
      <c r="I232" s="67"/>
      <c r="J232" s="342"/>
      <c r="K232" s="512"/>
      <c r="L232" s="364"/>
      <c r="M232" s="364"/>
      <c r="N232" s="341"/>
      <c r="O232" s="364"/>
      <c r="P232" s="344"/>
      <c r="Q232" s="345"/>
      <c r="R232" s="345"/>
      <c r="S232" s="346"/>
      <c r="T232" s="84"/>
      <c r="U232" s="84"/>
      <c r="V232" s="347"/>
      <c r="W232" s="348"/>
      <c r="X232" s="349"/>
      <c r="Y232" s="349"/>
      <c r="Z232" s="349"/>
      <c r="AA232" s="349"/>
      <c r="AB232" s="349"/>
      <c r="AC232" s="349"/>
      <c r="AD232" s="349"/>
      <c r="AE232" s="356"/>
      <c r="AF232" s="357"/>
    </row>
    <row r="233" spans="1:32" x14ac:dyDescent="0.3">
      <c r="A233" s="340"/>
      <c r="B233" s="340"/>
      <c r="C233" s="360"/>
      <c r="D233" s="340"/>
      <c r="E233" s="341"/>
      <c r="F233" s="341"/>
      <c r="G233" s="341"/>
      <c r="H233" s="341"/>
      <c r="I233" s="67"/>
      <c r="J233" s="342"/>
      <c r="K233" s="512"/>
      <c r="L233" s="364"/>
      <c r="M233" s="364"/>
      <c r="N233" s="341"/>
      <c r="O233" s="364"/>
      <c r="P233" s="344"/>
      <c r="Q233" s="345"/>
      <c r="R233" s="345"/>
      <c r="S233" s="346"/>
      <c r="T233" s="84"/>
      <c r="U233" s="84"/>
      <c r="V233" s="347"/>
      <c r="W233" s="348"/>
      <c r="X233" s="349"/>
      <c r="Y233" s="349"/>
      <c r="Z233" s="349"/>
      <c r="AA233" s="349"/>
      <c r="AB233" s="349"/>
      <c r="AC233" s="349"/>
      <c r="AD233" s="349"/>
      <c r="AE233" s="356"/>
      <c r="AF233" s="357"/>
    </row>
    <row r="234" spans="1:32" x14ac:dyDescent="0.3">
      <c r="A234" s="340"/>
      <c r="B234" s="340"/>
      <c r="C234" s="361"/>
      <c r="D234" s="340"/>
      <c r="E234" s="341"/>
      <c r="F234" s="341"/>
      <c r="G234" s="341"/>
      <c r="H234" s="341"/>
      <c r="I234" s="67"/>
      <c r="J234" s="342"/>
      <c r="K234" s="512"/>
      <c r="L234" s="364"/>
      <c r="M234" s="364"/>
      <c r="N234" s="341"/>
      <c r="O234" s="364"/>
      <c r="P234" s="344"/>
      <c r="Q234" s="345"/>
      <c r="R234" s="345"/>
      <c r="S234" s="346"/>
      <c r="T234" s="84"/>
      <c r="U234" s="84"/>
      <c r="V234" s="347"/>
      <c r="W234" s="348"/>
      <c r="X234" s="349"/>
      <c r="Y234" s="349"/>
      <c r="Z234" s="349"/>
      <c r="AA234" s="349"/>
      <c r="AB234" s="349"/>
      <c r="AC234" s="349"/>
      <c r="AD234" s="349"/>
      <c r="AE234" s="356"/>
      <c r="AF234" s="357"/>
    </row>
    <row r="235" spans="1:32" x14ac:dyDescent="0.3">
      <c r="A235" s="340"/>
      <c r="B235" s="340"/>
      <c r="C235" s="361"/>
      <c r="D235" s="340"/>
      <c r="E235" s="341"/>
      <c r="F235" s="341"/>
      <c r="G235" s="341"/>
      <c r="H235" s="341"/>
      <c r="I235" s="67"/>
      <c r="J235" s="342"/>
      <c r="K235" s="512"/>
      <c r="L235" s="364"/>
      <c r="M235" s="364"/>
      <c r="N235" s="341"/>
      <c r="O235" s="364"/>
      <c r="P235" s="344"/>
      <c r="Q235" s="345"/>
      <c r="R235" s="345"/>
      <c r="S235" s="346"/>
      <c r="T235" s="84"/>
      <c r="U235" s="84"/>
      <c r="V235" s="347"/>
      <c r="W235" s="348"/>
      <c r="X235" s="349"/>
      <c r="Y235" s="349"/>
      <c r="Z235" s="349"/>
      <c r="AA235" s="349"/>
      <c r="AB235" s="349"/>
      <c r="AC235" s="349"/>
      <c r="AD235" s="349"/>
      <c r="AE235" s="356"/>
      <c r="AF235" s="357"/>
    </row>
    <row r="236" spans="1:32" x14ac:dyDescent="0.3">
      <c r="A236" s="340"/>
      <c r="B236" s="340"/>
      <c r="C236" s="361"/>
      <c r="D236" s="340"/>
      <c r="E236" s="341"/>
      <c r="F236" s="341"/>
      <c r="G236" s="341"/>
      <c r="H236" s="341"/>
      <c r="I236" s="67"/>
      <c r="J236" s="342"/>
      <c r="K236" s="512"/>
      <c r="L236" s="364"/>
      <c r="M236" s="364"/>
      <c r="N236" s="343"/>
      <c r="O236" s="364"/>
      <c r="P236" s="344"/>
      <c r="Q236" s="345"/>
      <c r="R236" s="345"/>
      <c r="S236" s="346"/>
      <c r="T236" s="84"/>
      <c r="U236" s="84"/>
      <c r="V236" s="347"/>
      <c r="W236" s="348"/>
      <c r="X236" s="349"/>
      <c r="Y236" s="349"/>
      <c r="Z236" s="349"/>
      <c r="AA236" s="349"/>
      <c r="AB236" s="349"/>
      <c r="AC236" s="349"/>
      <c r="AD236" s="349"/>
      <c r="AE236" s="356"/>
      <c r="AF236" s="357"/>
    </row>
    <row r="237" spans="1:32" x14ac:dyDescent="0.3">
      <c r="A237" s="340"/>
      <c r="B237" s="340"/>
      <c r="C237" s="361"/>
      <c r="D237" s="340"/>
      <c r="E237" s="341"/>
      <c r="F237" s="341"/>
      <c r="G237" s="341"/>
      <c r="H237" s="341"/>
      <c r="I237" s="67"/>
      <c r="J237" s="342"/>
      <c r="K237" s="512"/>
      <c r="L237" s="364"/>
      <c r="M237" s="364"/>
      <c r="N237" s="343"/>
      <c r="O237" s="364"/>
      <c r="P237" s="344"/>
      <c r="Q237" s="345"/>
      <c r="R237" s="345"/>
      <c r="S237" s="346"/>
      <c r="T237" s="84"/>
      <c r="U237" s="84"/>
      <c r="V237" s="347"/>
      <c r="W237" s="348"/>
      <c r="X237" s="349"/>
      <c r="Y237" s="349"/>
      <c r="Z237" s="349"/>
      <c r="AA237" s="349"/>
      <c r="AB237" s="349"/>
      <c r="AC237" s="349"/>
      <c r="AD237" s="349"/>
      <c r="AE237" s="356"/>
      <c r="AF237" s="357"/>
    </row>
    <row r="238" spans="1:32" x14ac:dyDescent="0.3">
      <c r="A238" s="340"/>
      <c r="B238" s="340"/>
      <c r="C238" s="361"/>
      <c r="D238" s="340"/>
      <c r="E238" s="341"/>
      <c r="F238" s="341"/>
      <c r="G238" s="341"/>
      <c r="H238" s="341"/>
      <c r="I238" s="67"/>
      <c r="J238" s="342"/>
      <c r="K238" s="512"/>
      <c r="L238" s="364"/>
      <c r="M238" s="364"/>
      <c r="N238" s="341"/>
      <c r="O238" s="364"/>
      <c r="P238" s="344"/>
      <c r="Q238" s="345"/>
      <c r="R238" s="345"/>
      <c r="S238" s="346"/>
      <c r="T238" s="84"/>
      <c r="U238" s="84"/>
      <c r="V238" s="347"/>
      <c r="W238" s="348"/>
      <c r="X238" s="349"/>
      <c r="Y238" s="349"/>
      <c r="Z238" s="349"/>
      <c r="AA238" s="349"/>
      <c r="AB238" s="349"/>
      <c r="AC238" s="349"/>
      <c r="AD238" s="349"/>
      <c r="AE238" s="356"/>
      <c r="AF238" s="357"/>
    </row>
    <row r="239" spans="1:32" s="17" customFormat="1" x14ac:dyDescent="0.3">
      <c r="A239" s="340"/>
      <c r="B239" s="340"/>
      <c r="C239" s="361"/>
      <c r="D239" s="340"/>
      <c r="E239" s="341"/>
      <c r="F239" s="341"/>
      <c r="G239" s="341"/>
      <c r="H239" s="341"/>
      <c r="I239" s="67"/>
      <c r="J239" s="342"/>
      <c r="K239" s="512"/>
      <c r="L239" s="364"/>
      <c r="M239" s="364"/>
      <c r="N239" s="343"/>
      <c r="O239" s="364"/>
      <c r="P239" s="344"/>
      <c r="Q239" s="345"/>
      <c r="R239" s="345"/>
      <c r="S239" s="346"/>
      <c r="T239" s="84"/>
      <c r="U239" s="84"/>
      <c r="V239" s="347"/>
      <c r="W239" s="348"/>
      <c r="X239" s="349"/>
      <c r="Y239" s="349"/>
      <c r="Z239" s="349"/>
      <c r="AA239" s="349"/>
      <c r="AB239" s="349"/>
      <c r="AC239" s="349"/>
      <c r="AD239" s="349"/>
      <c r="AE239" s="356"/>
      <c r="AF239" s="357"/>
    </row>
    <row r="240" spans="1:32" x14ac:dyDescent="0.3">
      <c r="A240" s="340"/>
      <c r="B240" s="340"/>
      <c r="C240" s="361"/>
      <c r="D240" s="340"/>
      <c r="E240" s="341"/>
      <c r="F240" s="341"/>
      <c r="G240" s="341"/>
      <c r="H240" s="341"/>
      <c r="I240" s="67"/>
      <c r="J240" s="342"/>
      <c r="K240" s="512"/>
      <c r="L240" s="364"/>
      <c r="M240" s="364"/>
      <c r="N240" s="343"/>
      <c r="O240" s="364"/>
      <c r="P240" s="344"/>
      <c r="Q240" s="345"/>
      <c r="R240" s="345"/>
      <c r="S240" s="346"/>
      <c r="T240" s="84"/>
      <c r="U240" s="84"/>
      <c r="V240" s="347"/>
      <c r="W240" s="348"/>
      <c r="X240" s="349"/>
      <c r="Y240" s="349"/>
      <c r="Z240" s="349"/>
      <c r="AA240" s="349"/>
      <c r="AB240" s="349"/>
      <c r="AC240" s="349"/>
      <c r="AD240" s="349"/>
      <c r="AE240" s="356"/>
      <c r="AF240" s="357"/>
    </row>
    <row r="241" spans="1:32" x14ac:dyDescent="0.3">
      <c r="A241" s="340"/>
      <c r="B241" s="340"/>
      <c r="C241" s="361"/>
      <c r="D241" s="340"/>
      <c r="E241" s="341"/>
      <c r="F241" s="341"/>
      <c r="G241" s="341"/>
      <c r="H241" s="341"/>
      <c r="I241" s="67"/>
      <c r="J241" s="342"/>
      <c r="K241" s="512"/>
      <c r="L241" s="364"/>
      <c r="M241" s="364"/>
      <c r="N241" s="341"/>
      <c r="O241" s="364"/>
      <c r="P241" s="344"/>
      <c r="Q241" s="345"/>
      <c r="R241" s="345"/>
      <c r="S241" s="346"/>
      <c r="T241" s="84"/>
      <c r="U241" s="84"/>
      <c r="V241" s="347"/>
      <c r="W241" s="348"/>
      <c r="X241" s="349"/>
      <c r="Y241" s="349"/>
      <c r="Z241" s="349"/>
      <c r="AA241" s="349"/>
      <c r="AB241" s="349"/>
      <c r="AC241" s="349"/>
      <c r="AD241" s="349"/>
      <c r="AE241" s="356"/>
      <c r="AF241" s="357"/>
    </row>
    <row r="242" spans="1:32" x14ac:dyDescent="0.3">
      <c r="A242" s="340"/>
      <c r="B242" s="340"/>
      <c r="C242" s="361"/>
      <c r="D242" s="340"/>
      <c r="E242" s="341"/>
      <c r="F242" s="341"/>
      <c r="G242" s="341"/>
      <c r="H242" s="341"/>
      <c r="I242" s="67"/>
      <c r="J242" s="342"/>
      <c r="K242" s="512"/>
      <c r="L242" s="364"/>
      <c r="M242" s="364"/>
      <c r="N242" s="341"/>
      <c r="O242" s="364"/>
      <c r="P242" s="344"/>
      <c r="Q242" s="345"/>
      <c r="R242" s="345"/>
      <c r="S242" s="346"/>
      <c r="T242" s="84"/>
      <c r="U242" s="84"/>
      <c r="V242" s="347"/>
      <c r="W242" s="348"/>
      <c r="X242" s="349"/>
      <c r="Y242" s="349"/>
      <c r="Z242" s="349"/>
      <c r="AA242" s="349"/>
      <c r="AB242" s="349"/>
      <c r="AC242" s="349"/>
      <c r="AD242" s="349"/>
      <c r="AE242" s="356"/>
      <c r="AF242" s="357"/>
    </row>
    <row r="243" spans="1:32" x14ac:dyDescent="0.3">
      <c r="A243" s="340"/>
      <c r="B243" s="340"/>
      <c r="C243" s="361"/>
      <c r="D243" s="340"/>
      <c r="E243" s="341"/>
      <c r="F243" s="341"/>
      <c r="G243" s="341"/>
      <c r="H243" s="341"/>
      <c r="I243" s="67"/>
      <c r="J243" s="342"/>
      <c r="K243" s="512"/>
      <c r="L243" s="364"/>
      <c r="M243" s="364"/>
      <c r="N243" s="341"/>
      <c r="O243" s="364"/>
      <c r="P243" s="344"/>
      <c r="Q243" s="345"/>
      <c r="R243" s="345"/>
      <c r="S243" s="346"/>
      <c r="T243" s="84"/>
      <c r="U243" s="84"/>
      <c r="V243" s="347"/>
      <c r="W243" s="348"/>
      <c r="X243" s="349"/>
      <c r="Y243" s="349"/>
      <c r="Z243" s="349"/>
      <c r="AA243" s="349"/>
      <c r="AB243" s="349"/>
      <c r="AC243" s="349"/>
      <c r="AD243" s="349"/>
      <c r="AE243" s="356"/>
      <c r="AF243" s="357"/>
    </row>
    <row r="244" spans="1:32" x14ac:dyDescent="0.3">
      <c r="A244" s="340"/>
      <c r="B244" s="340"/>
      <c r="C244" s="361"/>
      <c r="D244" s="340"/>
      <c r="E244" s="341"/>
      <c r="F244" s="341"/>
      <c r="G244" s="341"/>
      <c r="H244" s="341"/>
      <c r="I244" s="67"/>
      <c r="J244" s="342"/>
      <c r="K244" s="512"/>
      <c r="L244" s="364"/>
      <c r="M244" s="364"/>
      <c r="N244" s="341"/>
      <c r="O244" s="364"/>
      <c r="P244" s="344"/>
      <c r="Q244" s="345"/>
      <c r="R244" s="345"/>
      <c r="S244" s="346"/>
      <c r="T244" s="84"/>
      <c r="U244" s="84"/>
      <c r="V244" s="347"/>
      <c r="W244" s="348"/>
      <c r="X244" s="349"/>
      <c r="Y244" s="349"/>
      <c r="Z244" s="349"/>
      <c r="AA244" s="349"/>
      <c r="AB244" s="349"/>
      <c r="AC244" s="349"/>
      <c r="AD244" s="349"/>
      <c r="AE244" s="356"/>
      <c r="AF244" s="357"/>
    </row>
    <row r="245" spans="1:32" x14ac:dyDescent="0.3">
      <c r="A245" s="340"/>
      <c r="B245" s="340"/>
      <c r="C245" s="361"/>
      <c r="D245" s="340"/>
      <c r="E245" s="341"/>
      <c r="F245" s="341"/>
      <c r="G245" s="341"/>
      <c r="H245" s="341"/>
      <c r="I245" s="67"/>
      <c r="J245" s="342"/>
      <c r="K245" s="512"/>
      <c r="L245" s="364"/>
      <c r="M245" s="364"/>
      <c r="N245" s="343"/>
      <c r="O245" s="364"/>
      <c r="P245" s="344"/>
      <c r="Q245" s="345"/>
      <c r="R245" s="345"/>
      <c r="S245" s="346"/>
      <c r="T245" s="84"/>
      <c r="U245" s="84"/>
      <c r="V245" s="347"/>
      <c r="W245" s="348"/>
      <c r="X245" s="349"/>
      <c r="Y245" s="349"/>
      <c r="Z245" s="349"/>
      <c r="AA245" s="349"/>
      <c r="AB245" s="349"/>
      <c r="AC245" s="349"/>
      <c r="AD245" s="349"/>
      <c r="AE245" s="356"/>
      <c r="AF245" s="357"/>
    </row>
    <row r="246" spans="1:32" x14ac:dyDescent="0.3">
      <c r="A246" s="340"/>
      <c r="B246" s="340"/>
      <c r="C246" s="361"/>
      <c r="D246" s="340"/>
      <c r="E246" s="341"/>
      <c r="F246" s="341"/>
      <c r="G246" s="341"/>
      <c r="H246" s="341"/>
      <c r="I246" s="67"/>
      <c r="J246" s="342"/>
      <c r="K246" s="512"/>
      <c r="L246" s="364"/>
      <c r="M246" s="364"/>
      <c r="N246" s="341"/>
      <c r="O246" s="364"/>
      <c r="P246" s="344"/>
      <c r="Q246" s="345"/>
      <c r="R246" s="345"/>
      <c r="S246" s="346"/>
      <c r="T246" s="84"/>
      <c r="U246" s="84"/>
      <c r="V246" s="347"/>
      <c r="W246" s="348"/>
      <c r="X246" s="349"/>
      <c r="Y246" s="349"/>
      <c r="Z246" s="349"/>
      <c r="AA246" s="349"/>
      <c r="AB246" s="349"/>
      <c r="AC246" s="349"/>
      <c r="AD246" s="349"/>
      <c r="AE246" s="356"/>
      <c r="AF246" s="357"/>
    </row>
    <row r="247" spans="1:32" x14ac:dyDescent="0.3">
      <c r="A247" s="340"/>
      <c r="B247" s="340"/>
      <c r="C247" s="361"/>
      <c r="D247" s="340"/>
      <c r="E247" s="341"/>
      <c r="F247" s="341"/>
      <c r="G247" s="341"/>
      <c r="H247" s="341"/>
      <c r="I247" s="67"/>
      <c r="J247" s="342"/>
      <c r="K247" s="512"/>
      <c r="L247" s="364"/>
      <c r="M247" s="364"/>
      <c r="N247" s="343"/>
      <c r="O247" s="364"/>
      <c r="P247" s="344"/>
      <c r="Q247" s="345"/>
      <c r="R247" s="345"/>
      <c r="S247" s="346"/>
      <c r="T247" s="84"/>
      <c r="U247" s="84"/>
      <c r="V247" s="347"/>
      <c r="W247" s="348"/>
      <c r="X247" s="349"/>
      <c r="Y247" s="349"/>
      <c r="Z247" s="349"/>
      <c r="AA247" s="349"/>
      <c r="AB247" s="349"/>
      <c r="AC247" s="349"/>
      <c r="AD247" s="349"/>
      <c r="AE247" s="356"/>
      <c r="AF247" s="357"/>
    </row>
    <row r="248" spans="1:32" x14ac:dyDescent="0.3">
      <c r="A248" s="340"/>
      <c r="B248" s="340"/>
      <c r="C248" s="361"/>
      <c r="D248" s="340"/>
      <c r="E248" s="341"/>
      <c r="F248" s="341"/>
      <c r="G248" s="341"/>
      <c r="H248" s="341"/>
      <c r="I248" s="67"/>
      <c r="J248" s="342"/>
      <c r="K248" s="512"/>
      <c r="L248" s="364"/>
      <c r="M248" s="364"/>
      <c r="N248" s="343"/>
      <c r="O248" s="364"/>
      <c r="P248" s="344"/>
      <c r="Q248" s="345"/>
      <c r="R248" s="345"/>
      <c r="S248" s="346"/>
      <c r="T248" s="84"/>
      <c r="U248" s="84"/>
      <c r="V248" s="347"/>
      <c r="W248" s="348"/>
      <c r="X248" s="349"/>
      <c r="Y248" s="349"/>
      <c r="Z248" s="349"/>
      <c r="AA248" s="349"/>
      <c r="AB248" s="349"/>
      <c r="AC248" s="349"/>
      <c r="AD248" s="349"/>
      <c r="AE248" s="356"/>
      <c r="AF248" s="357"/>
    </row>
    <row r="249" spans="1:32" x14ac:dyDescent="0.3">
      <c r="A249" s="340"/>
      <c r="B249" s="340"/>
      <c r="C249" s="361"/>
      <c r="D249" s="340"/>
      <c r="E249" s="341"/>
      <c r="F249" s="341"/>
      <c r="G249" s="341"/>
      <c r="H249" s="341"/>
      <c r="I249" s="67"/>
      <c r="J249" s="342"/>
      <c r="K249" s="512"/>
      <c r="L249" s="364"/>
      <c r="M249" s="364"/>
      <c r="N249" s="341"/>
      <c r="O249" s="364"/>
      <c r="P249" s="344"/>
      <c r="Q249" s="345"/>
      <c r="R249" s="345"/>
      <c r="S249" s="346"/>
      <c r="T249" s="84"/>
      <c r="U249" s="84"/>
      <c r="V249" s="347"/>
      <c r="W249" s="348"/>
      <c r="X249" s="349"/>
      <c r="Y249" s="349"/>
      <c r="Z249" s="349"/>
      <c r="AA249" s="349"/>
      <c r="AB249" s="349"/>
      <c r="AC249" s="349"/>
      <c r="AD249" s="349"/>
      <c r="AE249" s="356"/>
      <c r="AF249" s="357"/>
    </row>
    <row r="250" spans="1:32" x14ac:dyDescent="0.3">
      <c r="A250" s="340"/>
      <c r="B250" s="340"/>
      <c r="C250" s="361"/>
      <c r="D250" s="340"/>
      <c r="E250" s="341"/>
      <c r="F250" s="341"/>
      <c r="G250" s="341"/>
      <c r="H250" s="341"/>
      <c r="I250" s="67"/>
      <c r="J250" s="342"/>
      <c r="K250" s="512"/>
      <c r="L250" s="364"/>
      <c r="M250" s="364"/>
      <c r="N250" s="341"/>
      <c r="O250" s="364"/>
      <c r="P250" s="344"/>
      <c r="Q250" s="345"/>
      <c r="R250" s="345"/>
      <c r="S250" s="346"/>
      <c r="T250" s="84"/>
      <c r="U250" s="84"/>
      <c r="V250" s="347"/>
      <c r="W250" s="348"/>
      <c r="X250" s="349"/>
      <c r="Y250" s="349"/>
      <c r="Z250" s="349"/>
      <c r="AA250" s="349"/>
      <c r="AB250" s="349"/>
      <c r="AC250" s="349"/>
      <c r="AD250" s="349"/>
      <c r="AE250" s="356"/>
      <c r="AF250" s="357"/>
    </row>
    <row r="251" spans="1:32" x14ac:dyDescent="0.3">
      <c r="A251" s="340"/>
      <c r="B251" s="340"/>
      <c r="C251" s="361"/>
      <c r="D251" s="340"/>
      <c r="E251" s="341"/>
      <c r="F251" s="341"/>
      <c r="G251" s="341"/>
      <c r="H251" s="341"/>
      <c r="I251" s="67"/>
      <c r="J251" s="342"/>
      <c r="K251" s="512"/>
      <c r="L251" s="364"/>
      <c r="M251" s="364"/>
      <c r="N251" s="341"/>
      <c r="O251" s="364"/>
      <c r="P251" s="344"/>
      <c r="Q251" s="345"/>
      <c r="R251" s="345"/>
      <c r="S251" s="346"/>
      <c r="T251" s="84"/>
      <c r="U251" s="84"/>
      <c r="V251" s="347"/>
      <c r="W251" s="348"/>
      <c r="X251" s="349"/>
      <c r="Y251" s="349"/>
      <c r="Z251" s="349"/>
      <c r="AA251" s="349"/>
      <c r="AB251" s="349"/>
      <c r="AC251" s="349"/>
      <c r="AD251" s="349"/>
      <c r="AE251" s="356"/>
      <c r="AF251" s="357"/>
    </row>
    <row r="252" spans="1:32" x14ac:dyDescent="0.3">
      <c r="A252" s="340"/>
      <c r="B252" s="340"/>
      <c r="C252" s="361"/>
      <c r="D252" s="340"/>
      <c r="E252" s="341"/>
      <c r="F252" s="341"/>
      <c r="G252" s="341"/>
      <c r="H252" s="341"/>
      <c r="I252" s="67"/>
      <c r="J252" s="342"/>
      <c r="K252" s="512"/>
      <c r="L252" s="364"/>
      <c r="M252" s="364"/>
      <c r="N252" s="341"/>
      <c r="O252" s="364"/>
      <c r="P252" s="344"/>
      <c r="Q252" s="345"/>
      <c r="R252" s="345"/>
      <c r="S252" s="346"/>
      <c r="T252" s="84"/>
      <c r="U252" s="84"/>
      <c r="V252" s="347"/>
      <c r="W252" s="348"/>
      <c r="X252" s="349"/>
      <c r="Y252" s="349"/>
      <c r="Z252" s="349"/>
      <c r="AA252" s="349"/>
      <c r="AB252" s="349"/>
      <c r="AC252" s="349"/>
      <c r="AD252" s="349"/>
      <c r="AE252" s="356"/>
      <c r="AF252" s="357"/>
    </row>
    <row r="253" spans="1:32" x14ac:dyDescent="0.3">
      <c r="A253" s="340"/>
      <c r="B253" s="340"/>
      <c r="C253" s="361"/>
      <c r="D253" s="340"/>
      <c r="E253" s="341"/>
      <c r="F253" s="341"/>
      <c r="G253" s="341"/>
      <c r="H253" s="341"/>
      <c r="I253" s="67"/>
      <c r="J253" s="342"/>
      <c r="K253" s="512"/>
      <c r="L253" s="364"/>
      <c r="M253" s="364"/>
      <c r="N253" s="341"/>
      <c r="O253" s="364"/>
      <c r="P253" s="344"/>
      <c r="Q253" s="345"/>
      <c r="R253" s="345"/>
      <c r="S253" s="346"/>
      <c r="T253" s="84"/>
      <c r="U253" s="84"/>
      <c r="V253" s="347"/>
      <c r="W253" s="348"/>
      <c r="X253" s="349"/>
      <c r="Y253" s="349"/>
      <c r="Z253" s="349"/>
      <c r="AA253" s="349"/>
      <c r="AB253" s="349"/>
      <c r="AC253" s="349"/>
      <c r="AD253" s="349"/>
      <c r="AE253" s="356"/>
      <c r="AF253" s="357"/>
    </row>
    <row r="254" spans="1:32" x14ac:dyDescent="0.3">
      <c r="A254" s="340"/>
      <c r="B254" s="340"/>
      <c r="C254" s="361"/>
      <c r="D254" s="340"/>
      <c r="E254" s="341"/>
      <c r="F254" s="341"/>
      <c r="G254" s="341"/>
      <c r="H254" s="341"/>
      <c r="I254" s="67"/>
      <c r="J254" s="342"/>
      <c r="K254" s="512"/>
      <c r="L254" s="364"/>
      <c r="M254" s="364"/>
      <c r="N254" s="343"/>
      <c r="O254" s="364"/>
      <c r="P254" s="344"/>
      <c r="Q254" s="345"/>
      <c r="R254" s="345"/>
      <c r="S254" s="346"/>
      <c r="T254" s="84"/>
      <c r="U254" s="84"/>
      <c r="V254" s="347"/>
      <c r="W254" s="348"/>
      <c r="X254" s="349"/>
      <c r="Y254" s="349"/>
      <c r="Z254" s="349"/>
      <c r="AA254" s="349"/>
      <c r="AB254" s="349"/>
      <c r="AC254" s="349"/>
      <c r="AD254" s="349"/>
      <c r="AE254" s="356"/>
      <c r="AF254" s="357"/>
    </row>
    <row r="255" spans="1:32" x14ac:dyDescent="0.3">
      <c r="A255" s="340"/>
      <c r="B255" s="340"/>
      <c r="C255" s="361"/>
      <c r="D255" s="340"/>
      <c r="E255" s="341"/>
      <c r="F255" s="341"/>
      <c r="G255" s="341"/>
      <c r="H255" s="341"/>
      <c r="I255" s="67"/>
      <c r="J255" s="342"/>
      <c r="K255" s="512"/>
      <c r="L255" s="364"/>
      <c r="M255" s="364"/>
      <c r="N255" s="343"/>
      <c r="O255" s="364"/>
      <c r="P255" s="344"/>
      <c r="Q255" s="345"/>
      <c r="R255" s="345"/>
      <c r="S255" s="346"/>
      <c r="T255" s="84"/>
      <c r="U255" s="84"/>
      <c r="V255" s="347"/>
      <c r="W255" s="348"/>
      <c r="X255" s="349"/>
      <c r="Y255" s="349"/>
      <c r="Z255" s="349"/>
      <c r="AA255" s="349"/>
      <c r="AB255" s="349"/>
      <c r="AC255" s="349"/>
      <c r="AD255" s="349"/>
      <c r="AE255" s="356"/>
      <c r="AF255" s="357"/>
    </row>
    <row r="256" spans="1:32" x14ac:dyDescent="0.3">
      <c r="A256" s="340"/>
      <c r="B256" s="340"/>
      <c r="C256" s="361"/>
      <c r="D256" s="340"/>
      <c r="E256" s="341"/>
      <c r="F256" s="341"/>
      <c r="G256" s="341"/>
      <c r="H256" s="341"/>
      <c r="I256" s="67"/>
      <c r="J256" s="342"/>
      <c r="K256" s="512"/>
      <c r="L256" s="364"/>
      <c r="M256" s="364"/>
      <c r="N256" s="341"/>
      <c r="O256" s="364"/>
      <c r="P256" s="344"/>
      <c r="Q256" s="345"/>
      <c r="R256" s="345"/>
      <c r="S256" s="346"/>
      <c r="T256" s="84"/>
      <c r="U256" s="84"/>
      <c r="V256" s="347"/>
      <c r="W256" s="348"/>
      <c r="X256" s="349"/>
      <c r="Y256" s="349"/>
      <c r="Z256" s="349"/>
      <c r="AA256" s="349"/>
      <c r="AB256" s="349"/>
      <c r="AC256" s="349"/>
      <c r="AD256" s="349"/>
      <c r="AE256" s="356"/>
      <c r="AF256" s="357"/>
    </row>
    <row r="257" spans="1:32" x14ac:dyDescent="0.3">
      <c r="A257" s="340"/>
      <c r="B257" s="340"/>
      <c r="C257" s="361"/>
      <c r="D257" s="340"/>
      <c r="E257" s="341"/>
      <c r="F257" s="341"/>
      <c r="G257" s="341"/>
      <c r="H257" s="341"/>
      <c r="I257" s="67"/>
      <c r="J257" s="342"/>
      <c r="K257" s="512"/>
      <c r="L257" s="364"/>
      <c r="M257" s="364"/>
      <c r="N257" s="343"/>
      <c r="O257" s="364"/>
      <c r="P257" s="344"/>
      <c r="Q257" s="345"/>
      <c r="R257" s="345"/>
      <c r="S257" s="346"/>
      <c r="T257" s="84"/>
      <c r="U257" s="84"/>
      <c r="V257" s="347"/>
      <c r="W257" s="348"/>
      <c r="X257" s="349"/>
      <c r="Y257" s="349"/>
      <c r="Z257" s="349"/>
      <c r="AA257" s="349"/>
      <c r="AB257" s="349"/>
      <c r="AC257" s="349"/>
      <c r="AD257" s="349"/>
      <c r="AE257" s="356"/>
      <c r="AF257" s="357"/>
    </row>
    <row r="258" spans="1:32" x14ac:dyDescent="0.3">
      <c r="A258" s="340"/>
      <c r="B258" s="340"/>
      <c r="C258" s="361"/>
      <c r="D258" s="340"/>
      <c r="E258" s="341"/>
      <c r="F258" s="341"/>
      <c r="G258" s="341"/>
      <c r="H258" s="341"/>
      <c r="I258" s="67"/>
      <c r="J258" s="342"/>
      <c r="K258" s="512"/>
      <c r="L258" s="364"/>
      <c r="M258" s="364"/>
      <c r="N258" s="343"/>
      <c r="O258" s="364"/>
      <c r="P258" s="344"/>
      <c r="Q258" s="345"/>
      <c r="R258" s="345"/>
      <c r="S258" s="346"/>
      <c r="T258" s="84"/>
      <c r="U258" s="84"/>
      <c r="V258" s="347"/>
      <c r="W258" s="348"/>
      <c r="X258" s="349"/>
      <c r="Y258" s="349"/>
      <c r="Z258" s="349"/>
      <c r="AA258" s="349"/>
      <c r="AB258" s="349"/>
      <c r="AC258" s="349"/>
      <c r="AD258" s="349"/>
      <c r="AE258" s="356"/>
      <c r="AF258" s="357"/>
    </row>
    <row r="259" spans="1:32" x14ac:dyDescent="0.3">
      <c r="A259" s="340"/>
      <c r="B259" s="340"/>
      <c r="C259" s="361"/>
      <c r="D259" s="340"/>
      <c r="E259" s="341"/>
      <c r="F259" s="341"/>
      <c r="G259" s="341"/>
      <c r="H259" s="341"/>
      <c r="I259" s="67"/>
      <c r="J259" s="342"/>
      <c r="K259" s="512"/>
      <c r="L259" s="364"/>
      <c r="M259" s="364"/>
      <c r="N259" s="341"/>
      <c r="O259" s="364"/>
      <c r="P259" s="344"/>
      <c r="Q259" s="345"/>
      <c r="R259" s="345"/>
      <c r="S259" s="346"/>
      <c r="T259" s="84"/>
      <c r="U259" s="84"/>
      <c r="V259" s="347"/>
      <c r="W259" s="348"/>
      <c r="X259" s="349"/>
      <c r="Y259" s="349"/>
      <c r="Z259" s="349"/>
      <c r="AA259" s="349"/>
      <c r="AB259" s="349"/>
      <c r="AC259" s="349"/>
      <c r="AD259" s="349"/>
      <c r="AE259" s="356"/>
      <c r="AF259" s="357"/>
    </row>
    <row r="260" spans="1:32" x14ac:dyDescent="0.3">
      <c r="A260" s="340"/>
      <c r="B260" s="340"/>
      <c r="C260" s="361"/>
      <c r="D260" s="340"/>
      <c r="E260" s="341"/>
      <c r="F260" s="341"/>
      <c r="G260" s="341"/>
      <c r="H260" s="341"/>
      <c r="I260" s="67"/>
      <c r="J260" s="342"/>
      <c r="K260" s="512"/>
      <c r="L260" s="364"/>
      <c r="M260" s="364"/>
      <c r="N260" s="341"/>
      <c r="O260" s="364"/>
      <c r="P260" s="344"/>
      <c r="Q260" s="345"/>
      <c r="R260" s="345"/>
      <c r="S260" s="346"/>
      <c r="T260" s="84"/>
      <c r="U260" s="84"/>
      <c r="V260" s="347"/>
      <c r="W260" s="348"/>
      <c r="X260" s="349"/>
      <c r="Y260" s="349"/>
      <c r="Z260" s="349"/>
      <c r="AA260" s="349"/>
      <c r="AB260" s="349"/>
      <c r="AC260" s="349"/>
      <c r="AD260" s="349"/>
      <c r="AE260" s="356"/>
      <c r="AF260" s="357"/>
    </row>
    <row r="261" spans="1:32" x14ac:dyDescent="0.3">
      <c r="A261" s="340"/>
      <c r="B261" s="340"/>
      <c r="C261" s="361"/>
      <c r="D261" s="340"/>
      <c r="E261" s="341"/>
      <c r="F261" s="341"/>
      <c r="G261" s="341"/>
      <c r="H261" s="341"/>
      <c r="I261" s="67"/>
      <c r="J261" s="342"/>
      <c r="K261" s="512"/>
      <c r="L261" s="364"/>
      <c r="M261" s="364"/>
      <c r="N261" s="341"/>
      <c r="O261" s="364"/>
      <c r="P261" s="344"/>
      <c r="Q261" s="345"/>
      <c r="R261" s="345"/>
      <c r="S261" s="346"/>
      <c r="T261" s="84"/>
      <c r="U261" s="84"/>
      <c r="V261" s="347"/>
      <c r="W261" s="348"/>
      <c r="X261" s="349"/>
      <c r="Y261" s="349"/>
      <c r="Z261" s="349"/>
      <c r="AA261" s="349"/>
      <c r="AB261" s="349"/>
      <c r="AC261" s="349"/>
      <c r="AD261" s="349"/>
      <c r="AE261" s="356"/>
      <c r="AF261" s="357"/>
    </row>
    <row r="262" spans="1:32" x14ac:dyDescent="0.3">
      <c r="A262" s="340"/>
      <c r="B262" s="340"/>
      <c r="C262" s="361"/>
      <c r="D262" s="340"/>
      <c r="E262" s="341"/>
      <c r="F262" s="341"/>
      <c r="G262" s="341"/>
      <c r="H262" s="341"/>
      <c r="I262" s="67"/>
      <c r="J262" s="342"/>
      <c r="K262" s="512"/>
      <c r="L262" s="364"/>
      <c r="M262" s="364"/>
      <c r="N262" s="341"/>
      <c r="O262" s="364"/>
      <c r="P262" s="344"/>
      <c r="Q262" s="345"/>
      <c r="R262" s="345"/>
      <c r="S262" s="346"/>
      <c r="T262" s="84"/>
      <c r="U262" s="84"/>
      <c r="V262" s="347"/>
      <c r="W262" s="348"/>
      <c r="X262" s="349"/>
      <c r="Y262" s="349"/>
      <c r="Z262" s="349"/>
      <c r="AA262" s="349"/>
      <c r="AB262" s="349"/>
      <c r="AC262" s="349"/>
      <c r="AD262" s="349"/>
      <c r="AE262" s="356"/>
      <c r="AF262" s="357"/>
    </row>
    <row r="263" spans="1:32" x14ac:dyDescent="0.3">
      <c r="A263" s="340"/>
      <c r="B263" s="340"/>
      <c r="C263" s="361"/>
      <c r="D263" s="340"/>
      <c r="E263" s="341"/>
      <c r="F263" s="341"/>
      <c r="G263" s="341"/>
      <c r="H263" s="341"/>
      <c r="I263" s="67"/>
      <c r="J263" s="342"/>
      <c r="K263" s="512"/>
      <c r="L263" s="364"/>
      <c r="M263" s="364"/>
      <c r="N263" s="341"/>
      <c r="O263" s="364"/>
      <c r="P263" s="344"/>
      <c r="Q263" s="345"/>
      <c r="R263" s="345"/>
      <c r="S263" s="346"/>
      <c r="T263" s="84"/>
      <c r="U263" s="84"/>
      <c r="V263" s="347"/>
      <c r="W263" s="348"/>
      <c r="X263" s="349"/>
      <c r="Y263" s="349"/>
      <c r="Z263" s="349"/>
      <c r="AA263" s="349"/>
      <c r="AB263" s="349"/>
      <c r="AC263" s="349"/>
      <c r="AD263" s="349"/>
      <c r="AE263" s="356"/>
      <c r="AF263" s="357"/>
    </row>
    <row r="264" spans="1:32" x14ac:dyDescent="0.3">
      <c r="A264" s="340"/>
      <c r="B264" s="340"/>
      <c r="C264" s="361"/>
      <c r="D264" s="340"/>
      <c r="E264" s="341"/>
      <c r="F264" s="341"/>
      <c r="G264" s="341"/>
      <c r="H264" s="341"/>
      <c r="I264" s="67"/>
      <c r="J264" s="342"/>
      <c r="K264" s="512"/>
      <c r="L264" s="364"/>
      <c r="M264" s="364"/>
      <c r="N264" s="343"/>
      <c r="O264" s="364"/>
      <c r="P264" s="344"/>
      <c r="Q264" s="345"/>
      <c r="R264" s="345"/>
      <c r="S264" s="346"/>
      <c r="T264" s="84"/>
      <c r="U264" s="84"/>
      <c r="V264" s="347"/>
      <c r="W264" s="348"/>
      <c r="X264" s="349"/>
      <c r="Y264" s="349"/>
      <c r="Z264" s="349"/>
      <c r="AA264" s="349"/>
      <c r="AB264" s="349"/>
      <c r="AC264" s="349"/>
      <c r="AD264" s="349"/>
      <c r="AE264" s="356"/>
      <c r="AF264" s="357"/>
    </row>
    <row r="265" spans="1:32" x14ac:dyDescent="0.3">
      <c r="A265" s="340"/>
      <c r="B265" s="340"/>
      <c r="C265" s="361"/>
      <c r="D265" s="340"/>
      <c r="E265" s="341"/>
      <c r="F265" s="341"/>
      <c r="G265" s="341"/>
      <c r="H265" s="341"/>
      <c r="I265" s="67"/>
      <c r="J265" s="342"/>
      <c r="K265" s="512"/>
      <c r="L265" s="364"/>
      <c r="M265" s="364"/>
      <c r="N265" s="343"/>
      <c r="O265" s="364"/>
      <c r="P265" s="344"/>
      <c r="Q265" s="345"/>
      <c r="R265" s="345"/>
      <c r="S265" s="346"/>
      <c r="T265" s="84"/>
      <c r="U265" s="84"/>
      <c r="V265" s="347"/>
      <c r="W265" s="348"/>
      <c r="X265" s="349"/>
      <c r="Y265" s="349"/>
      <c r="Z265" s="349"/>
      <c r="AA265" s="349"/>
      <c r="AB265" s="349"/>
      <c r="AC265" s="349"/>
      <c r="AD265" s="349"/>
      <c r="AE265" s="356"/>
      <c r="AF265" s="357"/>
    </row>
    <row r="266" spans="1:32" x14ac:dyDescent="0.3">
      <c r="A266" s="340"/>
      <c r="B266" s="340"/>
      <c r="C266" s="361"/>
      <c r="D266" s="340"/>
      <c r="E266" s="341"/>
      <c r="F266" s="341"/>
      <c r="G266" s="341"/>
      <c r="H266" s="341"/>
      <c r="I266" s="67"/>
      <c r="J266" s="342"/>
      <c r="K266" s="512"/>
      <c r="L266" s="364"/>
      <c r="M266" s="364"/>
      <c r="N266" s="341"/>
      <c r="O266" s="364"/>
      <c r="P266" s="344"/>
      <c r="Q266" s="345"/>
      <c r="R266" s="345"/>
      <c r="S266" s="346"/>
      <c r="T266" s="84"/>
      <c r="U266" s="84"/>
      <c r="V266" s="347"/>
      <c r="W266" s="348"/>
      <c r="X266" s="349"/>
      <c r="Y266" s="349"/>
      <c r="Z266" s="349"/>
      <c r="AA266" s="349"/>
      <c r="AB266" s="349"/>
      <c r="AC266" s="349"/>
      <c r="AD266" s="349"/>
      <c r="AE266" s="356"/>
      <c r="AF266" s="357"/>
    </row>
    <row r="267" spans="1:32" x14ac:dyDescent="0.3">
      <c r="A267" s="340"/>
      <c r="B267" s="340"/>
      <c r="C267" s="361"/>
      <c r="D267" s="340"/>
      <c r="E267" s="341"/>
      <c r="F267" s="341"/>
      <c r="G267" s="341"/>
      <c r="H267" s="341"/>
      <c r="I267" s="67"/>
      <c r="J267" s="342"/>
      <c r="K267" s="512"/>
      <c r="L267" s="364"/>
      <c r="M267" s="364"/>
      <c r="N267" s="343"/>
      <c r="O267" s="364"/>
      <c r="P267" s="344"/>
      <c r="Q267" s="345"/>
      <c r="R267" s="345"/>
      <c r="S267" s="346"/>
      <c r="T267" s="84"/>
      <c r="U267" s="84"/>
      <c r="V267" s="347"/>
      <c r="W267" s="348"/>
      <c r="X267" s="349"/>
      <c r="Y267" s="349"/>
      <c r="Z267" s="349"/>
      <c r="AA267" s="349"/>
      <c r="AB267" s="349"/>
      <c r="AC267" s="349"/>
      <c r="AD267" s="349"/>
      <c r="AE267" s="356"/>
      <c r="AF267" s="357"/>
    </row>
    <row r="268" spans="1:32" x14ac:dyDescent="0.3">
      <c r="A268" s="340"/>
      <c r="B268" s="340"/>
      <c r="C268" s="361"/>
      <c r="D268" s="340"/>
      <c r="E268" s="341"/>
      <c r="F268" s="341"/>
      <c r="G268" s="341"/>
      <c r="H268" s="341"/>
      <c r="I268" s="67"/>
      <c r="J268" s="342"/>
      <c r="K268" s="512"/>
      <c r="L268" s="364"/>
      <c r="M268" s="364"/>
      <c r="N268" s="341"/>
      <c r="O268" s="364"/>
      <c r="P268" s="344"/>
      <c r="Q268" s="345"/>
      <c r="R268" s="345"/>
      <c r="S268" s="346"/>
      <c r="T268" s="84"/>
      <c r="U268" s="84"/>
      <c r="V268" s="347"/>
      <c r="W268" s="348"/>
      <c r="X268" s="349"/>
      <c r="Y268" s="349"/>
      <c r="Z268" s="349"/>
      <c r="AA268" s="349"/>
      <c r="AB268" s="349"/>
      <c r="AC268" s="349"/>
      <c r="AD268" s="349"/>
      <c r="AE268" s="356"/>
      <c r="AF268" s="357"/>
    </row>
    <row r="269" spans="1:32" x14ac:dyDescent="0.3">
      <c r="A269" s="340"/>
      <c r="B269" s="340"/>
      <c r="C269" s="361"/>
      <c r="D269" s="340"/>
      <c r="E269" s="341"/>
      <c r="F269" s="341"/>
      <c r="G269" s="341"/>
      <c r="H269" s="341"/>
      <c r="I269" s="67"/>
      <c r="J269" s="342"/>
      <c r="K269" s="512"/>
      <c r="L269" s="364"/>
      <c r="M269" s="364"/>
      <c r="N269" s="341"/>
      <c r="O269" s="364"/>
      <c r="P269" s="344"/>
      <c r="Q269" s="345"/>
      <c r="R269" s="345"/>
      <c r="S269" s="346"/>
      <c r="T269" s="84"/>
      <c r="U269" s="84"/>
      <c r="V269" s="347"/>
      <c r="W269" s="348"/>
      <c r="X269" s="349"/>
      <c r="Y269" s="349"/>
      <c r="Z269" s="349"/>
      <c r="AA269" s="349"/>
      <c r="AB269" s="349"/>
      <c r="AC269" s="349"/>
      <c r="AD269" s="349"/>
      <c r="AE269" s="356"/>
      <c r="AF269" s="357"/>
    </row>
    <row r="270" spans="1:32" x14ac:dyDescent="0.3">
      <c r="A270" s="340"/>
      <c r="B270" s="340"/>
      <c r="C270" s="361"/>
      <c r="D270" s="340"/>
      <c r="E270" s="341"/>
      <c r="F270" s="341"/>
      <c r="G270" s="341"/>
      <c r="H270" s="341"/>
      <c r="I270" s="67"/>
      <c r="J270" s="342"/>
      <c r="K270" s="512"/>
      <c r="L270" s="364"/>
      <c r="M270" s="364"/>
      <c r="N270" s="341"/>
      <c r="O270" s="364"/>
      <c r="P270" s="344"/>
      <c r="Q270" s="345"/>
      <c r="R270" s="345"/>
      <c r="S270" s="346"/>
      <c r="T270" s="84"/>
      <c r="U270" s="84"/>
      <c r="V270" s="347"/>
      <c r="W270" s="348"/>
      <c r="X270" s="349"/>
      <c r="Y270" s="349"/>
      <c r="Z270" s="349"/>
      <c r="AA270" s="349"/>
      <c r="AB270" s="349"/>
      <c r="AC270" s="349"/>
      <c r="AD270" s="349"/>
      <c r="AE270" s="356"/>
      <c r="AF270" s="357"/>
    </row>
    <row r="271" spans="1:32" x14ac:dyDescent="0.3">
      <c r="A271" s="340"/>
      <c r="B271" s="340"/>
      <c r="C271" s="361"/>
      <c r="D271" s="340"/>
      <c r="E271" s="341"/>
      <c r="F271" s="341"/>
      <c r="G271" s="341"/>
      <c r="H271" s="341"/>
      <c r="I271" s="67"/>
      <c r="J271" s="342"/>
      <c r="K271" s="512"/>
      <c r="L271" s="364"/>
      <c r="M271" s="364"/>
      <c r="N271" s="341"/>
      <c r="O271" s="364"/>
      <c r="P271" s="344"/>
      <c r="Q271" s="345"/>
      <c r="R271" s="345"/>
      <c r="S271" s="346"/>
      <c r="T271" s="84"/>
      <c r="U271" s="84"/>
      <c r="V271" s="347"/>
      <c r="W271" s="348"/>
      <c r="X271" s="349"/>
      <c r="Y271" s="349"/>
      <c r="Z271" s="349"/>
      <c r="AA271" s="349"/>
      <c r="AB271" s="349"/>
      <c r="AC271" s="349"/>
      <c r="AD271" s="349"/>
      <c r="AE271" s="356"/>
      <c r="AF271" s="357"/>
    </row>
    <row r="272" spans="1:32" x14ac:dyDescent="0.3">
      <c r="A272" s="340"/>
      <c r="B272" s="340"/>
      <c r="C272" s="361"/>
      <c r="D272" s="340"/>
      <c r="E272" s="341"/>
      <c r="F272" s="341"/>
      <c r="G272" s="341"/>
      <c r="H272" s="341"/>
      <c r="I272" s="67"/>
      <c r="J272" s="342"/>
      <c r="K272" s="512"/>
      <c r="L272" s="364"/>
      <c r="M272" s="364"/>
      <c r="N272" s="341"/>
      <c r="O272" s="364"/>
      <c r="P272" s="344"/>
      <c r="Q272" s="345"/>
      <c r="R272" s="345"/>
      <c r="S272" s="346"/>
      <c r="T272" s="84"/>
      <c r="U272" s="84"/>
      <c r="V272" s="347"/>
      <c r="W272" s="348"/>
      <c r="X272" s="349"/>
      <c r="Y272" s="349"/>
      <c r="Z272" s="349"/>
      <c r="AA272" s="349"/>
      <c r="AB272" s="349"/>
      <c r="AC272" s="349"/>
      <c r="AD272" s="349"/>
      <c r="AE272" s="356"/>
      <c r="AF272" s="357"/>
    </row>
    <row r="273" spans="1:32" x14ac:dyDescent="0.3">
      <c r="A273" s="340"/>
      <c r="B273" s="340"/>
      <c r="C273" s="361"/>
      <c r="D273" s="340"/>
      <c r="E273" s="341"/>
      <c r="F273" s="341"/>
      <c r="G273" s="341"/>
      <c r="H273" s="341"/>
      <c r="I273" s="67"/>
      <c r="J273" s="342"/>
      <c r="K273" s="512"/>
      <c r="L273" s="364"/>
      <c r="M273" s="364"/>
      <c r="N273" s="343"/>
      <c r="O273" s="364"/>
      <c r="P273" s="344"/>
      <c r="Q273" s="345"/>
      <c r="R273" s="345"/>
      <c r="S273" s="346"/>
      <c r="T273" s="84"/>
      <c r="U273" s="84"/>
      <c r="V273" s="347"/>
      <c r="W273" s="348"/>
      <c r="X273" s="349"/>
      <c r="Y273" s="349"/>
      <c r="Z273" s="349"/>
      <c r="AA273" s="349"/>
      <c r="AB273" s="349"/>
      <c r="AC273" s="349"/>
      <c r="AD273" s="349"/>
      <c r="AE273" s="356"/>
      <c r="AF273" s="357"/>
    </row>
    <row r="274" spans="1:32" x14ac:dyDescent="0.3">
      <c r="A274" s="340"/>
      <c r="B274" s="340"/>
      <c r="C274" s="361"/>
      <c r="D274" s="340"/>
      <c r="E274" s="341"/>
      <c r="F274" s="341"/>
      <c r="G274" s="341"/>
      <c r="H274" s="341"/>
      <c r="I274" s="67"/>
      <c r="J274" s="342"/>
      <c r="K274" s="512"/>
      <c r="L274" s="364"/>
      <c r="M274" s="364"/>
      <c r="N274" s="341"/>
      <c r="O274" s="364"/>
      <c r="P274" s="344"/>
      <c r="Q274" s="345"/>
      <c r="R274" s="345"/>
      <c r="S274" s="346"/>
      <c r="T274" s="84"/>
      <c r="U274" s="84"/>
      <c r="V274" s="347"/>
      <c r="W274" s="348"/>
      <c r="X274" s="349"/>
      <c r="Y274" s="349"/>
      <c r="Z274" s="349"/>
      <c r="AA274" s="349"/>
      <c r="AB274" s="349"/>
      <c r="AC274" s="349"/>
      <c r="AD274" s="349"/>
      <c r="AE274" s="356"/>
      <c r="AF274" s="357"/>
    </row>
    <row r="275" spans="1:32" x14ac:dyDescent="0.3">
      <c r="A275" s="340"/>
      <c r="B275" s="340"/>
      <c r="C275" s="361"/>
      <c r="D275" s="340"/>
      <c r="E275" s="341"/>
      <c r="F275" s="341"/>
      <c r="G275" s="341"/>
      <c r="H275" s="341"/>
      <c r="I275" s="67"/>
      <c r="J275" s="342"/>
      <c r="K275" s="512"/>
      <c r="L275" s="364"/>
      <c r="M275" s="364"/>
      <c r="N275" s="341"/>
      <c r="O275" s="364"/>
      <c r="P275" s="344"/>
      <c r="Q275" s="345"/>
      <c r="R275" s="345"/>
      <c r="S275" s="346"/>
      <c r="T275" s="84"/>
      <c r="U275" s="84"/>
      <c r="V275" s="347"/>
      <c r="W275" s="348"/>
      <c r="X275" s="349"/>
      <c r="Y275" s="349"/>
      <c r="Z275" s="349"/>
      <c r="AA275" s="349"/>
      <c r="AB275" s="349"/>
      <c r="AC275" s="349"/>
      <c r="AD275" s="349"/>
      <c r="AE275" s="356"/>
      <c r="AF275" s="357"/>
    </row>
    <row r="276" spans="1:32" x14ac:dyDescent="0.3">
      <c r="A276" s="340"/>
      <c r="B276" s="340"/>
      <c r="C276" s="361"/>
      <c r="D276" s="340"/>
      <c r="E276" s="341"/>
      <c r="F276" s="341"/>
      <c r="G276" s="341"/>
      <c r="H276" s="341"/>
      <c r="I276" s="67"/>
      <c r="J276" s="342"/>
      <c r="K276" s="512"/>
      <c r="L276" s="364"/>
      <c r="M276" s="364"/>
      <c r="N276" s="341"/>
      <c r="O276" s="364"/>
      <c r="P276" s="344"/>
      <c r="Q276" s="345"/>
      <c r="R276" s="345"/>
      <c r="S276" s="346"/>
      <c r="T276" s="84"/>
      <c r="U276" s="84"/>
      <c r="V276" s="347"/>
      <c r="W276" s="348"/>
      <c r="X276" s="349"/>
      <c r="Y276" s="349"/>
      <c r="Z276" s="349"/>
      <c r="AA276" s="349"/>
      <c r="AB276" s="349"/>
      <c r="AC276" s="349"/>
      <c r="AD276" s="349"/>
      <c r="AE276" s="356"/>
      <c r="AF276" s="357"/>
    </row>
    <row r="277" spans="1:32" s="17" customFormat="1" x14ac:dyDescent="0.3">
      <c r="A277" s="340"/>
      <c r="B277" s="340"/>
      <c r="C277" s="361"/>
      <c r="D277" s="340"/>
      <c r="E277" s="341"/>
      <c r="F277" s="341"/>
      <c r="G277" s="341"/>
      <c r="H277" s="341"/>
      <c r="I277" s="67"/>
      <c r="J277" s="342"/>
      <c r="K277" s="512"/>
      <c r="L277" s="364"/>
      <c r="M277" s="364"/>
      <c r="N277" s="343"/>
      <c r="O277" s="364"/>
      <c r="P277" s="344"/>
      <c r="Q277" s="345"/>
      <c r="R277" s="345"/>
      <c r="S277" s="346"/>
      <c r="T277" s="84"/>
      <c r="U277" s="84"/>
      <c r="V277" s="347"/>
      <c r="W277" s="348"/>
      <c r="X277" s="349"/>
      <c r="Y277" s="349"/>
      <c r="Z277" s="349"/>
      <c r="AA277" s="349"/>
      <c r="AB277" s="349"/>
      <c r="AC277" s="349"/>
      <c r="AD277" s="349"/>
      <c r="AE277" s="356"/>
      <c r="AF277" s="357"/>
    </row>
    <row r="278" spans="1:32" s="17" customFormat="1" x14ac:dyDescent="0.3">
      <c r="A278" s="340"/>
      <c r="B278" s="340"/>
      <c r="C278" s="361"/>
      <c r="D278" s="340"/>
      <c r="E278" s="341"/>
      <c r="F278" s="341"/>
      <c r="G278" s="341"/>
      <c r="H278" s="341"/>
      <c r="I278" s="67"/>
      <c r="J278" s="342"/>
      <c r="K278" s="512"/>
      <c r="L278" s="364"/>
      <c r="M278" s="364"/>
      <c r="N278" s="343"/>
      <c r="O278" s="364"/>
      <c r="P278" s="344"/>
      <c r="Q278" s="345"/>
      <c r="R278" s="345"/>
      <c r="S278" s="346"/>
      <c r="T278" s="84"/>
      <c r="U278" s="84"/>
      <c r="V278" s="347"/>
      <c r="W278" s="348"/>
      <c r="X278" s="349"/>
      <c r="Y278" s="349"/>
      <c r="Z278" s="349"/>
      <c r="AA278" s="349"/>
      <c r="AB278" s="349"/>
      <c r="AC278" s="349"/>
      <c r="AD278" s="349"/>
      <c r="AE278" s="356"/>
      <c r="AF278" s="357"/>
    </row>
    <row r="279" spans="1:32" s="17" customFormat="1" x14ac:dyDescent="0.3">
      <c r="A279" s="340"/>
      <c r="B279" s="340"/>
      <c r="C279" s="361"/>
      <c r="D279" s="340"/>
      <c r="E279" s="341"/>
      <c r="F279" s="341"/>
      <c r="G279" s="341"/>
      <c r="H279" s="341"/>
      <c r="I279" s="67"/>
      <c r="J279" s="342"/>
      <c r="K279" s="512"/>
      <c r="L279" s="364"/>
      <c r="M279" s="364"/>
      <c r="N279" s="341"/>
      <c r="O279" s="364"/>
      <c r="P279" s="344"/>
      <c r="Q279" s="345"/>
      <c r="R279" s="345"/>
      <c r="S279" s="346"/>
      <c r="T279" s="84"/>
      <c r="U279" s="84"/>
      <c r="V279" s="347"/>
      <c r="W279" s="348"/>
      <c r="X279" s="349"/>
      <c r="Y279" s="349"/>
      <c r="Z279" s="349"/>
      <c r="AA279" s="349"/>
      <c r="AB279" s="349"/>
      <c r="AC279" s="349"/>
      <c r="AD279" s="349"/>
      <c r="AE279" s="356"/>
      <c r="AF279" s="357"/>
    </row>
    <row r="280" spans="1:32" s="17" customFormat="1" x14ac:dyDescent="0.3">
      <c r="A280" s="340"/>
      <c r="B280" s="340"/>
      <c r="C280" s="361"/>
      <c r="D280" s="340"/>
      <c r="E280" s="341"/>
      <c r="F280" s="341"/>
      <c r="G280" s="341"/>
      <c r="H280" s="341"/>
      <c r="I280" s="67"/>
      <c r="J280" s="342"/>
      <c r="K280" s="512"/>
      <c r="L280" s="364"/>
      <c r="M280" s="364"/>
      <c r="N280" s="343"/>
      <c r="O280" s="364"/>
      <c r="P280" s="344"/>
      <c r="Q280" s="345"/>
      <c r="R280" s="345"/>
      <c r="S280" s="346"/>
      <c r="T280" s="84"/>
      <c r="U280" s="84"/>
      <c r="V280" s="347"/>
      <c r="W280" s="348"/>
      <c r="X280" s="349"/>
      <c r="Y280" s="349"/>
      <c r="Z280" s="349"/>
      <c r="AA280" s="349"/>
      <c r="AB280" s="349"/>
      <c r="AC280" s="349"/>
      <c r="AD280" s="349"/>
      <c r="AE280" s="356"/>
      <c r="AF280" s="357"/>
    </row>
    <row r="281" spans="1:32" s="17" customFormat="1" x14ac:dyDescent="0.3">
      <c r="A281" s="340"/>
      <c r="B281" s="340"/>
      <c r="C281" s="361"/>
      <c r="D281" s="340"/>
      <c r="E281" s="341"/>
      <c r="F281" s="341"/>
      <c r="G281" s="341"/>
      <c r="H281" s="341"/>
      <c r="I281" s="67"/>
      <c r="J281" s="342"/>
      <c r="K281" s="512"/>
      <c r="L281" s="364"/>
      <c r="M281" s="364"/>
      <c r="N281" s="341"/>
      <c r="O281" s="364"/>
      <c r="P281" s="344"/>
      <c r="Q281" s="345"/>
      <c r="R281" s="345"/>
      <c r="S281" s="346"/>
      <c r="T281" s="84"/>
      <c r="U281" s="84"/>
      <c r="V281" s="347"/>
      <c r="W281" s="348"/>
      <c r="X281" s="349"/>
      <c r="Y281" s="349"/>
      <c r="Z281" s="349"/>
      <c r="AA281" s="349"/>
      <c r="AB281" s="349"/>
      <c r="AC281" s="349"/>
      <c r="AD281" s="349"/>
      <c r="AE281" s="356"/>
      <c r="AF281" s="357"/>
    </row>
    <row r="282" spans="1:32" s="17" customFormat="1" x14ac:dyDescent="0.3">
      <c r="A282" s="340"/>
      <c r="B282" s="340"/>
      <c r="C282" s="361"/>
      <c r="D282" s="340"/>
      <c r="E282" s="341"/>
      <c r="F282" s="341"/>
      <c r="G282" s="341"/>
      <c r="H282" s="341"/>
      <c r="I282" s="67"/>
      <c r="J282" s="342"/>
      <c r="K282" s="512"/>
      <c r="L282" s="364"/>
      <c r="M282" s="364"/>
      <c r="N282" s="341"/>
      <c r="O282" s="364"/>
      <c r="P282" s="344"/>
      <c r="Q282" s="345"/>
      <c r="R282" s="345"/>
      <c r="S282" s="346"/>
      <c r="T282" s="84"/>
      <c r="U282" s="84"/>
      <c r="V282" s="347"/>
      <c r="W282" s="348"/>
      <c r="X282" s="349"/>
      <c r="Y282" s="349"/>
      <c r="Z282" s="349"/>
      <c r="AA282" s="349"/>
      <c r="AB282" s="349"/>
      <c r="AC282" s="349"/>
      <c r="AD282" s="349"/>
      <c r="AE282" s="356"/>
      <c r="AF282" s="357"/>
    </row>
    <row r="283" spans="1:32" s="17" customFormat="1" x14ac:dyDescent="0.3">
      <c r="A283" s="340"/>
      <c r="B283" s="340"/>
      <c r="C283" s="361"/>
      <c r="D283" s="340"/>
      <c r="E283" s="341"/>
      <c r="F283" s="341"/>
      <c r="G283" s="341"/>
      <c r="H283" s="341"/>
      <c r="I283" s="67"/>
      <c r="J283" s="342"/>
      <c r="K283" s="512"/>
      <c r="L283" s="364"/>
      <c r="M283" s="364"/>
      <c r="N283" s="341"/>
      <c r="O283" s="364"/>
      <c r="P283" s="344"/>
      <c r="Q283" s="345"/>
      <c r="R283" s="345"/>
      <c r="S283" s="346"/>
      <c r="T283" s="84"/>
      <c r="U283" s="84"/>
      <c r="V283" s="347"/>
      <c r="W283" s="348"/>
      <c r="X283" s="349"/>
      <c r="Y283" s="349"/>
      <c r="Z283" s="349"/>
      <c r="AA283" s="349"/>
      <c r="AB283" s="349"/>
      <c r="AC283" s="349"/>
      <c r="AD283" s="349"/>
      <c r="AE283" s="356"/>
      <c r="AF283" s="357"/>
    </row>
    <row r="284" spans="1:32" s="17" customFormat="1" x14ac:dyDescent="0.3">
      <c r="A284" s="340"/>
      <c r="B284" s="340"/>
      <c r="C284" s="361"/>
      <c r="D284" s="340"/>
      <c r="E284" s="341"/>
      <c r="F284" s="341"/>
      <c r="G284" s="341"/>
      <c r="H284" s="341"/>
      <c r="I284" s="67"/>
      <c r="J284" s="342"/>
      <c r="K284" s="512"/>
      <c r="L284" s="364"/>
      <c r="M284" s="364"/>
      <c r="N284" s="341"/>
      <c r="O284" s="364"/>
      <c r="P284" s="344"/>
      <c r="Q284" s="345"/>
      <c r="R284" s="345"/>
      <c r="S284" s="346"/>
      <c r="T284" s="84"/>
      <c r="U284" s="84"/>
      <c r="V284" s="347"/>
      <c r="W284" s="348"/>
      <c r="X284" s="349"/>
      <c r="Y284" s="349"/>
      <c r="Z284" s="349"/>
      <c r="AA284" s="349"/>
      <c r="AB284" s="349"/>
      <c r="AC284" s="349"/>
      <c r="AD284" s="349"/>
      <c r="AE284" s="356"/>
      <c r="AF284" s="357"/>
    </row>
    <row r="285" spans="1:32" s="17" customFormat="1" x14ac:dyDescent="0.3">
      <c r="A285" s="340"/>
      <c r="B285" s="340"/>
      <c r="C285" s="361"/>
      <c r="D285" s="340"/>
      <c r="E285" s="341"/>
      <c r="F285" s="341"/>
      <c r="G285" s="341"/>
      <c r="H285" s="341"/>
      <c r="I285" s="67"/>
      <c r="J285" s="342"/>
      <c r="K285" s="512"/>
      <c r="L285" s="364"/>
      <c r="M285" s="364"/>
      <c r="N285" s="343"/>
      <c r="O285" s="364"/>
      <c r="P285" s="344"/>
      <c r="Q285" s="345"/>
      <c r="R285" s="345"/>
      <c r="S285" s="346"/>
      <c r="T285" s="84"/>
      <c r="U285" s="84"/>
      <c r="V285" s="347"/>
      <c r="W285" s="348"/>
      <c r="X285" s="349"/>
      <c r="Y285" s="349"/>
      <c r="Z285" s="349"/>
      <c r="AA285" s="349"/>
      <c r="AB285" s="349"/>
      <c r="AC285" s="349"/>
      <c r="AD285" s="349"/>
      <c r="AE285" s="356"/>
      <c r="AF285" s="357"/>
    </row>
    <row r="286" spans="1:32" s="17" customFormat="1" x14ac:dyDescent="0.3">
      <c r="A286" s="340"/>
      <c r="B286" s="340"/>
      <c r="C286" s="361"/>
      <c r="D286" s="340"/>
      <c r="E286" s="341"/>
      <c r="F286" s="341"/>
      <c r="G286" s="341"/>
      <c r="H286" s="341"/>
      <c r="I286" s="67"/>
      <c r="J286" s="342"/>
      <c r="K286" s="512"/>
      <c r="L286" s="364"/>
      <c r="M286" s="364"/>
      <c r="N286" s="341"/>
      <c r="O286" s="364"/>
      <c r="P286" s="344"/>
      <c r="Q286" s="345"/>
      <c r="R286" s="345"/>
      <c r="S286" s="346"/>
      <c r="T286" s="84"/>
      <c r="U286" s="84"/>
      <c r="V286" s="347"/>
      <c r="W286" s="348"/>
      <c r="X286" s="349"/>
      <c r="Y286" s="349"/>
      <c r="Z286" s="349"/>
      <c r="AA286" s="349"/>
      <c r="AB286" s="349"/>
      <c r="AC286" s="349"/>
      <c r="AD286" s="349"/>
      <c r="AE286" s="356"/>
      <c r="AF286" s="357"/>
    </row>
    <row r="287" spans="1:32" s="17" customFormat="1" x14ac:dyDescent="0.3">
      <c r="A287" s="340"/>
      <c r="B287" s="340"/>
      <c r="C287" s="361"/>
      <c r="D287" s="340"/>
      <c r="E287" s="341"/>
      <c r="F287" s="341"/>
      <c r="G287" s="341"/>
      <c r="H287" s="341"/>
      <c r="I287" s="67"/>
      <c r="J287" s="342"/>
      <c r="K287" s="512"/>
      <c r="L287" s="364"/>
      <c r="M287" s="364"/>
      <c r="N287" s="343"/>
      <c r="O287" s="364"/>
      <c r="P287" s="344"/>
      <c r="Q287" s="345"/>
      <c r="R287" s="345"/>
      <c r="S287" s="346"/>
      <c r="T287" s="84"/>
      <c r="U287" s="84"/>
      <c r="V287" s="347"/>
      <c r="W287" s="348"/>
      <c r="X287" s="349"/>
      <c r="Y287" s="349"/>
      <c r="Z287" s="349"/>
      <c r="AA287" s="349"/>
      <c r="AB287" s="349"/>
      <c r="AC287" s="349"/>
      <c r="AD287" s="349"/>
      <c r="AE287" s="356"/>
      <c r="AF287" s="357"/>
    </row>
    <row r="288" spans="1:32" s="17" customFormat="1" x14ac:dyDescent="0.3">
      <c r="A288" s="340"/>
      <c r="B288" s="340"/>
      <c r="C288" s="361"/>
      <c r="D288" s="340"/>
      <c r="E288" s="341"/>
      <c r="F288" s="341"/>
      <c r="G288" s="341"/>
      <c r="H288" s="341"/>
      <c r="I288" s="67"/>
      <c r="J288" s="342"/>
      <c r="K288" s="512"/>
      <c r="L288" s="364"/>
      <c r="M288" s="364"/>
      <c r="N288" s="341"/>
      <c r="O288" s="364"/>
      <c r="P288" s="344"/>
      <c r="Q288" s="345"/>
      <c r="R288" s="345"/>
      <c r="S288" s="346"/>
      <c r="T288" s="84"/>
      <c r="U288" s="84"/>
      <c r="V288" s="347"/>
      <c r="W288" s="348"/>
      <c r="X288" s="349"/>
      <c r="Y288" s="349"/>
      <c r="Z288" s="349"/>
      <c r="AA288" s="349"/>
      <c r="AB288" s="349"/>
      <c r="AC288" s="349"/>
      <c r="AD288" s="349"/>
      <c r="AE288" s="356"/>
      <c r="AF288" s="357"/>
    </row>
    <row r="289" spans="1:32" s="17" customFormat="1" x14ac:dyDescent="0.3">
      <c r="A289" s="340"/>
      <c r="B289" s="340"/>
      <c r="C289" s="361"/>
      <c r="D289" s="340"/>
      <c r="E289" s="341"/>
      <c r="F289" s="341"/>
      <c r="G289" s="341"/>
      <c r="H289" s="341"/>
      <c r="I289" s="67"/>
      <c r="J289" s="342"/>
      <c r="K289" s="512"/>
      <c r="L289" s="364"/>
      <c r="M289" s="364"/>
      <c r="N289" s="343"/>
      <c r="O289" s="364"/>
      <c r="P289" s="344"/>
      <c r="Q289" s="345"/>
      <c r="R289" s="345"/>
      <c r="S289" s="346"/>
      <c r="T289" s="84"/>
      <c r="U289" s="84"/>
      <c r="V289" s="347"/>
      <c r="W289" s="348"/>
      <c r="X289" s="349"/>
      <c r="Y289" s="349"/>
      <c r="Z289" s="349"/>
      <c r="AA289" s="349"/>
      <c r="AB289" s="349"/>
      <c r="AC289" s="349"/>
      <c r="AD289" s="349"/>
      <c r="AE289" s="356"/>
      <c r="AF289" s="357"/>
    </row>
    <row r="290" spans="1:32" s="17" customFormat="1" x14ac:dyDescent="0.3">
      <c r="A290" s="340"/>
      <c r="B290" s="340"/>
      <c r="C290" s="361"/>
      <c r="D290" s="340"/>
      <c r="E290" s="341"/>
      <c r="F290" s="341"/>
      <c r="G290" s="341"/>
      <c r="H290" s="341"/>
      <c r="I290" s="67"/>
      <c r="J290" s="342"/>
      <c r="K290" s="513"/>
      <c r="L290" s="358"/>
      <c r="M290" s="358"/>
      <c r="N290" s="341"/>
      <c r="O290" s="84"/>
      <c r="P290" s="344"/>
      <c r="Q290" s="345"/>
      <c r="R290" s="345"/>
      <c r="S290" s="346"/>
      <c r="T290" s="84"/>
      <c r="U290" s="84"/>
      <c r="V290" s="347"/>
      <c r="W290" s="348"/>
      <c r="X290" s="349"/>
      <c r="Y290" s="349"/>
      <c r="Z290" s="349"/>
      <c r="AA290" s="349"/>
      <c r="AB290" s="349"/>
      <c r="AC290" s="349"/>
      <c r="AD290" s="349"/>
      <c r="AE290" s="356"/>
      <c r="AF290" s="357"/>
    </row>
    <row r="291" spans="1:32" s="17" customFormat="1" x14ac:dyDescent="0.3">
      <c r="A291" s="340"/>
      <c r="B291" s="340"/>
      <c r="C291" s="361"/>
      <c r="D291" s="340"/>
      <c r="E291" s="341"/>
      <c r="F291" s="341"/>
      <c r="G291" s="341"/>
      <c r="H291" s="341"/>
      <c r="I291" s="67"/>
      <c r="J291" s="342"/>
      <c r="K291" s="513"/>
      <c r="L291" s="358"/>
      <c r="M291" s="358"/>
      <c r="N291" s="343"/>
      <c r="O291" s="84"/>
      <c r="P291" s="344"/>
      <c r="Q291" s="345"/>
      <c r="R291" s="345"/>
      <c r="S291" s="346"/>
      <c r="T291" s="84"/>
      <c r="U291" s="84"/>
      <c r="V291" s="347"/>
      <c r="W291" s="348"/>
      <c r="X291" s="349"/>
      <c r="Y291" s="349"/>
      <c r="Z291" s="349"/>
      <c r="AA291" s="349"/>
      <c r="AB291" s="349"/>
      <c r="AC291" s="349"/>
      <c r="AD291" s="349"/>
      <c r="AE291" s="356"/>
      <c r="AF291" s="357"/>
    </row>
    <row r="292" spans="1:32" s="17" customFormat="1" x14ac:dyDescent="0.3">
      <c r="A292" s="340"/>
      <c r="B292" s="340"/>
      <c r="C292" s="361"/>
      <c r="D292" s="340"/>
      <c r="E292" s="341"/>
      <c r="F292" s="341"/>
      <c r="G292" s="341"/>
      <c r="H292" s="341"/>
      <c r="I292" s="67"/>
      <c r="J292" s="342"/>
      <c r="K292" s="513"/>
      <c r="L292" s="358"/>
      <c r="M292" s="358"/>
      <c r="N292" s="343"/>
      <c r="O292" s="84"/>
      <c r="P292" s="344"/>
      <c r="Q292" s="345"/>
      <c r="R292" s="345"/>
      <c r="S292" s="346"/>
      <c r="T292" s="84"/>
      <c r="U292" s="84"/>
      <c r="V292" s="347"/>
      <c r="W292" s="348"/>
      <c r="X292" s="349"/>
      <c r="Y292" s="349"/>
      <c r="Z292" s="349"/>
      <c r="AA292" s="349"/>
      <c r="AB292" s="349"/>
      <c r="AC292" s="349"/>
      <c r="AD292" s="349"/>
      <c r="AE292" s="356"/>
      <c r="AF292" s="357"/>
    </row>
    <row r="293" spans="1:32" s="17" customFormat="1" x14ac:dyDescent="0.3">
      <c r="A293" s="340"/>
      <c r="B293" s="340"/>
      <c r="C293" s="361"/>
      <c r="D293" s="340"/>
      <c r="E293" s="341"/>
      <c r="F293" s="341"/>
      <c r="G293" s="341"/>
      <c r="H293" s="341"/>
      <c r="I293" s="67"/>
      <c r="J293" s="342"/>
      <c r="K293" s="513"/>
      <c r="L293" s="358"/>
      <c r="M293" s="358"/>
      <c r="N293" s="341"/>
      <c r="O293" s="84"/>
      <c r="P293" s="344"/>
      <c r="Q293" s="345"/>
      <c r="R293" s="345"/>
      <c r="S293" s="346"/>
      <c r="T293" s="84"/>
      <c r="U293" s="84"/>
      <c r="V293" s="347"/>
      <c r="W293" s="348"/>
      <c r="X293" s="349"/>
      <c r="Y293" s="349"/>
      <c r="Z293" s="349"/>
      <c r="AA293" s="349"/>
      <c r="AB293" s="349"/>
      <c r="AC293" s="349"/>
      <c r="AD293" s="349"/>
      <c r="AE293" s="356"/>
      <c r="AF293" s="357"/>
    </row>
    <row r="294" spans="1:32" s="17" customFormat="1" x14ac:dyDescent="0.3">
      <c r="A294" s="340"/>
      <c r="B294" s="340"/>
      <c r="C294" s="361"/>
      <c r="D294" s="340"/>
      <c r="E294" s="341"/>
      <c r="F294" s="341"/>
      <c r="G294" s="341"/>
      <c r="H294" s="341"/>
      <c r="I294" s="67"/>
      <c r="J294" s="342"/>
      <c r="K294" s="513"/>
      <c r="L294" s="358"/>
      <c r="M294" s="358"/>
      <c r="N294" s="343"/>
      <c r="O294" s="84"/>
      <c r="P294" s="344"/>
      <c r="Q294" s="345"/>
      <c r="R294" s="345"/>
      <c r="S294" s="346"/>
      <c r="T294" s="84"/>
      <c r="U294" s="84"/>
      <c r="V294" s="347"/>
      <c r="W294" s="348"/>
      <c r="X294" s="349"/>
      <c r="Y294" s="349"/>
      <c r="Z294" s="349"/>
      <c r="AA294" s="349"/>
      <c r="AB294" s="349"/>
      <c r="AC294" s="349"/>
      <c r="AD294" s="349"/>
      <c r="AE294" s="356"/>
      <c r="AF294" s="357"/>
    </row>
    <row r="295" spans="1:32" s="17" customFormat="1" x14ac:dyDescent="0.3">
      <c r="A295" s="340"/>
      <c r="B295" s="340"/>
      <c r="C295" s="361"/>
      <c r="D295" s="340"/>
      <c r="E295" s="341"/>
      <c r="F295" s="341"/>
      <c r="G295" s="341"/>
      <c r="H295" s="341"/>
      <c r="I295" s="67"/>
      <c r="J295" s="342"/>
      <c r="K295" s="513"/>
      <c r="L295" s="358"/>
      <c r="M295" s="358"/>
      <c r="N295" s="343"/>
      <c r="O295" s="84"/>
      <c r="P295" s="344"/>
      <c r="Q295" s="345"/>
      <c r="R295" s="345"/>
      <c r="S295" s="346"/>
      <c r="T295" s="84"/>
      <c r="U295" s="84"/>
      <c r="V295" s="347"/>
      <c r="W295" s="348"/>
      <c r="X295" s="349"/>
      <c r="Y295" s="349"/>
      <c r="Z295" s="349"/>
      <c r="AA295" s="349"/>
      <c r="AB295" s="349"/>
      <c r="AC295" s="349"/>
      <c r="AD295" s="349"/>
      <c r="AE295" s="356"/>
      <c r="AF295" s="357"/>
    </row>
    <row r="296" spans="1:32" s="17" customFormat="1" x14ac:dyDescent="0.3">
      <c r="A296" s="340"/>
      <c r="B296" s="340"/>
      <c r="C296" s="361"/>
      <c r="D296" s="340"/>
      <c r="E296" s="341"/>
      <c r="F296" s="341"/>
      <c r="G296" s="341"/>
      <c r="H296" s="341"/>
      <c r="I296" s="67"/>
      <c r="J296" s="342"/>
      <c r="K296" s="513"/>
      <c r="L296" s="358"/>
      <c r="M296" s="358"/>
      <c r="N296" s="341"/>
      <c r="O296" s="84"/>
      <c r="P296" s="344"/>
      <c r="Q296" s="345"/>
      <c r="R296" s="345"/>
      <c r="S296" s="346"/>
      <c r="T296" s="84"/>
      <c r="U296" s="84"/>
      <c r="V296" s="347"/>
      <c r="W296" s="348"/>
      <c r="X296" s="349"/>
      <c r="Y296" s="349"/>
      <c r="Z296" s="349"/>
      <c r="AA296" s="349"/>
      <c r="AB296" s="349"/>
      <c r="AC296" s="349"/>
      <c r="AD296" s="349"/>
      <c r="AE296" s="356"/>
      <c r="AF296" s="357"/>
    </row>
    <row r="297" spans="1:32" s="17" customFormat="1" x14ac:dyDescent="0.3">
      <c r="A297" s="340"/>
      <c r="B297" s="340"/>
      <c r="C297" s="361"/>
      <c r="D297" s="340"/>
      <c r="E297" s="341"/>
      <c r="F297" s="341"/>
      <c r="G297" s="341"/>
      <c r="H297" s="341"/>
      <c r="I297" s="67"/>
      <c r="J297" s="342"/>
      <c r="K297" s="513"/>
      <c r="L297" s="358"/>
      <c r="M297" s="358"/>
      <c r="N297" s="341"/>
      <c r="O297" s="84"/>
      <c r="P297" s="344"/>
      <c r="Q297" s="345"/>
      <c r="R297" s="345"/>
      <c r="S297" s="346"/>
      <c r="T297" s="84"/>
      <c r="U297" s="84"/>
      <c r="V297" s="347"/>
      <c r="W297" s="348"/>
      <c r="X297" s="349"/>
      <c r="Y297" s="349"/>
      <c r="Z297" s="349"/>
      <c r="AA297" s="349"/>
      <c r="AB297" s="349"/>
      <c r="AC297" s="349"/>
      <c r="AD297" s="349"/>
      <c r="AE297" s="356"/>
      <c r="AF297" s="357"/>
    </row>
    <row r="298" spans="1:32" s="17" customFormat="1" x14ac:dyDescent="0.3">
      <c r="A298" s="340"/>
      <c r="B298" s="340"/>
      <c r="C298" s="361"/>
      <c r="D298" s="340"/>
      <c r="E298" s="341"/>
      <c r="F298" s="341"/>
      <c r="G298" s="341"/>
      <c r="H298" s="341"/>
      <c r="I298" s="67"/>
      <c r="J298" s="342"/>
      <c r="K298" s="513"/>
      <c r="L298" s="358"/>
      <c r="M298" s="358"/>
      <c r="N298" s="343"/>
      <c r="O298" s="84"/>
      <c r="P298" s="344"/>
      <c r="Q298" s="345"/>
      <c r="R298" s="345"/>
      <c r="S298" s="346"/>
      <c r="T298" s="84"/>
      <c r="U298" s="84"/>
      <c r="V298" s="347"/>
      <c r="W298" s="348"/>
      <c r="X298" s="349"/>
      <c r="Y298" s="349"/>
      <c r="Z298" s="349"/>
      <c r="AA298" s="349"/>
      <c r="AB298" s="349"/>
      <c r="AC298" s="349"/>
      <c r="AD298" s="349"/>
      <c r="AE298" s="356"/>
      <c r="AF298" s="357"/>
    </row>
    <row r="299" spans="1:32" s="17" customFormat="1" x14ac:dyDescent="0.3">
      <c r="A299" s="340"/>
      <c r="B299" s="340"/>
      <c r="C299" s="361"/>
      <c r="D299" s="340"/>
      <c r="E299" s="341"/>
      <c r="F299" s="341"/>
      <c r="G299" s="341"/>
      <c r="H299" s="341"/>
      <c r="I299" s="67"/>
      <c r="J299" s="342"/>
      <c r="K299" s="513"/>
      <c r="L299" s="358"/>
      <c r="M299" s="358"/>
      <c r="N299" s="341"/>
      <c r="O299" s="84"/>
      <c r="P299" s="344"/>
      <c r="Q299" s="345"/>
      <c r="R299" s="345"/>
      <c r="S299" s="346"/>
      <c r="T299" s="84"/>
      <c r="U299" s="84"/>
      <c r="V299" s="347"/>
      <c r="W299" s="348"/>
      <c r="X299" s="349"/>
      <c r="Y299" s="349"/>
      <c r="Z299" s="349"/>
      <c r="AA299" s="349"/>
      <c r="AB299" s="349"/>
      <c r="AC299" s="349"/>
      <c r="AD299" s="349"/>
      <c r="AE299" s="356"/>
      <c r="AF299" s="357"/>
    </row>
    <row r="300" spans="1:32" s="17" customFormat="1" x14ac:dyDescent="0.3">
      <c r="A300" s="340"/>
      <c r="B300" s="340"/>
      <c r="C300" s="361"/>
      <c r="D300" s="340"/>
      <c r="E300" s="341"/>
      <c r="F300" s="341"/>
      <c r="G300" s="341"/>
      <c r="H300" s="341"/>
      <c r="I300" s="67"/>
      <c r="J300" s="342"/>
      <c r="K300" s="513"/>
      <c r="L300" s="358"/>
      <c r="M300" s="358"/>
      <c r="N300" s="341"/>
      <c r="O300" s="84"/>
      <c r="P300" s="344"/>
      <c r="Q300" s="345"/>
      <c r="R300" s="345"/>
      <c r="S300" s="346"/>
      <c r="T300" s="84"/>
      <c r="U300" s="84"/>
      <c r="V300" s="347"/>
      <c r="W300" s="348"/>
      <c r="X300" s="349"/>
      <c r="Y300" s="349"/>
      <c r="Z300" s="349"/>
      <c r="AA300" s="349"/>
      <c r="AB300" s="349"/>
      <c r="AC300" s="349"/>
      <c r="AD300" s="349"/>
      <c r="AE300" s="356"/>
      <c r="AF300" s="357"/>
    </row>
    <row r="301" spans="1:32" s="17" customFormat="1" x14ac:dyDescent="0.3">
      <c r="A301" s="340"/>
      <c r="B301" s="340"/>
      <c r="C301" s="361"/>
      <c r="D301" s="340"/>
      <c r="E301" s="341"/>
      <c r="F301" s="341"/>
      <c r="G301" s="341"/>
      <c r="H301" s="341"/>
      <c r="I301" s="67"/>
      <c r="J301" s="342"/>
      <c r="K301" s="513"/>
      <c r="L301" s="358"/>
      <c r="M301" s="358"/>
      <c r="N301" s="343"/>
      <c r="O301" s="84"/>
      <c r="P301" s="344"/>
      <c r="Q301" s="345"/>
      <c r="R301" s="345"/>
      <c r="S301" s="346"/>
      <c r="T301" s="84"/>
      <c r="U301" s="84"/>
      <c r="V301" s="347"/>
      <c r="W301" s="348"/>
      <c r="X301" s="349"/>
      <c r="Y301" s="349"/>
      <c r="Z301" s="349"/>
      <c r="AA301" s="349"/>
      <c r="AB301" s="349"/>
      <c r="AC301" s="349"/>
      <c r="AD301" s="349"/>
      <c r="AE301" s="356"/>
      <c r="AF301" s="357"/>
    </row>
    <row r="302" spans="1:32" s="17" customFormat="1" x14ac:dyDescent="0.3">
      <c r="A302" s="340"/>
      <c r="B302" s="340"/>
      <c r="C302" s="361"/>
      <c r="D302" s="340"/>
      <c r="E302" s="341"/>
      <c r="F302" s="341"/>
      <c r="G302" s="341"/>
      <c r="H302" s="341"/>
      <c r="I302" s="67"/>
      <c r="J302" s="342"/>
      <c r="K302" s="513"/>
      <c r="L302" s="358"/>
      <c r="M302" s="358"/>
      <c r="N302" s="341"/>
      <c r="O302" s="84"/>
      <c r="P302" s="344"/>
      <c r="Q302" s="345"/>
      <c r="R302" s="345"/>
      <c r="S302" s="346"/>
      <c r="T302" s="84"/>
      <c r="U302" s="84"/>
      <c r="V302" s="347"/>
      <c r="W302" s="348"/>
      <c r="X302" s="349"/>
      <c r="Y302" s="349"/>
      <c r="Z302" s="349"/>
      <c r="AA302" s="349"/>
      <c r="AB302" s="349"/>
      <c r="AC302" s="349"/>
      <c r="AD302" s="349"/>
      <c r="AE302" s="356"/>
      <c r="AF302" s="357"/>
    </row>
    <row r="303" spans="1:32" s="17" customFormat="1" x14ac:dyDescent="0.3">
      <c r="A303" s="340"/>
      <c r="B303" s="340"/>
      <c r="C303" s="361"/>
      <c r="D303" s="340"/>
      <c r="E303" s="341"/>
      <c r="F303" s="341"/>
      <c r="G303" s="341"/>
      <c r="H303" s="341"/>
      <c r="I303" s="67"/>
      <c r="J303" s="342"/>
      <c r="K303" s="513"/>
      <c r="L303" s="358"/>
      <c r="M303" s="358"/>
      <c r="N303" s="343"/>
      <c r="O303" s="84"/>
      <c r="P303" s="344"/>
      <c r="Q303" s="345"/>
      <c r="R303" s="345"/>
      <c r="S303" s="346"/>
      <c r="T303" s="84"/>
      <c r="U303" s="84"/>
      <c r="V303" s="347"/>
      <c r="W303" s="348"/>
      <c r="X303" s="349"/>
      <c r="Y303" s="349"/>
      <c r="Z303" s="349"/>
      <c r="AA303" s="349"/>
      <c r="AB303" s="349"/>
      <c r="AC303" s="349"/>
      <c r="AD303" s="349"/>
      <c r="AE303" s="356"/>
      <c r="AF303" s="357"/>
    </row>
    <row r="304" spans="1:32" s="17" customFormat="1" x14ac:dyDescent="0.3">
      <c r="A304" s="340"/>
      <c r="B304" s="340"/>
      <c r="C304" s="361"/>
      <c r="D304" s="340"/>
      <c r="E304" s="341"/>
      <c r="F304" s="341"/>
      <c r="G304" s="341"/>
      <c r="H304" s="341"/>
      <c r="I304" s="67"/>
      <c r="J304" s="342"/>
      <c r="K304" s="513"/>
      <c r="L304" s="358"/>
      <c r="M304" s="358"/>
      <c r="N304" s="341"/>
      <c r="O304" s="84"/>
      <c r="P304" s="344"/>
      <c r="Q304" s="345"/>
      <c r="R304" s="345"/>
      <c r="S304" s="346"/>
      <c r="T304" s="84"/>
      <c r="U304" s="84"/>
      <c r="V304" s="347"/>
      <c r="W304" s="348"/>
      <c r="X304" s="349"/>
      <c r="Y304" s="349"/>
      <c r="Z304" s="349"/>
      <c r="AA304" s="349"/>
      <c r="AB304" s="349"/>
      <c r="AC304" s="349"/>
      <c r="AD304" s="349"/>
      <c r="AE304" s="356"/>
      <c r="AF304" s="357"/>
    </row>
    <row r="305" spans="1:32" s="17" customFormat="1" x14ac:dyDescent="0.3">
      <c r="A305" s="340"/>
      <c r="B305" s="340"/>
      <c r="C305" s="361"/>
      <c r="D305" s="340"/>
      <c r="E305" s="341"/>
      <c r="F305" s="341"/>
      <c r="G305" s="341"/>
      <c r="H305" s="341"/>
      <c r="I305" s="67"/>
      <c r="J305" s="342"/>
      <c r="K305" s="513"/>
      <c r="L305" s="358"/>
      <c r="M305" s="358"/>
      <c r="N305" s="343"/>
      <c r="O305" s="84"/>
      <c r="P305" s="344"/>
      <c r="Q305" s="345"/>
      <c r="R305" s="345"/>
      <c r="S305" s="346"/>
      <c r="T305" s="84"/>
      <c r="U305" s="84"/>
      <c r="V305" s="347"/>
      <c r="W305" s="348"/>
      <c r="X305" s="349"/>
      <c r="Y305" s="349"/>
      <c r="Z305" s="349"/>
      <c r="AA305" s="349"/>
      <c r="AB305" s="349"/>
      <c r="AC305" s="349"/>
      <c r="AD305" s="349"/>
      <c r="AE305" s="356"/>
      <c r="AF305" s="357"/>
    </row>
    <row r="306" spans="1:32" s="17" customFormat="1" x14ac:dyDescent="0.3">
      <c r="A306" s="340"/>
      <c r="B306" s="340"/>
      <c r="C306" s="361"/>
      <c r="D306" s="340"/>
      <c r="E306" s="341"/>
      <c r="F306" s="341"/>
      <c r="G306" s="341"/>
      <c r="H306" s="341"/>
      <c r="I306" s="67"/>
      <c r="J306" s="342"/>
      <c r="K306" s="513"/>
      <c r="L306" s="358"/>
      <c r="M306" s="358"/>
      <c r="N306" s="341"/>
      <c r="O306" s="84"/>
      <c r="P306" s="344"/>
      <c r="Q306" s="345"/>
      <c r="R306" s="345"/>
      <c r="S306" s="346"/>
      <c r="T306" s="84"/>
      <c r="U306" s="84"/>
      <c r="V306" s="347"/>
      <c r="W306" s="348"/>
      <c r="X306" s="349"/>
      <c r="Y306" s="349"/>
      <c r="Z306" s="349"/>
      <c r="AA306" s="349"/>
      <c r="AB306" s="349"/>
      <c r="AC306" s="349"/>
      <c r="AD306" s="349"/>
      <c r="AE306" s="356"/>
      <c r="AF306" s="357"/>
    </row>
    <row r="307" spans="1:32" s="17" customFormat="1" x14ac:dyDescent="0.3">
      <c r="A307" s="340"/>
      <c r="B307" s="340"/>
      <c r="C307" s="361"/>
      <c r="D307" s="340"/>
      <c r="E307" s="341"/>
      <c r="F307" s="341"/>
      <c r="G307" s="341"/>
      <c r="H307" s="341"/>
      <c r="I307" s="67"/>
      <c r="J307" s="342"/>
      <c r="K307" s="513"/>
      <c r="L307" s="358"/>
      <c r="M307" s="358"/>
      <c r="N307" s="343"/>
      <c r="O307" s="84"/>
      <c r="P307" s="344"/>
      <c r="Q307" s="345"/>
      <c r="R307" s="345"/>
      <c r="S307" s="346"/>
      <c r="T307" s="84"/>
      <c r="U307" s="84"/>
      <c r="V307" s="347"/>
      <c r="W307" s="348"/>
      <c r="X307" s="349"/>
      <c r="Y307" s="349"/>
      <c r="Z307" s="349"/>
      <c r="AA307" s="349"/>
      <c r="AB307" s="349"/>
      <c r="AC307" s="349"/>
      <c r="AD307" s="349"/>
      <c r="AE307" s="356"/>
      <c r="AF307" s="357"/>
    </row>
    <row r="308" spans="1:32" s="17" customFormat="1" x14ac:dyDescent="0.3">
      <c r="A308" s="340"/>
      <c r="B308" s="340"/>
      <c r="C308" s="361"/>
      <c r="D308" s="340"/>
      <c r="E308" s="341"/>
      <c r="F308" s="341"/>
      <c r="G308" s="341"/>
      <c r="H308" s="341"/>
      <c r="I308" s="67"/>
      <c r="J308" s="342"/>
      <c r="K308" s="513"/>
      <c r="L308" s="358"/>
      <c r="M308" s="358"/>
      <c r="N308" s="343"/>
      <c r="O308" s="84"/>
      <c r="P308" s="344"/>
      <c r="Q308" s="345"/>
      <c r="R308" s="345"/>
      <c r="S308" s="346"/>
      <c r="T308" s="84"/>
      <c r="U308" s="84"/>
      <c r="V308" s="347"/>
      <c r="W308" s="348"/>
      <c r="X308" s="349"/>
      <c r="Y308" s="349"/>
      <c r="Z308" s="349"/>
      <c r="AA308" s="349"/>
      <c r="AB308" s="349"/>
      <c r="AC308" s="349"/>
      <c r="AD308" s="349"/>
      <c r="AE308" s="356"/>
      <c r="AF308" s="357"/>
    </row>
    <row r="309" spans="1:32" s="17" customFormat="1" x14ac:dyDescent="0.3">
      <c r="A309" s="340"/>
      <c r="B309" s="340"/>
      <c r="C309" s="361"/>
      <c r="D309" s="340"/>
      <c r="E309" s="341"/>
      <c r="F309" s="341"/>
      <c r="G309" s="341"/>
      <c r="H309" s="341"/>
      <c r="I309" s="67"/>
      <c r="J309" s="342"/>
      <c r="K309" s="513"/>
      <c r="L309" s="358"/>
      <c r="M309" s="358"/>
      <c r="N309" s="341"/>
      <c r="O309" s="84"/>
      <c r="P309" s="344"/>
      <c r="Q309" s="345"/>
      <c r="R309" s="345"/>
      <c r="S309" s="346"/>
      <c r="T309" s="84"/>
      <c r="U309" s="84"/>
      <c r="V309" s="347"/>
      <c r="W309" s="348"/>
      <c r="X309" s="349"/>
      <c r="Y309" s="349"/>
      <c r="Z309" s="349"/>
      <c r="AA309" s="349"/>
      <c r="AB309" s="349"/>
      <c r="AC309" s="349"/>
      <c r="AD309" s="349"/>
      <c r="AE309" s="356"/>
      <c r="AF309" s="357"/>
    </row>
    <row r="310" spans="1:32" s="17" customFormat="1" x14ac:dyDescent="0.3">
      <c r="A310" s="340"/>
      <c r="B310" s="340"/>
      <c r="C310" s="361"/>
      <c r="D310" s="340"/>
      <c r="E310" s="341"/>
      <c r="F310" s="341"/>
      <c r="G310" s="341"/>
      <c r="H310" s="341"/>
      <c r="I310" s="67"/>
      <c r="J310" s="342"/>
      <c r="K310" s="513"/>
      <c r="L310" s="358"/>
      <c r="M310" s="358"/>
      <c r="N310" s="341"/>
      <c r="O310" s="84"/>
      <c r="P310" s="344"/>
      <c r="Q310" s="345"/>
      <c r="R310" s="345"/>
      <c r="S310" s="346"/>
      <c r="T310" s="84"/>
      <c r="U310" s="84"/>
      <c r="V310" s="347"/>
      <c r="W310" s="348"/>
      <c r="X310" s="349"/>
      <c r="Y310" s="349"/>
      <c r="Z310" s="349"/>
      <c r="AA310" s="349"/>
      <c r="AB310" s="349"/>
      <c r="AC310" s="349"/>
      <c r="AD310" s="349"/>
      <c r="AE310" s="356"/>
      <c r="AF310" s="357"/>
    </row>
    <row r="311" spans="1:32" s="17" customFormat="1" x14ac:dyDescent="0.3">
      <c r="A311" s="340"/>
      <c r="B311" s="340"/>
      <c r="C311" s="361"/>
      <c r="D311" s="340"/>
      <c r="E311" s="341"/>
      <c r="F311" s="341"/>
      <c r="G311" s="341"/>
      <c r="H311" s="341"/>
      <c r="I311" s="67"/>
      <c r="J311" s="342"/>
      <c r="K311" s="513"/>
      <c r="L311" s="358"/>
      <c r="M311" s="358"/>
      <c r="N311" s="341"/>
      <c r="O311" s="84"/>
      <c r="P311" s="344"/>
      <c r="Q311" s="345"/>
      <c r="R311" s="345"/>
      <c r="S311" s="346"/>
      <c r="T311" s="84"/>
      <c r="U311" s="84"/>
      <c r="V311" s="347"/>
      <c r="W311" s="348"/>
      <c r="X311" s="349"/>
      <c r="Y311" s="349"/>
      <c r="Z311" s="349"/>
      <c r="AA311" s="349"/>
      <c r="AB311" s="349"/>
      <c r="AC311" s="349"/>
      <c r="AD311" s="349"/>
      <c r="AE311" s="356"/>
      <c r="AF311" s="357"/>
    </row>
    <row r="312" spans="1:32" s="17" customFormat="1" x14ac:dyDescent="0.3">
      <c r="A312" s="340"/>
      <c r="B312" s="340"/>
      <c r="C312" s="361"/>
      <c r="D312" s="340"/>
      <c r="E312" s="341"/>
      <c r="F312" s="341"/>
      <c r="G312" s="341"/>
      <c r="H312" s="341"/>
      <c r="I312" s="67"/>
      <c r="J312" s="342"/>
      <c r="K312" s="513"/>
      <c r="L312" s="358"/>
      <c r="M312" s="358"/>
      <c r="N312" s="341"/>
      <c r="O312" s="84"/>
      <c r="P312" s="344"/>
      <c r="Q312" s="345"/>
      <c r="R312" s="345"/>
      <c r="S312" s="346"/>
      <c r="T312" s="84"/>
      <c r="U312" s="84"/>
      <c r="V312" s="347"/>
      <c r="W312" s="348"/>
      <c r="X312" s="349"/>
      <c r="Y312" s="349"/>
      <c r="Z312" s="349"/>
      <c r="AA312" s="349"/>
      <c r="AB312" s="349"/>
      <c r="AC312" s="349"/>
      <c r="AD312" s="349"/>
      <c r="AE312" s="356"/>
      <c r="AF312" s="357"/>
    </row>
    <row r="313" spans="1:32" s="17" customFormat="1" x14ac:dyDescent="0.3">
      <c r="A313" s="340"/>
      <c r="B313" s="340"/>
      <c r="C313" s="361"/>
      <c r="D313" s="340"/>
      <c r="E313" s="341"/>
      <c r="F313" s="341"/>
      <c r="G313" s="341"/>
      <c r="H313" s="341"/>
      <c r="I313" s="67"/>
      <c r="J313" s="342"/>
      <c r="K313" s="513"/>
      <c r="L313" s="358"/>
      <c r="M313" s="358"/>
      <c r="N313" s="341"/>
      <c r="O313" s="84"/>
      <c r="P313" s="344"/>
      <c r="Q313" s="345"/>
      <c r="R313" s="345"/>
      <c r="S313" s="346"/>
      <c r="T313" s="84"/>
      <c r="U313" s="84"/>
      <c r="V313" s="347"/>
      <c r="W313" s="348"/>
      <c r="X313" s="349"/>
      <c r="Y313" s="349"/>
      <c r="Z313" s="349"/>
      <c r="AA313" s="349"/>
      <c r="AB313" s="349"/>
      <c r="AC313" s="349"/>
      <c r="AD313" s="349"/>
      <c r="AE313" s="356"/>
      <c r="AF313" s="357"/>
    </row>
    <row r="314" spans="1:32" s="17" customFormat="1" x14ac:dyDescent="0.3">
      <c r="A314" s="340"/>
      <c r="B314" s="340"/>
      <c r="C314" s="361"/>
      <c r="D314" s="340"/>
      <c r="E314" s="341"/>
      <c r="F314" s="341"/>
      <c r="G314" s="341"/>
      <c r="H314" s="341"/>
      <c r="I314" s="67"/>
      <c r="J314" s="342"/>
      <c r="K314" s="513"/>
      <c r="L314" s="358"/>
      <c r="M314" s="358"/>
      <c r="N314" s="343"/>
      <c r="O314" s="84"/>
      <c r="P314" s="344"/>
      <c r="Q314" s="345"/>
      <c r="R314" s="345"/>
      <c r="S314" s="346"/>
      <c r="T314" s="84"/>
      <c r="U314" s="84"/>
      <c r="V314" s="347"/>
      <c r="W314" s="348"/>
      <c r="X314" s="349"/>
      <c r="Y314" s="349"/>
      <c r="Z314" s="349"/>
      <c r="AA314" s="349"/>
      <c r="AB314" s="349"/>
      <c r="AC314" s="349"/>
      <c r="AD314" s="349"/>
      <c r="AE314" s="356"/>
      <c r="AF314" s="357"/>
    </row>
    <row r="315" spans="1:32" s="17" customFormat="1" x14ac:dyDescent="0.3">
      <c r="A315" s="340"/>
      <c r="B315" s="340"/>
      <c r="C315" s="361"/>
      <c r="D315" s="340"/>
      <c r="E315" s="341"/>
      <c r="F315" s="341"/>
      <c r="G315" s="341"/>
      <c r="H315" s="341"/>
      <c r="I315" s="67"/>
      <c r="J315" s="342"/>
      <c r="K315" s="513"/>
      <c r="L315" s="358"/>
      <c r="M315" s="358"/>
      <c r="N315" s="341"/>
      <c r="O315" s="84"/>
      <c r="P315" s="344"/>
      <c r="Q315" s="345"/>
      <c r="R315" s="345"/>
      <c r="S315" s="346"/>
      <c r="T315" s="84"/>
      <c r="U315" s="84"/>
      <c r="V315" s="347"/>
      <c r="W315" s="348"/>
      <c r="X315" s="349"/>
      <c r="Y315" s="349"/>
      <c r="Z315" s="349"/>
      <c r="AA315" s="349"/>
      <c r="AB315" s="349"/>
      <c r="AC315" s="349"/>
      <c r="AD315" s="349"/>
      <c r="AE315" s="356"/>
      <c r="AF315" s="357"/>
    </row>
    <row r="316" spans="1:32" s="17" customFormat="1" x14ac:dyDescent="0.3">
      <c r="A316" s="340"/>
      <c r="B316" s="340"/>
      <c r="C316" s="361"/>
      <c r="D316" s="340"/>
      <c r="E316" s="341"/>
      <c r="F316" s="341"/>
      <c r="G316" s="341"/>
      <c r="H316" s="341"/>
      <c r="I316" s="67"/>
      <c r="J316" s="342"/>
      <c r="K316" s="513"/>
      <c r="L316" s="358"/>
      <c r="M316" s="358"/>
      <c r="N316" s="343"/>
      <c r="O316" s="84"/>
      <c r="P316" s="344"/>
      <c r="Q316" s="345"/>
      <c r="R316" s="345"/>
      <c r="S316" s="346"/>
      <c r="T316" s="84"/>
      <c r="U316" s="84"/>
      <c r="V316" s="347"/>
      <c r="W316" s="348"/>
      <c r="X316" s="349"/>
      <c r="Y316" s="349"/>
      <c r="Z316" s="349"/>
      <c r="AA316" s="349"/>
      <c r="AB316" s="349"/>
      <c r="AC316" s="349"/>
      <c r="AD316" s="349"/>
      <c r="AE316" s="356"/>
      <c r="AF316" s="357"/>
    </row>
    <row r="317" spans="1:32" s="17" customFormat="1" x14ac:dyDescent="0.3">
      <c r="A317" s="340"/>
      <c r="B317" s="340"/>
      <c r="C317" s="361"/>
      <c r="D317" s="340"/>
      <c r="E317" s="341"/>
      <c r="F317" s="341"/>
      <c r="G317" s="341"/>
      <c r="H317" s="341"/>
      <c r="I317" s="67"/>
      <c r="J317" s="342"/>
      <c r="K317" s="513"/>
      <c r="L317" s="358"/>
      <c r="M317" s="358"/>
      <c r="N317" s="341"/>
      <c r="O317" s="84"/>
      <c r="P317" s="344"/>
      <c r="Q317" s="345"/>
      <c r="R317" s="345"/>
      <c r="S317" s="346"/>
      <c r="T317" s="84"/>
      <c r="U317" s="84"/>
      <c r="V317" s="347"/>
      <c r="W317" s="348"/>
      <c r="X317" s="349"/>
      <c r="Y317" s="349"/>
      <c r="Z317" s="349"/>
      <c r="AA317" s="349"/>
      <c r="AB317" s="349"/>
      <c r="AC317" s="349"/>
      <c r="AD317" s="349"/>
      <c r="AE317" s="356"/>
      <c r="AF317" s="357"/>
    </row>
    <row r="318" spans="1:32" s="17" customFormat="1" x14ac:dyDescent="0.3">
      <c r="A318" s="340"/>
      <c r="B318" s="340"/>
      <c r="C318" s="361"/>
      <c r="D318" s="340"/>
      <c r="E318" s="341"/>
      <c r="F318" s="341"/>
      <c r="G318" s="341"/>
      <c r="H318" s="341"/>
      <c r="I318" s="67"/>
      <c r="J318" s="342"/>
      <c r="K318" s="513"/>
      <c r="L318" s="358"/>
      <c r="M318" s="358"/>
      <c r="N318" s="341"/>
      <c r="O318" s="84"/>
      <c r="P318" s="344"/>
      <c r="Q318" s="345"/>
      <c r="R318" s="345"/>
      <c r="S318" s="346"/>
      <c r="T318" s="84"/>
      <c r="U318" s="84"/>
      <c r="V318" s="347"/>
      <c r="W318" s="348"/>
      <c r="X318" s="349"/>
      <c r="Y318" s="349"/>
      <c r="Z318" s="349"/>
      <c r="AA318" s="349"/>
      <c r="AB318" s="349"/>
      <c r="AC318" s="349"/>
      <c r="AD318" s="349"/>
      <c r="AE318" s="356"/>
      <c r="AF318" s="357"/>
    </row>
    <row r="319" spans="1:32" s="17" customFormat="1" x14ac:dyDescent="0.3">
      <c r="A319" s="340"/>
      <c r="B319" s="340"/>
      <c r="C319" s="361"/>
      <c r="D319" s="340"/>
      <c r="E319" s="341"/>
      <c r="F319" s="341"/>
      <c r="G319" s="341"/>
      <c r="H319" s="341"/>
      <c r="I319" s="67"/>
      <c r="J319" s="342"/>
      <c r="K319" s="513"/>
      <c r="L319" s="358"/>
      <c r="M319" s="358"/>
      <c r="N319" s="343"/>
      <c r="O319" s="84"/>
      <c r="P319" s="344"/>
      <c r="Q319" s="345"/>
      <c r="R319" s="345"/>
      <c r="S319" s="346"/>
      <c r="T319" s="84"/>
      <c r="U319" s="84"/>
      <c r="V319" s="347"/>
      <c r="W319" s="348"/>
      <c r="X319" s="349"/>
      <c r="Y319" s="349"/>
      <c r="Z319" s="349"/>
      <c r="AA319" s="349"/>
      <c r="AB319" s="349"/>
      <c r="AC319" s="349"/>
      <c r="AD319" s="349"/>
      <c r="AE319" s="356"/>
      <c r="AF319" s="357"/>
    </row>
    <row r="320" spans="1:32" s="17" customFormat="1" x14ac:dyDescent="0.3">
      <c r="A320" s="340"/>
      <c r="B320" s="340"/>
      <c r="C320" s="361"/>
      <c r="D320" s="340"/>
      <c r="E320" s="341"/>
      <c r="F320" s="341"/>
      <c r="G320" s="341"/>
      <c r="H320" s="341"/>
      <c r="I320" s="67"/>
      <c r="J320" s="342"/>
      <c r="K320" s="513"/>
      <c r="L320" s="358"/>
      <c r="M320" s="358"/>
      <c r="N320" s="343"/>
      <c r="O320" s="84"/>
      <c r="P320" s="344"/>
      <c r="Q320" s="345"/>
      <c r="R320" s="345"/>
      <c r="S320" s="346"/>
      <c r="T320" s="84"/>
      <c r="U320" s="84"/>
      <c r="V320" s="347"/>
      <c r="W320" s="348"/>
      <c r="X320" s="349"/>
      <c r="Y320" s="349"/>
      <c r="Z320" s="349"/>
      <c r="AA320" s="349"/>
      <c r="AB320" s="349"/>
      <c r="AC320" s="349"/>
      <c r="AD320" s="349"/>
      <c r="AE320" s="356"/>
      <c r="AF320" s="357"/>
    </row>
    <row r="321" spans="1:32" s="17" customFormat="1" x14ac:dyDescent="0.3">
      <c r="A321" s="340"/>
      <c r="B321" s="340"/>
      <c r="C321" s="361"/>
      <c r="D321" s="340"/>
      <c r="E321" s="341"/>
      <c r="F321" s="341"/>
      <c r="G321" s="341"/>
      <c r="H321" s="341"/>
      <c r="I321" s="67"/>
      <c r="J321" s="342"/>
      <c r="K321" s="513"/>
      <c r="L321" s="358"/>
      <c r="M321" s="358"/>
      <c r="N321" s="341"/>
      <c r="O321" s="84"/>
      <c r="P321" s="344"/>
      <c r="Q321" s="345"/>
      <c r="R321" s="345"/>
      <c r="S321" s="346"/>
      <c r="T321" s="84"/>
      <c r="U321" s="84"/>
      <c r="V321" s="347"/>
      <c r="W321" s="348"/>
      <c r="X321" s="349"/>
      <c r="Y321" s="349"/>
      <c r="Z321" s="349"/>
      <c r="AA321" s="349"/>
      <c r="AB321" s="349"/>
      <c r="AC321" s="349"/>
      <c r="AD321" s="349"/>
      <c r="AE321" s="356"/>
      <c r="AF321" s="357"/>
    </row>
    <row r="322" spans="1:32" s="17" customFormat="1" x14ac:dyDescent="0.3">
      <c r="A322" s="340"/>
      <c r="B322" s="340"/>
      <c r="C322" s="361"/>
      <c r="D322" s="340"/>
      <c r="E322" s="341"/>
      <c r="F322" s="341"/>
      <c r="G322" s="341"/>
      <c r="H322" s="341"/>
      <c r="I322" s="67"/>
      <c r="J322" s="342"/>
      <c r="K322" s="513"/>
      <c r="L322" s="358"/>
      <c r="M322" s="358"/>
      <c r="N322" s="341"/>
      <c r="O322" s="84"/>
      <c r="P322" s="344"/>
      <c r="Q322" s="345"/>
      <c r="R322" s="345"/>
      <c r="S322" s="346"/>
      <c r="T322" s="84"/>
      <c r="U322" s="84"/>
      <c r="V322" s="347"/>
      <c r="W322" s="348"/>
      <c r="X322" s="349"/>
      <c r="Y322" s="349"/>
      <c r="Z322" s="349"/>
      <c r="AA322" s="349"/>
      <c r="AB322" s="349"/>
      <c r="AC322" s="349"/>
      <c r="AD322" s="349"/>
      <c r="AE322" s="356"/>
      <c r="AF322" s="357"/>
    </row>
    <row r="323" spans="1:32" s="17" customFormat="1" x14ac:dyDescent="0.3">
      <c r="A323" s="340"/>
      <c r="B323" s="340"/>
      <c r="C323" s="361"/>
      <c r="D323" s="340"/>
      <c r="E323" s="341"/>
      <c r="F323" s="341"/>
      <c r="G323" s="341"/>
      <c r="H323" s="341"/>
      <c r="I323" s="67"/>
      <c r="J323" s="342"/>
      <c r="K323" s="513"/>
      <c r="L323" s="358"/>
      <c r="M323" s="358"/>
      <c r="N323" s="343"/>
      <c r="O323" s="84"/>
      <c r="P323" s="344"/>
      <c r="Q323" s="345"/>
      <c r="R323" s="345"/>
      <c r="S323" s="346"/>
      <c r="T323" s="84"/>
      <c r="U323" s="84"/>
      <c r="V323" s="347"/>
      <c r="W323" s="348"/>
      <c r="X323" s="349"/>
      <c r="Y323" s="349"/>
      <c r="Z323" s="349"/>
      <c r="AA323" s="349"/>
      <c r="AB323" s="349"/>
      <c r="AC323" s="349"/>
      <c r="AD323" s="349"/>
      <c r="AE323" s="356"/>
      <c r="AF323" s="357"/>
    </row>
    <row r="324" spans="1:32" s="17" customFormat="1" x14ac:dyDescent="0.3">
      <c r="A324" s="340"/>
      <c r="B324" s="340"/>
      <c r="C324" s="361"/>
      <c r="D324" s="340"/>
      <c r="E324" s="341"/>
      <c r="F324" s="341"/>
      <c r="G324" s="341"/>
      <c r="H324" s="341"/>
      <c r="I324" s="67"/>
      <c r="J324" s="342"/>
      <c r="K324" s="513"/>
      <c r="L324" s="358"/>
      <c r="M324" s="358"/>
      <c r="N324" s="341"/>
      <c r="O324" s="84"/>
      <c r="P324" s="344"/>
      <c r="Q324" s="345"/>
      <c r="R324" s="345"/>
      <c r="S324" s="346"/>
      <c r="T324" s="84"/>
      <c r="U324" s="84"/>
      <c r="V324" s="347"/>
      <c r="W324" s="348"/>
      <c r="X324" s="349"/>
      <c r="Y324" s="349"/>
      <c r="Z324" s="349"/>
      <c r="AA324" s="349"/>
      <c r="AB324" s="349"/>
      <c r="AC324" s="349"/>
      <c r="AD324" s="349"/>
      <c r="AE324" s="356"/>
      <c r="AF324" s="357"/>
    </row>
    <row r="325" spans="1:32" s="17" customFormat="1" x14ac:dyDescent="0.3">
      <c r="A325" s="340"/>
      <c r="B325" s="340"/>
      <c r="C325" s="361"/>
      <c r="D325" s="340"/>
      <c r="E325" s="341"/>
      <c r="F325" s="341"/>
      <c r="G325" s="341"/>
      <c r="H325" s="341"/>
      <c r="I325" s="67"/>
      <c r="J325" s="342"/>
      <c r="K325" s="513"/>
      <c r="L325" s="358"/>
      <c r="M325" s="358"/>
      <c r="N325" s="341"/>
      <c r="O325" s="84"/>
      <c r="P325" s="344"/>
      <c r="Q325" s="345"/>
      <c r="R325" s="345"/>
      <c r="S325" s="346"/>
      <c r="T325" s="84"/>
      <c r="U325" s="84"/>
      <c r="V325" s="347"/>
      <c r="W325" s="348"/>
      <c r="X325" s="349"/>
      <c r="Y325" s="349"/>
      <c r="Z325" s="349"/>
      <c r="AA325" s="349"/>
      <c r="AB325" s="349"/>
      <c r="AC325" s="349"/>
      <c r="AD325" s="349"/>
      <c r="AE325" s="356"/>
      <c r="AF325" s="357"/>
    </row>
    <row r="326" spans="1:32" s="17" customFormat="1" x14ac:dyDescent="0.3">
      <c r="A326" s="340"/>
      <c r="B326" s="340"/>
      <c r="C326" s="361"/>
      <c r="D326" s="340"/>
      <c r="E326" s="341"/>
      <c r="F326" s="341"/>
      <c r="G326" s="341"/>
      <c r="H326" s="341"/>
      <c r="I326" s="67"/>
      <c r="J326" s="342"/>
      <c r="K326" s="513"/>
      <c r="L326" s="358"/>
      <c r="M326" s="358"/>
      <c r="N326" s="343"/>
      <c r="O326" s="84"/>
      <c r="P326" s="344"/>
      <c r="Q326" s="345"/>
      <c r="R326" s="345"/>
      <c r="S326" s="346"/>
      <c r="T326" s="84"/>
      <c r="U326" s="84"/>
      <c r="V326" s="347"/>
      <c r="W326" s="348"/>
      <c r="X326" s="349"/>
      <c r="Y326" s="349"/>
      <c r="Z326" s="349"/>
      <c r="AA326" s="349"/>
      <c r="AB326" s="349"/>
      <c r="AC326" s="349"/>
      <c r="AD326" s="349"/>
      <c r="AE326" s="356"/>
      <c r="AF326" s="357"/>
    </row>
    <row r="327" spans="1:32" s="17" customFormat="1" x14ac:dyDescent="0.3">
      <c r="A327" s="340"/>
      <c r="B327" s="340"/>
      <c r="C327" s="361"/>
      <c r="D327" s="340"/>
      <c r="E327" s="341"/>
      <c r="F327" s="341"/>
      <c r="G327" s="341"/>
      <c r="H327" s="341"/>
      <c r="I327" s="67"/>
      <c r="J327" s="342"/>
      <c r="K327" s="513"/>
      <c r="L327" s="358"/>
      <c r="M327" s="358"/>
      <c r="N327" s="341"/>
      <c r="O327" s="84"/>
      <c r="P327" s="344"/>
      <c r="Q327" s="345"/>
      <c r="R327" s="345"/>
      <c r="S327" s="346"/>
      <c r="T327" s="84"/>
      <c r="U327" s="84"/>
      <c r="V327" s="347"/>
      <c r="W327" s="348"/>
      <c r="X327" s="349"/>
      <c r="Y327" s="349"/>
      <c r="Z327" s="349"/>
      <c r="AA327" s="349"/>
      <c r="AB327" s="349"/>
      <c r="AC327" s="349"/>
      <c r="AD327" s="349"/>
      <c r="AE327" s="356"/>
      <c r="AF327" s="357"/>
    </row>
    <row r="328" spans="1:32" s="17" customFormat="1" x14ac:dyDescent="0.3">
      <c r="A328" s="340"/>
      <c r="B328" s="340"/>
      <c r="C328" s="361"/>
      <c r="D328" s="340"/>
      <c r="E328" s="341"/>
      <c r="F328" s="341"/>
      <c r="G328" s="341"/>
      <c r="H328" s="341"/>
      <c r="I328" s="67"/>
      <c r="J328" s="342"/>
      <c r="K328" s="513"/>
      <c r="L328" s="358"/>
      <c r="M328" s="358"/>
      <c r="N328" s="341"/>
      <c r="O328" s="84"/>
      <c r="P328" s="344"/>
      <c r="Q328" s="345"/>
      <c r="R328" s="345"/>
      <c r="S328" s="346"/>
      <c r="T328" s="84"/>
      <c r="U328" s="84"/>
      <c r="V328" s="347"/>
      <c r="W328" s="348"/>
      <c r="X328" s="349"/>
      <c r="Y328" s="349"/>
      <c r="Z328" s="349"/>
      <c r="AA328" s="349"/>
      <c r="AB328" s="349"/>
      <c r="AC328" s="349"/>
      <c r="AD328" s="349"/>
      <c r="AE328" s="356"/>
      <c r="AF328" s="357"/>
    </row>
    <row r="329" spans="1:32" s="17" customFormat="1" x14ac:dyDescent="0.3">
      <c r="A329" s="340"/>
      <c r="B329" s="340"/>
      <c r="C329" s="361"/>
      <c r="D329" s="340"/>
      <c r="E329" s="341"/>
      <c r="F329" s="341"/>
      <c r="G329" s="341"/>
      <c r="H329" s="341"/>
      <c r="I329" s="67"/>
      <c r="J329" s="342"/>
      <c r="K329" s="513"/>
      <c r="L329" s="358"/>
      <c r="M329" s="358"/>
      <c r="N329" s="343"/>
      <c r="O329" s="84"/>
      <c r="P329" s="344"/>
      <c r="Q329" s="345"/>
      <c r="R329" s="345"/>
      <c r="S329" s="346"/>
      <c r="T329" s="84"/>
      <c r="U329" s="84"/>
      <c r="V329" s="347"/>
      <c r="W329" s="348"/>
      <c r="X329" s="349"/>
      <c r="Y329" s="349"/>
      <c r="Z329" s="349"/>
      <c r="AA329" s="349"/>
      <c r="AB329" s="349"/>
      <c r="AC329" s="349"/>
      <c r="AD329" s="349"/>
      <c r="AE329" s="356"/>
      <c r="AF329" s="357"/>
    </row>
    <row r="330" spans="1:32" s="17" customFormat="1" x14ac:dyDescent="0.3">
      <c r="A330" s="340"/>
      <c r="B330" s="340"/>
      <c r="C330" s="361"/>
      <c r="D330" s="340"/>
      <c r="E330" s="341"/>
      <c r="F330" s="341"/>
      <c r="G330" s="341"/>
      <c r="H330" s="341"/>
      <c r="I330" s="67"/>
      <c r="J330" s="342"/>
      <c r="K330" s="513"/>
      <c r="L330" s="358"/>
      <c r="M330" s="358"/>
      <c r="N330" s="343"/>
      <c r="O330" s="84"/>
      <c r="P330" s="344"/>
      <c r="Q330" s="345"/>
      <c r="R330" s="345"/>
      <c r="S330" s="346"/>
      <c r="T330" s="84"/>
      <c r="U330" s="84"/>
      <c r="V330" s="347"/>
      <c r="W330" s="348"/>
      <c r="X330" s="349"/>
      <c r="Y330" s="349"/>
      <c r="Z330" s="349"/>
      <c r="AA330" s="349"/>
      <c r="AB330" s="349"/>
      <c r="AC330" s="349"/>
      <c r="AD330" s="349"/>
      <c r="AE330" s="356"/>
      <c r="AF330" s="357"/>
    </row>
    <row r="331" spans="1:32" s="17" customFormat="1" x14ac:dyDescent="0.3">
      <c r="A331" s="340"/>
      <c r="B331" s="340"/>
      <c r="C331" s="361"/>
      <c r="D331" s="340"/>
      <c r="E331" s="341"/>
      <c r="F331" s="341"/>
      <c r="G331" s="341"/>
      <c r="H331" s="341"/>
      <c r="I331" s="67"/>
      <c r="J331" s="342"/>
      <c r="K331" s="513"/>
      <c r="L331" s="358"/>
      <c r="M331" s="358"/>
      <c r="N331" s="343"/>
      <c r="O331" s="84"/>
      <c r="P331" s="344"/>
      <c r="Q331" s="345"/>
      <c r="R331" s="345"/>
      <c r="S331" s="346"/>
      <c r="T331" s="84"/>
      <c r="U331" s="84"/>
      <c r="V331" s="347"/>
      <c r="W331" s="348"/>
      <c r="X331" s="349"/>
      <c r="Y331" s="349"/>
      <c r="Z331" s="349"/>
      <c r="AA331" s="349"/>
      <c r="AB331" s="349"/>
      <c r="AC331" s="349"/>
      <c r="AD331" s="349"/>
      <c r="AE331" s="356"/>
      <c r="AF331" s="357"/>
    </row>
    <row r="332" spans="1:32" s="17" customFormat="1" x14ac:dyDescent="0.3">
      <c r="A332" s="340"/>
      <c r="B332" s="340"/>
      <c r="C332" s="361"/>
      <c r="D332" s="340"/>
      <c r="E332" s="341"/>
      <c r="F332" s="341"/>
      <c r="G332" s="341"/>
      <c r="H332" s="341"/>
      <c r="I332" s="67"/>
      <c r="J332" s="342"/>
      <c r="K332" s="513"/>
      <c r="L332" s="358"/>
      <c r="M332" s="358"/>
      <c r="N332" s="341"/>
      <c r="O332" s="84"/>
      <c r="P332" s="344"/>
      <c r="Q332" s="345"/>
      <c r="R332" s="345"/>
      <c r="S332" s="346"/>
      <c r="T332" s="84"/>
      <c r="U332" s="84"/>
      <c r="V332" s="347"/>
      <c r="W332" s="348"/>
      <c r="X332" s="349"/>
      <c r="Y332" s="349"/>
      <c r="Z332" s="349"/>
      <c r="AA332" s="349"/>
      <c r="AB332" s="349"/>
      <c r="AC332" s="349"/>
      <c r="AD332" s="349"/>
      <c r="AE332" s="356"/>
      <c r="AF332" s="357"/>
    </row>
    <row r="333" spans="1:32" s="17" customFormat="1" x14ac:dyDescent="0.3">
      <c r="A333" s="340"/>
      <c r="B333" s="340"/>
      <c r="C333" s="361"/>
      <c r="D333" s="340"/>
      <c r="E333" s="341"/>
      <c r="F333" s="341"/>
      <c r="G333" s="341"/>
      <c r="H333" s="341"/>
      <c r="I333" s="67"/>
      <c r="J333" s="342"/>
      <c r="K333" s="513"/>
      <c r="L333" s="358"/>
      <c r="M333" s="358"/>
      <c r="N333" s="341"/>
      <c r="O333" s="84"/>
      <c r="P333" s="344"/>
      <c r="Q333" s="345"/>
      <c r="R333" s="345"/>
      <c r="S333" s="346"/>
      <c r="T333" s="84"/>
      <c r="U333" s="84"/>
      <c r="V333" s="347"/>
      <c r="W333" s="348"/>
      <c r="X333" s="349"/>
      <c r="Y333" s="349"/>
      <c r="Z333" s="349"/>
      <c r="AA333" s="349"/>
      <c r="AB333" s="349"/>
      <c r="AC333" s="349"/>
      <c r="AD333" s="349"/>
      <c r="AE333" s="356"/>
      <c r="AF333" s="357"/>
    </row>
    <row r="334" spans="1:32" s="17" customFormat="1" x14ac:dyDescent="0.3">
      <c r="A334" s="340"/>
      <c r="B334" s="340"/>
      <c r="C334" s="361"/>
      <c r="D334" s="340"/>
      <c r="E334" s="341"/>
      <c r="F334" s="341"/>
      <c r="G334" s="341"/>
      <c r="H334" s="341"/>
      <c r="I334" s="67"/>
      <c r="J334" s="342"/>
      <c r="K334" s="513"/>
      <c r="L334" s="358"/>
      <c r="M334" s="358"/>
      <c r="N334" s="343"/>
      <c r="O334" s="84"/>
      <c r="P334" s="344"/>
      <c r="Q334" s="345"/>
      <c r="R334" s="345"/>
      <c r="S334" s="346"/>
      <c r="T334" s="84"/>
      <c r="U334" s="84"/>
      <c r="V334" s="347"/>
      <c r="W334" s="348"/>
      <c r="X334" s="349"/>
      <c r="Y334" s="349"/>
      <c r="Z334" s="349"/>
      <c r="AA334" s="349"/>
      <c r="AB334" s="349"/>
      <c r="AC334" s="349"/>
      <c r="AD334" s="349"/>
      <c r="AE334" s="356"/>
      <c r="AF334" s="357"/>
    </row>
    <row r="335" spans="1:32" s="17" customFormat="1" x14ac:dyDescent="0.3">
      <c r="A335" s="340"/>
      <c r="B335" s="340"/>
      <c r="C335" s="361"/>
      <c r="D335" s="340"/>
      <c r="E335" s="341"/>
      <c r="F335" s="341"/>
      <c r="G335" s="341"/>
      <c r="H335" s="341"/>
      <c r="I335" s="67"/>
      <c r="J335" s="342"/>
      <c r="K335" s="513"/>
      <c r="L335" s="358"/>
      <c r="M335" s="358"/>
      <c r="N335" s="343"/>
      <c r="O335" s="84"/>
      <c r="P335" s="344"/>
      <c r="Q335" s="345"/>
      <c r="R335" s="345"/>
      <c r="S335" s="346"/>
      <c r="T335" s="84"/>
      <c r="U335" s="84"/>
      <c r="V335" s="347"/>
      <c r="W335" s="348"/>
      <c r="X335" s="349"/>
      <c r="Y335" s="349"/>
      <c r="Z335" s="349"/>
      <c r="AA335" s="349"/>
      <c r="AB335" s="349"/>
      <c r="AC335" s="349"/>
      <c r="AD335" s="349"/>
      <c r="AE335" s="356"/>
      <c r="AF335" s="357"/>
    </row>
    <row r="336" spans="1:32" s="17" customFormat="1" x14ac:dyDescent="0.3">
      <c r="A336" s="340"/>
      <c r="B336" s="340"/>
      <c r="C336" s="361"/>
      <c r="D336" s="340"/>
      <c r="E336" s="341"/>
      <c r="F336" s="341"/>
      <c r="G336" s="341"/>
      <c r="H336" s="341"/>
      <c r="I336" s="67"/>
      <c r="J336" s="342"/>
      <c r="K336" s="513"/>
      <c r="L336" s="358"/>
      <c r="M336" s="358"/>
      <c r="N336" s="341"/>
      <c r="O336" s="84"/>
      <c r="P336" s="344"/>
      <c r="Q336" s="345"/>
      <c r="R336" s="345"/>
      <c r="S336" s="346"/>
      <c r="T336" s="84"/>
      <c r="U336" s="84"/>
      <c r="V336" s="347"/>
      <c r="W336" s="348"/>
      <c r="X336" s="349"/>
      <c r="Y336" s="349"/>
      <c r="Z336" s="349"/>
      <c r="AA336" s="349"/>
      <c r="AB336" s="349"/>
      <c r="AC336" s="349"/>
      <c r="AD336" s="349"/>
      <c r="AE336" s="356"/>
      <c r="AF336" s="357"/>
    </row>
    <row r="337" spans="1:32" s="17" customFormat="1" x14ac:dyDescent="0.3">
      <c r="A337" s="340"/>
      <c r="B337" s="340"/>
      <c r="C337" s="361"/>
      <c r="D337" s="340"/>
      <c r="E337" s="341"/>
      <c r="F337" s="341"/>
      <c r="G337" s="341"/>
      <c r="H337" s="341"/>
      <c r="I337" s="67"/>
      <c r="J337" s="342"/>
      <c r="K337" s="513"/>
      <c r="L337" s="358"/>
      <c r="M337" s="358"/>
      <c r="N337" s="341"/>
      <c r="O337" s="84"/>
      <c r="P337" s="344"/>
      <c r="Q337" s="345"/>
      <c r="R337" s="345"/>
      <c r="S337" s="346"/>
      <c r="T337" s="84"/>
      <c r="U337" s="84"/>
      <c r="V337" s="347"/>
      <c r="W337" s="348"/>
      <c r="X337" s="349"/>
      <c r="Y337" s="349"/>
      <c r="Z337" s="349"/>
      <c r="AA337" s="349"/>
      <c r="AB337" s="349"/>
      <c r="AC337" s="349"/>
      <c r="AD337" s="349"/>
      <c r="AE337" s="356"/>
      <c r="AF337" s="357"/>
    </row>
    <row r="338" spans="1:32" s="17" customFormat="1" x14ac:dyDescent="0.3">
      <c r="A338" s="340"/>
      <c r="B338" s="340"/>
      <c r="C338" s="361"/>
      <c r="D338" s="340"/>
      <c r="E338" s="341"/>
      <c r="F338" s="341"/>
      <c r="G338" s="341"/>
      <c r="H338" s="341"/>
      <c r="I338" s="67"/>
      <c r="J338" s="342"/>
      <c r="K338" s="513"/>
      <c r="L338" s="358"/>
      <c r="M338" s="358"/>
      <c r="N338" s="343"/>
      <c r="O338" s="84"/>
      <c r="P338" s="344"/>
      <c r="Q338" s="345"/>
      <c r="R338" s="345"/>
      <c r="S338" s="346"/>
      <c r="T338" s="84"/>
      <c r="U338" s="84"/>
      <c r="V338" s="347"/>
      <c r="W338" s="348"/>
      <c r="X338" s="349"/>
      <c r="Y338" s="349"/>
      <c r="Z338" s="349"/>
      <c r="AA338" s="349"/>
      <c r="AB338" s="349"/>
      <c r="AC338" s="349"/>
      <c r="AD338" s="349"/>
      <c r="AE338" s="356"/>
      <c r="AF338" s="357"/>
    </row>
    <row r="339" spans="1:32" s="17" customFormat="1" x14ac:dyDescent="0.3">
      <c r="A339" s="340"/>
      <c r="B339" s="340"/>
      <c r="C339" s="361"/>
      <c r="D339" s="340"/>
      <c r="E339" s="341"/>
      <c r="F339" s="341"/>
      <c r="G339" s="341"/>
      <c r="H339" s="341"/>
      <c r="I339" s="67"/>
      <c r="J339" s="342"/>
      <c r="K339" s="513"/>
      <c r="L339" s="358"/>
      <c r="M339" s="358"/>
      <c r="N339" s="343"/>
      <c r="O339" s="84"/>
      <c r="P339" s="344"/>
      <c r="Q339" s="345"/>
      <c r="R339" s="345"/>
      <c r="S339" s="346"/>
      <c r="T339" s="84"/>
      <c r="U339" s="84"/>
      <c r="V339" s="347"/>
      <c r="W339" s="348"/>
      <c r="X339" s="349"/>
      <c r="Y339" s="349"/>
      <c r="Z339" s="349"/>
      <c r="AA339" s="349"/>
      <c r="AB339" s="349"/>
      <c r="AC339" s="349"/>
      <c r="AD339" s="349"/>
      <c r="AE339" s="356"/>
      <c r="AF339" s="357"/>
    </row>
    <row r="340" spans="1:32" s="17" customFormat="1" x14ac:dyDescent="0.3">
      <c r="A340" s="340"/>
      <c r="B340" s="340"/>
      <c r="C340" s="361"/>
      <c r="D340" s="340"/>
      <c r="E340" s="341"/>
      <c r="F340" s="341"/>
      <c r="G340" s="341"/>
      <c r="H340" s="341"/>
      <c r="I340" s="67"/>
      <c r="J340" s="342"/>
      <c r="K340" s="513"/>
      <c r="L340" s="358"/>
      <c r="M340" s="358"/>
      <c r="N340" s="341"/>
      <c r="O340" s="84"/>
      <c r="P340" s="344"/>
      <c r="Q340" s="345"/>
      <c r="R340" s="345"/>
      <c r="S340" s="346"/>
      <c r="T340" s="84"/>
      <c r="U340" s="84"/>
      <c r="V340" s="347"/>
      <c r="W340" s="348"/>
      <c r="X340" s="349"/>
      <c r="Y340" s="349"/>
      <c r="Z340" s="349"/>
      <c r="AA340" s="349"/>
      <c r="AB340" s="349"/>
      <c r="AC340" s="349"/>
      <c r="AD340" s="349"/>
      <c r="AE340" s="356"/>
      <c r="AF340" s="357"/>
    </row>
    <row r="341" spans="1:32" s="17" customFormat="1" x14ac:dyDescent="0.3">
      <c r="A341" s="340"/>
      <c r="B341" s="340"/>
      <c r="C341" s="361"/>
      <c r="D341" s="340"/>
      <c r="E341" s="341"/>
      <c r="F341" s="341"/>
      <c r="G341" s="341"/>
      <c r="H341" s="341"/>
      <c r="I341" s="67"/>
      <c r="J341" s="342"/>
      <c r="K341" s="513"/>
      <c r="L341" s="358"/>
      <c r="M341" s="358"/>
      <c r="N341" s="341"/>
      <c r="O341" s="84"/>
      <c r="P341" s="344"/>
      <c r="Q341" s="345"/>
      <c r="R341" s="345"/>
      <c r="S341" s="346"/>
      <c r="T341" s="84"/>
      <c r="U341" s="84"/>
      <c r="V341" s="347"/>
      <c r="W341" s="348"/>
      <c r="X341" s="349"/>
      <c r="Y341" s="349"/>
      <c r="Z341" s="349"/>
      <c r="AA341" s="349"/>
      <c r="AB341" s="349"/>
      <c r="AC341" s="349"/>
      <c r="AD341" s="349"/>
      <c r="AE341" s="356"/>
      <c r="AF341" s="357"/>
    </row>
    <row r="342" spans="1:32" s="17" customFormat="1" x14ac:dyDescent="0.3">
      <c r="A342" s="340"/>
      <c r="B342" s="340"/>
      <c r="C342" s="361"/>
      <c r="D342" s="340"/>
      <c r="E342" s="341"/>
      <c r="F342" s="341"/>
      <c r="G342" s="341"/>
      <c r="H342" s="341"/>
      <c r="I342" s="67"/>
      <c r="J342" s="342"/>
      <c r="K342" s="513"/>
      <c r="L342" s="358"/>
      <c r="M342" s="358"/>
      <c r="N342" s="341"/>
      <c r="O342" s="84"/>
      <c r="P342" s="344"/>
      <c r="Q342" s="345"/>
      <c r="R342" s="345"/>
      <c r="S342" s="346"/>
      <c r="T342" s="84"/>
      <c r="U342" s="84"/>
      <c r="V342" s="347"/>
      <c r="W342" s="348"/>
      <c r="X342" s="349"/>
      <c r="Y342" s="349"/>
      <c r="Z342" s="349"/>
      <c r="AA342" s="349"/>
      <c r="AB342" s="349"/>
      <c r="AC342" s="349"/>
      <c r="AD342" s="349"/>
      <c r="AE342" s="356"/>
      <c r="AF342" s="357"/>
    </row>
    <row r="343" spans="1:32" s="17" customFormat="1" x14ac:dyDescent="0.3">
      <c r="A343" s="340"/>
      <c r="B343" s="340"/>
      <c r="C343" s="361"/>
      <c r="D343" s="340"/>
      <c r="E343" s="341"/>
      <c r="F343" s="341"/>
      <c r="G343" s="341"/>
      <c r="H343" s="341"/>
      <c r="I343" s="67"/>
      <c r="J343" s="342"/>
      <c r="K343" s="513"/>
      <c r="L343" s="358"/>
      <c r="M343" s="358"/>
      <c r="N343" s="343"/>
      <c r="O343" s="84"/>
      <c r="P343" s="344"/>
      <c r="Q343" s="345"/>
      <c r="R343" s="345"/>
      <c r="S343" s="346"/>
      <c r="T343" s="84"/>
      <c r="U343" s="84"/>
      <c r="V343" s="347"/>
      <c r="W343" s="348"/>
      <c r="X343" s="349"/>
      <c r="Y343" s="349"/>
      <c r="Z343" s="349"/>
      <c r="AA343" s="349"/>
      <c r="AB343" s="349"/>
      <c r="AC343" s="349"/>
      <c r="AD343" s="349"/>
      <c r="AE343" s="356"/>
      <c r="AF343" s="357"/>
    </row>
    <row r="344" spans="1:32" s="17" customFormat="1" x14ac:dyDescent="0.3">
      <c r="A344" s="340"/>
      <c r="B344" s="340"/>
      <c r="C344" s="361"/>
      <c r="D344" s="340"/>
      <c r="E344" s="341"/>
      <c r="F344" s="341"/>
      <c r="G344" s="341"/>
      <c r="H344" s="341"/>
      <c r="I344" s="67"/>
      <c r="J344" s="342"/>
      <c r="K344" s="513"/>
      <c r="L344" s="358"/>
      <c r="M344" s="358"/>
      <c r="N344" s="341"/>
      <c r="O344" s="84"/>
      <c r="P344" s="344"/>
      <c r="Q344" s="345"/>
      <c r="R344" s="345"/>
      <c r="S344" s="346"/>
      <c r="T344" s="84"/>
      <c r="U344" s="84"/>
      <c r="V344" s="347"/>
      <c r="W344" s="348"/>
      <c r="X344" s="349"/>
      <c r="Y344" s="349"/>
      <c r="Z344" s="349"/>
      <c r="AA344" s="349"/>
      <c r="AB344" s="349"/>
      <c r="AC344" s="349"/>
      <c r="AD344" s="349"/>
      <c r="AE344" s="356"/>
      <c r="AF344" s="357"/>
    </row>
    <row r="345" spans="1:32" s="17" customFormat="1" x14ac:dyDescent="0.3">
      <c r="A345" s="340"/>
      <c r="B345" s="340"/>
      <c r="C345" s="361"/>
      <c r="D345" s="340"/>
      <c r="E345" s="341"/>
      <c r="F345" s="341"/>
      <c r="G345" s="341"/>
      <c r="H345" s="341"/>
      <c r="I345" s="67"/>
      <c r="J345" s="342"/>
      <c r="K345" s="513"/>
      <c r="L345" s="358"/>
      <c r="M345" s="358"/>
      <c r="N345" s="341"/>
      <c r="O345" s="84"/>
      <c r="P345" s="344"/>
      <c r="Q345" s="345"/>
      <c r="R345" s="345"/>
      <c r="S345" s="346"/>
      <c r="T345" s="84"/>
      <c r="U345" s="84"/>
      <c r="V345" s="347"/>
      <c r="W345" s="348"/>
      <c r="X345" s="349"/>
      <c r="Y345" s="349"/>
      <c r="Z345" s="349"/>
      <c r="AA345" s="349"/>
      <c r="AB345" s="349"/>
      <c r="AC345" s="349"/>
      <c r="AD345" s="349"/>
      <c r="AE345" s="356"/>
      <c r="AF345" s="357"/>
    </row>
    <row r="346" spans="1:32" s="17" customFormat="1" x14ac:dyDescent="0.3">
      <c r="A346" s="340"/>
      <c r="B346" s="340"/>
      <c r="C346" s="361"/>
      <c r="D346" s="340"/>
      <c r="E346" s="341"/>
      <c r="F346" s="341"/>
      <c r="G346" s="341"/>
      <c r="H346" s="341"/>
      <c r="I346" s="67"/>
      <c r="J346" s="342"/>
      <c r="K346" s="513"/>
      <c r="L346" s="358"/>
      <c r="M346" s="358"/>
      <c r="N346" s="341"/>
      <c r="O346" s="84"/>
      <c r="P346" s="344"/>
      <c r="Q346" s="345"/>
      <c r="R346" s="345"/>
      <c r="S346" s="346"/>
      <c r="T346" s="84"/>
      <c r="U346" s="84"/>
      <c r="V346" s="347"/>
      <c r="W346" s="348"/>
      <c r="X346" s="349"/>
      <c r="Y346" s="349"/>
      <c r="Z346" s="349"/>
      <c r="AA346" s="349"/>
      <c r="AB346" s="349"/>
      <c r="AC346" s="349"/>
      <c r="AD346" s="349"/>
      <c r="AE346" s="356"/>
      <c r="AF346" s="357"/>
    </row>
    <row r="347" spans="1:32" s="17" customFormat="1" x14ac:dyDescent="0.3">
      <c r="A347" s="340"/>
      <c r="B347" s="340"/>
      <c r="C347" s="361"/>
      <c r="D347" s="340"/>
      <c r="E347" s="341"/>
      <c r="F347" s="341"/>
      <c r="G347" s="341"/>
      <c r="H347" s="341"/>
      <c r="I347" s="67"/>
      <c r="J347" s="342"/>
      <c r="K347" s="513"/>
      <c r="L347" s="358"/>
      <c r="M347" s="358"/>
      <c r="N347" s="341"/>
      <c r="O347" s="84"/>
      <c r="P347" s="344"/>
      <c r="Q347" s="345"/>
      <c r="R347" s="345"/>
      <c r="S347" s="346"/>
      <c r="T347" s="84"/>
      <c r="U347" s="84"/>
      <c r="V347" s="347"/>
      <c r="W347" s="348"/>
      <c r="X347" s="349"/>
      <c r="Y347" s="349"/>
      <c r="Z347" s="349"/>
      <c r="AA347" s="349"/>
      <c r="AB347" s="349"/>
      <c r="AC347" s="349"/>
      <c r="AD347" s="349"/>
      <c r="AE347" s="356"/>
      <c r="AF347" s="357"/>
    </row>
    <row r="348" spans="1:32" s="17" customFormat="1" x14ac:dyDescent="0.3">
      <c r="A348" s="340"/>
      <c r="B348" s="340"/>
      <c r="C348" s="361"/>
      <c r="D348" s="340"/>
      <c r="E348" s="341"/>
      <c r="F348" s="341"/>
      <c r="G348" s="341"/>
      <c r="H348" s="341"/>
      <c r="I348" s="67"/>
      <c r="J348" s="342"/>
      <c r="K348" s="513"/>
      <c r="L348" s="358"/>
      <c r="M348" s="358"/>
      <c r="N348" s="343"/>
      <c r="O348" s="84"/>
      <c r="P348" s="344"/>
      <c r="Q348" s="345"/>
      <c r="R348" s="345"/>
      <c r="S348" s="346"/>
      <c r="T348" s="84"/>
      <c r="U348" s="84"/>
      <c r="V348" s="347"/>
      <c r="W348" s="348"/>
      <c r="X348" s="349"/>
      <c r="Y348" s="349"/>
      <c r="Z348" s="349"/>
      <c r="AA348" s="349"/>
      <c r="AB348" s="349"/>
      <c r="AC348" s="349"/>
      <c r="AD348" s="349"/>
      <c r="AE348" s="356"/>
      <c r="AF348" s="357"/>
    </row>
    <row r="349" spans="1:32" s="17" customFormat="1" x14ac:dyDescent="0.3">
      <c r="A349" s="340"/>
      <c r="B349" s="340"/>
      <c r="C349" s="361"/>
      <c r="D349" s="340"/>
      <c r="E349" s="341"/>
      <c r="F349" s="341"/>
      <c r="G349" s="341"/>
      <c r="H349" s="341"/>
      <c r="I349" s="67"/>
      <c r="J349" s="342"/>
      <c r="K349" s="513"/>
      <c r="L349" s="358"/>
      <c r="M349" s="358"/>
      <c r="N349" s="343"/>
      <c r="O349" s="84"/>
      <c r="P349" s="344"/>
      <c r="Q349" s="345"/>
      <c r="R349" s="345"/>
      <c r="S349" s="346"/>
      <c r="T349" s="84"/>
      <c r="U349" s="84"/>
      <c r="V349" s="347"/>
      <c r="W349" s="348"/>
      <c r="X349" s="349"/>
      <c r="Y349" s="349"/>
      <c r="Z349" s="349"/>
      <c r="AA349" s="349"/>
      <c r="AB349" s="349"/>
      <c r="AC349" s="349"/>
      <c r="AD349" s="349"/>
      <c r="AE349" s="356"/>
      <c r="AF349" s="357"/>
    </row>
    <row r="350" spans="1:32" s="17" customFormat="1" x14ac:dyDescent="0.3">
      <c r="A350" s="340"/>
      <c r="B350" s="340"/>
      <c r="C350" s="361"/>
      <c r="D350" s="340"/>
      <c r="E350" s="341"/>
      <c r="F350" s="341"/>
      <c r="G350" s="341"/>
      <c r="H350" s="341"/>
      <c r="I350" s="67"/>
      <c r="J350" s="342"/>
      <c r="K350" s="513"/>
      <c r="L350" s="358"/>
      <c r="M350" s="358"/>
      <c r="N350" s="341"/>
      <c r="O350" s="84"/>
      <c r="P350" s="344"/>
      <c r="Q350" s="345"/>
      <c r="R350" s="345"/>
      <c r="S350" s="346"/>
      <c r="T350" s="84"/>
      <c r="U350" s="84"/>
      <c r="V350" s="347"/>
      <c r="W350" s="348"/>
      <c r="X350" s="349"/>
      <c r="Y350" s="349"/>
      <c r="Z350" s="349"/>
      <c r="AA350" s="349"/>
      <c r="AB350" s="349"/>
      <c r="AC350" s="349"/>
      <c r="AD350" s="349"/>
      <c r="AE350" s="356"/>
      <c r="AF350" s="357"/>
    </row>
    <row r="351" spans="1:32" s="17" customFormat="1" x14ac:dyDescent="0.3">
      <c r="A351" s="340"/>
      <c r="B351" s="340"/>
      <c r="C351" s="361"/>
      <c r="D351" s="340"/>
      <c r="E351" s="341"/>
      <c r="F351" s="341"/>
      <c r="G351" s="341"/>
      <c r="H351" s="341"/>
      <c r="I351" s="67"/>
      <c r="J351" s="342"/>
      <c r="K351" s="513"/>
      <c r="L351" s="358"/>
      <c r="M351" s="358"/>
      <c r="N351" s="341"/>
      <c r="O351" s="84"/>
      <c r="P351" s="344"/>
      <c r="Q351" s="345"/>
      <c r="R351" s="345"/>
      <c r="S351" s="346"/>
      <c r="T351" s="84"/>
      <c r="U351" s="84"/>
      <c r="V351" s="347"/>
      <c r="W351" s="348"/>
      <c r="X351" s="349"/>
      <c r="Y351" s="349"/>
      <c r="Z351" s="349"/>
      <c r="AA351" s="349"/>
      <c r="AB351" s="349"/>
      <c r="AC351" s="349"/>
      <c r="AD351" s="349"/>
      <c r="AE351" s="356"/>
      <c r="AF351" s="357"/>
    </row>
    <row r="352" spans="1:32" s="17" customFormat="1" x14ac:dyDescent="0.3">
      <c r="A352" s="340"/>
      <c r="B352" s="340"/>
      <c r="C352" s="361"/>
      <c r="D352" s="340"/>
      <c r="E352" s="341"/>
      <c r="F352" s="341"/>
      <c r="G352" s="341"/>
      <c r="H352" s="341"/>
      <c r="I352" s="67"/>
      <c r="J352" s="342"/>
      <c r="K352" s="513"/>
      <c r="L352" s="358"/>
      <c r="M352" s="358"/>
      <c r="N352" s="341"/>
      <c r="O352" s="84"/>
      <c r="P352" s="344"/>
      <c r="Q352" s="345"/>
      <c r="R352" s="345"/>
      <c r="S352" s="346"/>
      <c r="T352" s="84"/>
      <c r="U352" s="84"/>
      <c r="V352" s="347"/>
      <c r="W352" s="348"/>
      <c r="X352" s="349"/>
      <c r="Y352" s="349"/>
      <c r="Z352" s="349"/>
      <c r="AA352" s="349"/>
      <c r="AB352" s="349"/>
      <c r="AC352" s="349"/>
      <c r="AD352" s="349"/>
      <c r="AE352" s="356"/>
      <c r="AF352" s="357"/>
    </row>
    <row r="353" spans="1:32" s="17" customFormat="1" x14ac:dyDescent="0.3">
      <c r="A353" s="340"/>
      <c r="B353" s="340"/>
      <c r="C353" s="361"/>
      <c r="D353" s="340"/>
      <c r="E353" s="341"/>
      <c r="F353" s="341"/>
      <c r="G353" s="341"/>
      <c r="H353" s="341"/>
      <c r="I353" s="67"/>
      <c r="J353" s="342"/>
      <c r="K353" s="513"/>
      <c r="L353" s="358"/>
      <c r="M353" s="358"/>
      <c r="N353" s="343"/>
      <c r="O353" s="84"/>
      <c r="P353" s="344"/>
      <c r="Q353" s="345"/>
      <c r="R353" s="345"/>
      <c r="S353" s="346"/>
      <c r="T353" s="84"/>
      <c r="U353" s="84"/>
      <c r="V353" s="347"/>
      <c r="W353" s="348"/>
      <c r="X353" s="349"/>
      <c r="Y353" s="349"/>
      <c r="Z353" s="349"/>
      <c r="AA353" s="349"/>
      <c r="AB353" s="349"/>
      <c r="AC353" s="349"/>
      <c r="AD353" s="349"/>
      <c r="AE353" s="356"/>
      <c r="AF353" s="357"/>
    </row>
    <row r="354" spans="1:32" s="17" customFormat="1" x14ac:dyDescent="0.3">
      <c r="A354" s="340"/>
      <c r="B354" s="340"/>
      <c r="C354" s="361"/>
      <c r="D354" s="340"/>
      <c r="E354" s="341"/>
      <c r="F354" s="341"/>
      <c r="G354" s="341"/>
      <c r="H354" s="341"/>
      <c r="I354" s="67"/>
      <c r="J354" s="342"/>
      <c r="K354" s="513"/>
      <c r="L354" s="358"/>
      <c r="M354" s="358"/>
      <c r="N354" s="341"/>
      <c r="O354" s="84"/>
      <c r="P354" s="344"/>
      <c r="Q354" s="345"/>
      <c r="R354" s="345"/>
      <c r="S354" s="346"/>
      <c r="T354" s="84"/>
      <c r="U354" s="84"/>
      <c r="V354" s="347"/>
      <c r="W354" s="348"/>
      <c r="X354" s="349"/>
      <c r="Y354" s="349"/>
      <c r="Z354" s="349"/>
      <c r="AA354" s="349"/>
      <c r="AB354" s="349"/>
      <c r="AC354" s="349"/>
      <c r="AD354" s="349"/>
      <c r="AE354" s="356"/>
      <c r="AF354" s="357"/>
    </row>
    <row r="355" spans="1:32" s="17" customFormat="1" x14ac:dyDescent="0.3">
      <c r="A355" s="340"/>
      <c r="B355" s="340"/>
      <c r="C355" s="361"/>
      <c r="D355" s="340"/>
      <c r="E355" s="341"/>
      <c r="F355" s="341"/>
      <c r="G355" s="341"/>
      <c r="H355" s="341"/>
      <c r="I355" s="67"/>
      <c r="J355" s="342"/>
      <c r="K355" s="513"/>
      <c r="L355" s="358"/>
      <c r="M355" s="358"/>
      <c r="N355" s="341"/>
      <c r="O355" s="84"/>
      <c r="P355" s="344"/>
      <c r="Q355" s="345"/>
      <c r="R355" s="345"/>
      <c r="S355" s="346"/>
      <c r="T355" s="84"/>
      <c r="U355" s="84"/>
      <c r="V355" s="347"/>
      <c r="W355" s="348"/>
      <c r="X355" s="349"/>
      <c r="Y355" s="349"/>
      <c r="Z355" s="349"/>
      <c r="AA355" s="349"/>
      <c r="AB355" s="349"/>
      <c r="AC355" s="349"/>
      <c r="AD355" s="349"/>
      <c r="AE355" s="356"/>
      <c r="AF355" s="357"/>
    </row>
    <row r="356" spans="1:32" s="17" customFormat="1" x14ac:dyDescent="0.3">
      <c r="A356" s="340"/>
      <c r="B356" s="340"/>
      <c r="C356" s="361"/>
      <c r="D356" s="340"/>
      <c r="E356" s="341"/>
      <c r="F356" s="341"/>
      <c r="G356" s="341"/>
      <c r="H356" s="341"/>
      <c r="I356" s="67"/>
      <c r="J356" s="342"/>
      <c r="K356" s="513"/>
      <c r="L356" s="358"/>
      <c r="M356" s="358"/>
      <c r="N356" s="341"/>
      <c r="O356" s="84"/>
      <c r="P356" s="344"/>
      <c r="Q356" s="345"/>
      <c r="R356" s="345"/>
      <c r="S356" s="346"/>
      <c r="T356" s="84"/>
      <c r="U356" s="84"/>
      <c r="V356" s="347"/>
      <c r="W356" s="348"/>
      <c r="X356" s="349"/>
      <c r="Y356" s="349"/>
      <c r="Z356" s="349"/>
      <c r="AA356" s="349"/>
      <c r="AB356" s="349"/>
      <c r="AC356" s="349"/>
      <c r="AD356" s="349"/>
      <c r="AE356" s="356"/>
      <c r="AF356" s="357"/>
    </row>
    <row r="357" spans="1:32" s="17" customFormat="1" x14ac:dyDescent="0.3">
      <c r="A357" s="340"/>
      <c r="B357" s="340"/>
      <c r="C357" s="361"/>
      <c r="D357" s="340"/>
      <c r="E357" s="341"/>
      <c r="F357" s="341"/>
      <c r="G357" s="341"/>
      <c r="H357" s="341"/>
      <c r="I357" s="67"/>
      <c r="J357" s="342"/>
      <c r="K357" s="513"/>
      <c r="L357" s="358"/>
      <c r="M357" s="358"/>
      <c r="N357" s="341"/>
      <c r="O357" s="84"/>
      <c r="P357" s="344"/>
      <c r="Q357" s="345"/>
      <c r="R357" s="345"/>
      <c r="S357" s="346"/>
      <c r="T357" s="84"/>
      <c r="U357" s="84"/>
      <c r="V357" s="347"/>
      <c r="W357" s="348"/>
      <c r="X357" s="349"/>
      <c r="Y357" s="349"/>
      <c r="Z357" s="349"/>
      <c r="AA357" s="349"/>
      <c r="AB357" s="349"/>
      <c r="AC357" s="349"/>
      <c r="AD357" s="349"/>
      <c r="AE357" s="356"/>
      <c r="AF357" s="357"/>
    </row>
    <row r="358" spans="1:32" s="17" customFormat="1" x14ac:dyDescent="0.3">
      <c r="A358" s="340"/>
      <c r="B358" s="340"/>
      <c r="C358" s="361"/>
      <c r="D358" s="340"/>
      <c r="E358" s="341"/>
      <c r="F358" s="341"/>
      <c r="G358" s="341"/>
      <c r="H358" s="341"/>
      <c r="I358" s="67"/>
      <c r="J358" s="342"/>
      <c r="K358" s="513"/>
      <c r="L358" s="358"/>
      <c r="M358" s="358"/>
      <c r="N358" s="343"/>
      <c r="O358" s="84"/>
      <c r="P358" s="344"/>
      <c r="Q358" s="345"/>
      <c r="R358" s="345"/>
      <c r="S358" s="346"/>
      <c r="T358" s="84"/>
      <c r="U358" s="84"/>
      <c r="V358" s="347"/>
      <c r="W358" s="348"/>
      <c r="X358" s="349"/>
      <c r="Y358" s="349"/>
      <c r="Z358" s="349"/>
      <c r="AA358" s="349"/>
      <c r="AB358" s="349"/>
      <c r="AC358" s="349"/>
      <c r="AD358" s="349"/>
      <c r="AE358" s="356"/>
      <c r="AF358" s="357"/>
    </row>
    <row r="359" spans="1:32" s="17" customFormat="1" x14ac:dyDescent="0.3">
      <c r="A359" s="340"/>
      <c r="B359" s="340"/>
      <c r="C359" s="361"/>
      <c r="D359" s="340"/>
      <c r="E359" s="341"/>
      <c r="F359" s="341"/>
      <c r="G359" s="341"/>
      <c r="H359" s="341"/>
      <c r="I359" s="67"/>
      <c r="J359" s="342"/>
      <c r="K359" s="513"/>
      <c r="L359" s="358"/>
      <c r="M359" s="358"/>
      <c r="N359" s="343"/>
      <c r="O359" s="84"/>
      <c r="P359" s="344"/>
      <c r="Q359" s="345"/>
      <c r="R359" s="345"/>
      <c r="S359" s="346"/>
      <c r="T359" s="84"/>
      <c r="U359" s="84"/>
      <c r="V359" s="347"/>
      <c r="W359" s="348"/>
      <c r="X359" s="349"/>
      <c r="Y359" s="349"/>
      <c r="Z359" s="349"/>
      <c r="AA359" s="349"/>
      <c r="AB359" s="349"/>
      <c r="AC359" s="349"/>
      <c r="AD359" s="349"/>
      <c r="AE359" s="356"/>
      <c r="AF359" s="357"/>
    </row>
    <row r="360" spans="1:32" s="17" customFormat="1" x14ac:dyDescent="0.3">
      <c r="A360" s="340"/>
      <c r="B360" s="340"/>
      <c r="C360" s="361"/>
      <c r="D360" s="340"/>
      <c r="E360" s="341"/>
      <c r="F360" s="341"/>
      <c r="G360" s="341"/>
      <c r="H360" s="341"/>
      <c r="I360" s="67"/>
      <c r="J360" s="342"/>
      <c r="K360" s="513"/>
      <c r="L360" s="358"/>
      <c r="M360" s="358"/>
      <c r="N360" s="341"/>
      <c r="O360" s="84"/>
      <c r="P360" s="344"/>
      <c r="Q360" s="345"/>
      <c r="R360" s="345"/>
      <c r="S360" s="346"/>
      <c r="T360" s="84"/>
      <c r="U360" s="84"/>
      <c r="V360" s="347"/>
      <c r="W360" s="348"/>
      <c r="X360" s="349"/>
      <c r="Y360" s="349"/>
      <c r="Z360" s="349"/>
      <c r="AA360" s="349"/>
      <c r="AB360" s="349"/>
      <c r="AC360" s="349"/>
      <c r="AD360" s="349"/>
      <c r="AE360" s="356"/>
      <c r="AF360" s="357"/>
    </row>
    <row r="361" spans="1:32" s="17" customFormat="1" x14ac:dyDescent="0.3">
      <c r="A361" s="340"/>
      <c r="B361" s="340"/>
      <c r="C361" s="361"/>
      <c r="D361" s="340"/>
      <c r="E361" s="341"/>
      <c r="F361" s="341"/>
      <c r="G361" s="341"/>
      <c r="H361" s="341"/>
      <c r="I361" s="67"/>
      <c r="J361" s="342"/>
      <c r="K361" s="513"/>
      <c r="L361" s="358"/>
      <c r="M361" s="358"/>
      <c r="N361" s="341"/>
      <c r="O361" s="84"/>
      <c r="P361" s="344"/>
      <c r="Q361" s="345"/>
      <c r="R361" s="345"/>
      <c r="S361" s="346"/>
      <c r="T361" s="84"/>
      <c r="U361" s="84"/>
      <c r="V361" s="347"/>
      <c r="W361" s="348"/>
      <c r="X361" s="349"/>
      <c r="Y361" s="349"/>
      <c r="Z361" s="349"/>
      <c r="AA361" s="349"/>
      <c r="AB361" s="349"/>
      <c r="AC361" s="349"/>
      <c r="AD361" s="349"/>
      <c r="AE361" s="356"/>
      <c r="AF361" s="357"/>
    </row>
    <row r="362" spans="1:32" s="17" customFormat="1" x14ac:dyDescent="0.3">
      <c r="A362" s="340"/>
      <c r="B362" s="340"/>
      <c r="C362" s="361"/>
      <c r="D362" s="340"/>
      <c r="E362" s="341"/>
      <c r="F362" s="341"/>
      <c r="G362" s="341"/>
      <c r="H362" s="341"/>
      <c r="I362" s="67"/>
      <c r="J362" s="342"/>
      <c r="K362" s="513"/>
      <c r="L362" s="358"/>
      <c r="M362" s="358"/>
      <c r="N362" s="341"/>
      <c r="O362" s="84"/>
      <c r="P362" s="344"/>
      <c r="Q362" s="345"/>
      <c r="R362" s="345"/>
      <c r="S362" s="346"/>
      <c r="T362" s="84"/>
      <c r="U362" s="84"/>
      <c r="V362" s="347"/>
      <c r="W362" s="348"/>
      <c r="X362" s="349"/>
      <c r="Y362" s="349"/>
      <c r="Z362" s="349"/>
      <c r="AA362" s="349"/>
      <c r="AB362" s="349"/>
      <c r="AC362" s="349"/>
      <c r="AD362" s="349"/>
      <c r="AE362" s="356"/>
      <c r="AF362" s="357"/>
    </row>
    <row r="363" spans="1:32" s="17" customFormat="1" x14ac:dyDescent="0.3">
      <c r="A363" s="340"/>
      <c r="B363" s="340"/>
      <c r="C363" s="361"/>
      <c r="D363" s="340"/>
      <c r="E363" s="341"/>
      <c r="F363" s="341"/>
      <c r="G363" s="341"/>
      <c r="H363" s="341"/>
      <c r="I363" s="67"/>
      <c r="J363" s="342"/>
      <c r="K363" s="513"/>
      <c r="L363" s="358"/>
      <c r="M363" s="358"/>
      <c r="N363" s="343"/>
      <c r="O363" s="84"/>
      <c r="P363" s="344"/>
      <c r="Q363" s="345"/>
      <c r="R363" s="345"/>
      <c r="S363" s="346"/>
      <c r="T363" s="84"/>
      <c r="U363" s="84"/>
      <c r="V363" s="347"/>
      <c r="W363" s="348"/>
      <c r="X363" s="349"/>
      <c r="Y363" s="349"/>
      <c r="Z363" s="349"/>
      <c r="AA363" s="349"/>
      <c r="AB363" s="349"/>
      <c r="AC363" s="349"/>
      <c r="AD363" s="349"/>
      <c r="AE363" s="356"/>
      <c r="AF363" s="357"/>
    </row>
    <row r="364" spans="1:32" s="17" customFormat="1" x14ac:dyDescent="0.3">
      <c r="A364" s="340"/>
      <c r="B364" s="340"/>
      <c r="C364" s="361"/>
      <c r="D364" s="340"/>
      <c r="E364" s="341"/>
      <c r="F364" s="341"/>
      <c r="G364" s="341"/>
      <c r="H364" s="341"/>
      <c r="I364" s="67"/>
      <c r="J364" s="342"/>
      <c r="K364" s="513"/>
      <c r="L364" s="358"/>
      <c r="M364" s="358"/>
      <c r="N364" s="341"/>
      <c r="O364" s="84"/>
      <c r="P364" s="344"/>
      <c r="Q364" s="345"/>
      <c r="R364" s="345"/>
      <c r="S364" s="346"/>
      <c r="T364" s="84"/>
      <c r="U364" s="84"/>
      <c r="V364" s="347"/>
      <c r="W364" s="348"/>
      <c r="X364" s="349"/>
      <c r="Y364" s="349"/>
      <c r="Z364" s="349"/>
      <c r="AA364" s="349"/>
      <c r="AB364" s="349"/>
      <c r="AC364" s="349"/>
      <c r="AD364" s="349"/>
      <c r="AE364" s="356"/>
      <c r="AF364" s="357"/>
    </row>
    <row r="365" spans="1:32" s="17" customFormat="1" x14ac:dyDescent="0.3">
      <c r="A365" s="340"/>
      <c r="B365" s="340"/>
      <c r="C365" s="361"/>
      <c r="D365" s="340"/>
      <c r="E365" s="341"/>
      <c r="F365" s="341"/>
      <c r="G365" s="341"/>
      <c r="H365" s="341"/>
      <c r="I365" s="67"/>
      <c r="J365" s="342"/>
      <c r="K365" s="513"/>
      <c r="L365" s="358"/>
      <c r="M365" s="358"/>
      <c r="N365" s="343"/>
      <c r="O365" s="84"/>
      <c r="P365" s="344"/>
      <c r="Q365" s="345"/>
      <c r="R365" s="345"/>
      <c r="S365" s="346"/>
      <c r="T365" s="84"/>
      <c r="U365" s="84"/>
      <c r="V365" s="347"/>
      <c r="W365" s="348"/>
      <c r="X365" s="349"/>
      <c r="Y365" s="349"/>
      <c r="Z365" s="349"/>
      <c r="AA365" s="349"/>
      <c r="AB365" s="349"/>
      <c r="AC365" s="349"/>
      <c r="AD365" s="349"/>
      <c r="AE365" s="356"/>
      <c r="AF365" s="357"/>
    </row>
    <row r="366" spans="1:32" s="17" customFormat="1" x14ac:dyDescent="0.3">
      <c r="A366" s="340"/>
      <c r="B366" s="340"/>
      <c r="C366" s="361"/>
      <c r="D366" s="340"/>
      <c r="E366" s="341"/>
      <c r="F366" s="341"/>
      <c r="G366" s="341"/>
      <c r="H366" s="341"/>
      <c r="I366" s="67"/>
      <c r="J366" s="342"/>
      <c r="K366" s="513"/>
      <c r="L366" s="358"/>
      <c r="M366" s="358"/>
      <c r="N366" s="343"/>
      <c r="O366" s="84"/>
      <c r="P366" s="344"/>
      <c r="Q366" s="345"/>
      <c r="R366" s="345"/>
      <c r="S366" s="346"/>
      <c r="T366" s="84"/>
      <c r="U366" s="84"/>
      <c r="V366" s="347"/>
      <c r="W366" s="348"/>
      <c r="X366" s="349"/>
      <c r="Y366" s="349"/>
      <c r="Z366" s="349"/>
      <c r="AA366" s="349"/>
      <c r="AB366" s="349"/>
      <c r="AC366" s="349"/>
      <c r="AD366" s="349"/>
      <c r="AE366" s="356"/>
      <c r="AF366" s="357"/>
    </row>
    <row r="367" spans="1:32" s="17" customFormat="1" x14ac:dyDescent="0.3">
      <c r="A367" s="340"/>
      <c r="B367" s="340"/>
      <c r="C367" s="361"/>
      <c r="D367" s="340"/>
      <c r="E367" s="341"/>
      <c r="F367" s="341"/>
      <c r="G367" s="341"/>
      <c r="H367" s="341"/>
      <c r="I367" s="67"/>
      <c r="J367" s="342"/>
      <c r="K367" s="513"/>
      <c r="L367" s="358"/>
      <c r="M367" s="358"/>
      <c r="N367" s="343"/>
      <c r="O367" s="84"/>
      <c r="P367" s="344"/>
      <c r="Q367" s="345"/>
      <c r="R367" s="345"/>
      <c r="S367" s="346"/>
      <c r="T367" s="84"/>
      <c r="U367" s="84"/>
      <c r="V367" s="347"/>
      <c r="W367" s="348"/>
      <c r="X367" s="349"/>
      <c r="Y367" s="349"/>
      <c r="Z367" s="349"/>
      <c r="AA367" s="349"/>
      <c r="AB367" s="349"/>
      <c r="AC367" s="349"/>
      <c r="AD367" s="349"/>
      <c r="AE367" s="356"/>
      <c r="AF367" s="357"/>
    </row>
    <row r="368" spans="1:32" s="17" customFormat="1" x14ac:dyDescent="0.3">
      <c r="A368" s="340"/>
      <c r="B368" s="340"/>
      <c r="C368" s="361"/>
      <c r="D368" s="340"/>
      <c r="E368" s="341"/>
      <c r="F368" s="341"/>
      <c r="G368" s="341"/>
      <c r="H368" s="341"/>
      <c r="I368" s="67"/>
      <c r="J368" s="342"/>
      <c r="K368" s="513"/>
      <c r="L368" s="358"/>
      <c r="M368" s="358"/>
      <c r="N368" s="341"/>
      <c r="O368" s="84"/>
      <c r="P368" s="344"/>
      <c r="Q368" s="345"/>
      <c r="R368" s="345"/>
      <c r="S368" s="346"/>
      <c r="T368" s="84"/>
      <c r="U368" s="84"/>
      <c r="V368" s="347"/>
      <c r="W368" s="348"/>
      <c r="X368" s="349"/>
      <c r="Y368" s="349"/>
      <c r="Z368" s="349"/>
      <c r="AA368" s="349"/>
      <c r="AB368" s="349"/>
      <c r="AC368" s="349"/>
      <c r="AD368" s="349"/>
      <c r="AE368" s="356"/>
      <c r="AF368" s="357"/>
    </row>
    <row r="369" spans="1:32" s="17" customFormat="1" x14ac:dyDescent="0.3">
      <c r="A369" s="340"/>
      <c r="B369" s="340"/>
      <c r="C369" s="361"/>
      <c r="D369" s="340"/>
      <c r="E369" s="341"/>
      <c r="F369" s="341"/>
      <c r="G369" s="341"/>
      <c r="H369" s="341"/>
      <c r="I369" s="67"/>
      <c r="J369" s="342"/>
      <c r="K369" s="513"/>
      <c r="L369" s="358"/>
      <c r="M369" s="358"/>
      <c r="N369" s="343"/>
      <c r="O369" s="84"/>
      <c r="P369" s="344"/>
      <c r="Q369" s="345"/>
      <c r="R369" s="345"/>
      <c r="S369" s="346"/>
      <c r="T369" s="84"/>
      <c r="U369" s="84"/>
      <c r="V369" s="347"/>
      <c r="W369" s="348"/>
      <c r="X369" s="349"/>
      <c r="Y369" s="349"/>
      <c r="Z369" s="349"/>
      <c r="AA369" s="349"/>
      <c r="AB369" s="349"/>
      <c r="AC369" s="349"/>
      <c r="AD369" s="349"/>
      <c r="AE369" s="356"/>
      <c r="AF369" s="357"/>
    </row>
    <row r="370" spans="1:32" s="17" customFormat="1" x14ac:dyDescent="0.3">
      <c r="A370" s="340"/>
      <c r="B370" s="340"/>
      <c r="C370" s="361"/>
      <c r="D370" s="340"/>
      <c r="E370" s="341"/>
      <c r="F370" s="341"/>
      <c r="G370" s="341"/>
      <c r="H370" s="341"/>
      <c r="I370" s="67"/>
      <c r="J370" s="342"/>
      <c r="K370" s="513"/>
      <c r="L370" s="358"/>
      <c r="M370" s="358"/>
      <c r="N370" s="343"/>
      <c r="O370" s="84"/>
      <c r="P370" s="344"/>
      <c r="Q370" s="345"/>
      <c r="R370" s="345"/>
      <c r="S370" s="346"/>
      <c r="T370" s="84"/>
      <c r="U370" s="84"/>
      <c r="V370" s="347"/>
      <c r="W370" s="348"/>
      <c r="X370" s="349"/>
      <c r="Y370" s="349"/>
      <c r="Z370" s="349"/>
      <c r="AA370" s="349"/>
      <c r="AB370" s="349"/>
      <c r="AC370" s="349"/>
      <c r="AD370" s="349"/>
      <c r="AE370" s="356"/>
      <c r="AF370" s="357"/>
    </row>
    <row r="371" spans="1:32" s="17" customFormat="1" x14ac:dyDescent="0.3">
      <c r="A371" s="340"/>
      <c r="B371" s="340"/>
      <c r="C371" s="361"/>
      <c r="D371" s="340"/>
      <c r="E371" s="341"/>
      <c r="F371" s="341"/>
      <c r="G371" s="341"/>
      <c r="H371" s="341"/>
      <c r="I371" s="67"/>
      <c r="J371" s="342"/>
      <c r="K371" s="513"/>
      <c r="L371" s="358"/>
      <c r="M371" s="358"/>
      <c r="N371" s="343"/>
      <c r="O371" s="84"/>
      <c r="P371" s="344"/>
      <c r="Q371" s="345"/>
      <c r="R371" s="345"/>
      <c r="S371" s="346"/>
      <c r="T371" s="84"/>
      <c r="U371" s="84"/>
      <c r="V371" s="347"/>
      <c r="W371" s="348"/>
      <c r="X371" s="349"/>
      <c r="Y371" s="349"/>
      <c r="Z371" s="349"/>
      <c r="AA371" s="349"/>
      <c r="AB371" s="349"/>
      <c r="AC371" s="349"/>
      <c r="AD371" s="349"/>
      <c r="AE371" s="356"/>
      <c r="AF371" s="357"/>
    </row>
    <row r="372" spans="1:32" s="17" customFormat="1" x14ac:dyDescent="0.3">
      <c r="A372" s="340"/>
      <c r="B372" s="340"/>
      <c r="C372" s="361"/>
      <c r="D372" s="340"/>
      <c r="E372" s="341"/>
      <c r="F372" s="341"/>
      <c r="G372" s="341"/>
      <c r="H372" s="341"/>
      <c r="I372" s="67"/>
      <c r="J372" s="342"/>
      <c r="K372" s="513"/>
      <c r="L372" s="358"/>
      <c r="M372" s="358"/>
      <c r="N372" s="341"/>
      <c r="O372" s="84"/>
      <c r="P372" s="344"/>
      <c r="Q372" s="345"/>
      <c r="R372" s="345"/>
      <c r="S372" s="346"/>
      <c r="T372" s="84"/>
      <c r="U372" s="84"/>
      <c r="V372" s="347"/>
      <c r="W372" s="348"/>
      <c r="X372" s="349"/>
      <c r="Y372" s="349"/>
      <c r="Z372" s="349"/>
      <c r="AA372" s="349"/>
      <c r="AB372" s="349"/>
      <c r="AC372" s="349"/>
      <c r="AD372" s="349"/>
      <c r="AE372" s="356"/>
      <c r="AF372" s="357"/>
    </row>
    <row r="373" spans="1:32" s="17" customFormat="1" x14ac:dyDescent="0.3">
      <c r="A373" s="340"/>
      <c r="B373" s="340"/>
      <c r="C373" s="361"/>
      <c r="D373" s="340"/>
      <c r="E373" s="341"/>
      <c r="F373" s="341"/>
      <c r="G373" s="341"/>
      <c r="H373" s="341"/>
      <c r="I373" s="67"/>
      <c r="J373" s="342"/>
      <c r="K373" s="513"/>
      <c r="L373" s="358"/>
      <c r="M373" s="358"/>
      <c r="N373" s="343"/>
      <c r="O373" s="84"/>
      <c r="P373" s="344"/>
      <c r="Q373" s="345"/>
      <c r="R373" s="345"/>
      <c r="S373" s="346"/>
      <c r="T373" s="84"/>
      <c r="U373" s="84"/>
      <c r="V373" s="347"/>
      <c r="W373" s="348"/>
      <c r="X373" s="349"/>
      <c r="Y373" s="349"/>
      <c r="Z373" s="349"/>
      <c r="AA373" s="349"/>
      <c r="AB373" s="349"/>
      <c r="AC373" s="349"/>
      <c r="AD373" s="349"/>
      <c r="AE373" s="356"/>
      <c r="AF373" s="357"/>
    </row>
    <row r="374" spans="1:32" s="17" customFormat="1" x14ac:dyDescent="0.3">
      <c r="A374" s="340"/>
      <c r="B374" s="340"/>
      <c r="C374" s="361"/>
      <c r="D374" s="340"/>
      <c r="E374" s="341"/>
      <c r="F374" s="341"/>
      <c r="G374" s="341"/>
      <c r="H374" s="341"/>
      <c r="I374" s="67"/>
      <c r="J374" s="342"/>
      <c r="K374" s="513"/>
      <c r="L374" s="358"/>
      <c r="M374" s="358"/>
      <c r="N374" s="343"/>
      <c r="O374" s="84"/>
      <c r="P374" s="344"/>
      <c r="Q374" s="345"/>
      <c r="R374" s="345"/>
      <c r="S374" s="346"/>
      <c r="T374" s="84"/>
      <c r="U374" s="84"/>
      <c r="V374" s="347"/>
      <c r="W374" s="348"/>
      <c r="X374" s="349"/>
      <c r="Y374" s="349"/>
      <c r="Z374" s="349"/>
      <c r="AA374" s="349"/>
      <c r="AB374" s="349"/>
      <c r="AC374" s="349"/>
      <c r="AD374" s="349"/>
      <c r="AE374" s="356"/>
      <c r="AF374" s="357"/>
    </row>
    <row r="375" spans="1:32" s="17" customFormat="1" x14ac:dyDescent="0.3">
      <c r="A375" s="340"/>
      <c r="B375" s="340"/>
      <c r="C375" s="361"/>
      <c r="D375" s="340"/>
      <c r="E375" s="341"/>
      <c r="F375" s="341"/>
      <c r="G375" s="341"/>
      <c r="H375" s="341"/>
      <c r="I375" s="67"/>
      <c r="J375" s="342"/>
      <c r="K375" s="513"/>
      <c r="L375" s="358"/>
      <c r="M375" s="358"/>
      <c r="N375" s="343"/>
      <c r="O375" s="84"/>
      <c r="P375" s="344"/>
      <c r="Q375" s="345"/>
      <c r="R375" s="345"/>
      <c r="S375" s="346"/>
      <c r="T375" s="84"/>
      <c r="U375" s="84"/>
      <c r="V375" s="347"/>
      <c r="W375" s="348"/>
      <c r="X375" s="349"/>
      <c r="Y375" s="349"/>
      <c r="Z375" s="349"/>
      <c r="AA375" s="349"/>
      <c r="AB375" s="349"/>
      <c r="AC375" s="349"/>
      <c r="AD375" s="349"/>
      <c r="AE375" s="356"/>
      <c r="AF375" s="357"/>
    </row>
    <row r="376" spans="1:32" s="17" customFormat="1" x14ac:dyDescent="0.3">
      <c r="A376" s="340"/>
      <c r="B376" s="340"/>
      <c r="C376" s="361"/>
      <c r="D376" s="340"/>
      <c r="E376" s="341"/>
      <c r="F376" s="341"/>
      <c r="G376" s="341"/>
      <c r="H376" s="341"/>
      <c r="I376" s="67"/>
      <c r="J376" s="342"/>
      <c r="K376" s="513"/>
      <c r="L376" s="358"/>
      <c r="M376" s="358"/>
      <c r="N376" s="341"/>
      <c r="O376" s="84"/>
      <c r="P376" s="344"/>
      <c r="Q376" s="345"/>
      <c r="R376" s="345"/>
      <c r="S376" s="346"/>
      <c r="T376" s="84"/>
      <c r="U376" s="84"/>
      <c r="V376" s="347"/>
      <c r="W376" s="348"/>
      <c r="X376" s="349"/>
      <c r="Y376" s="349"/>
      <c r="Z376" s="349"/>
      <c r="AA376" s="349"/>
      <c r="AB376" s="349"/>
      <c r="AC376" s="349"/>
      <c r="AD376" s="349"/>
      <c r="AE376" s="356"/>
      <c r="AF376" s="357"/>
    </row>
    <row r="377" spans="1:32" s="17" customFormat="1" x14ac:dyDescent="0.3">
      <c r="A377" s="340"/>
      <c r="B377" s="340"/>
      <c r="C377" s="361"/>
      <c r="D377" s="340"/>
      <c r="E377" s="341"/>
      <c r="F377" s="341"/>
      <c r="G377" s="341"/>
      <c r="H377" s="341"/>
      <c r="I377" s="67"/>
      <c r="J377" s="342"/>
      <c r="K377" s="513"/>
      <c r="L377" s="358"/>
      <c r="M377" s="358"/>
      <c r="N377" s="343"/>
      <c r="O377" s="84"/>
      <c r="P377" s="344"/>
      <c r="Q377" s="345"/>
      <c r="R377" s="345"/>
      <c r="S377" s="346"/>
      <c r="T377" s="84"/>
      <c r="U377" s="84"/>
      <c r="V377" s="347"/>
      <c r="W377" s="348"/>
      <c r="X377" s="349"/>
      <c r="Y377" s="349"/>
      <c r="Z377" s="349"/>
      <c r="AA377" s="349"/>
      <c r="AB377" s="349"/>
      <c r="AC377" s="349"/>
      <c r="AD377" s="349"/>
      <c r="AE377" s="356"/>
      <c r="AF377" s="357"/>
    </row>
    <row r="378" spans="1:32" s="17" customFormat="1" x14ac:dyDescent="0.3">
      <c r="A378" s="340"/>
      <c r="B378" s="340"/>
      <c r="C378" s="361"/>
      <c r="D378" s="340"/>
      <c r="E378" s="341"/>
      <c r="F378" s="341"/>
      <c r="G378" s="341"/>
      <c r="H378" s="341"/>
      <c r="I378" s="67"/>
      <c r="J378" s="342"/>
      <c r="K378" s="513"/>
      <c r="L378" s="358"/>
      <c r="M378" s="358"/>
      <c r="N378" s="341"/>
      <c r="O378" s="84"/>
      <c r="P378" s="344"/>
      <c r="Q378" s="345"/>
      <c r="R378" s="345"/>
      <c r="S378" s="346"/>
      <c r="T378" s="84"/>
      <c r="U378" s="84"/>
      <c r="V378" s="347"/>
      <c r="W378" s="348"/>
      <c r="X378" s="349"/>
      <c r="Y378" s="349"/>
      <c r="Z378" s="349"/>
      <c r="AA378" s="349"/>
      <c r="AB378" s="349"/>
      <c r="AC378" s="349"/>
      <c r="AD378" s="349"/>
      <c r="AE378" s="356"/>
      <c r="AF378" s="357"/>
    </row>
    <row r="379" spans="1:32" s="17" customFormat="1" x14ac:dyDescent="0.3">
      <c r="A379" s="340"/>
      <c r="B379" s="340"/>
      <c r="C379" s="361"/>
      <c r="D379" s="340"/>
      <c r="E379" s="341"/>
      <c r="F379" s="341"/>
      <c r="G379" s="341"/>
      <c r="H379" s="341"/>
      <c r="I379" s="67"/>
      <c r="J379" s="342"/>
      <c r="K379" s="513"/>
      <c r="L379" s="358"/>
      <c r="M379" s="358"/>
      <c r="N379" s="343"/>
      <c r="O379" s="84"/>
      <c r="P379" s="344"/>
      <c r="Q379" s="345"/>
      <c r="R379" s="345"/>
      <c r="S379" s="346"/>
      <c r="T379" s="84"/>
      <c r="U379" s="84"/>
      <c r="V379" s="347"/>
      <c r="W379" s="348"/>
      <c r="X379" s="349"/>
      <c r="Y379" s="349"/>
      <c r="Z379" s="349"/>
      <c r="AA379" s="349"/>
      <c r="AB379" s="349"/>
      <c r="AC379" s="349"/>
      <c r="AD379" s="349"/>
      <c r="AE379" s="356"/>
      <c r="AF379" s="357"/>
    </row>
    <row r="380" spans="1:32" s="17" customFormat="1" x14ac:dyDescent="0.3">
      <c r="A380" s="340"/>
      <c r="B380" s="340"/>
      <c r="C380" s="361"/>
      <c r="D380" s="340"/>
      <c r="E380" s="341"/>
      <c r="F380" s="341"/>
      <c r="G380" s="341"/>
      <c r="H380" s="341"/>
      <c r="I380" s="67"/>
      <c r="J380" s="342"/>
      <c r="K380" s="513"/>
      <c r="L380" s="358"/>
      <c r="M380" s="358"/>
      <c r="N380" s="343"/>
      <c r="O380" s="84"/>
      <c r="P380" s="344"/>
      <c r="Q380" s="345"/>
      <c r="R380" s="345"/>
      <c r="S380" s="346"/>
      <c r="T380" s="84"/>
      <c r="U380" s="84"/>
      <c r="V380" s="347"/>
      <c r="W380" s="348"/>
      <c r="X380" s="349"/>
      <c r="Y380" s="349"/>
      <c r="Z380" s="349"/>
      <c r="AA380" s="349"/>
      <c r="AB380" s="349"/>
      <c r="AC380" s="349"/>
      <c r="AD380" s="349"/>
      <c r="AE380" s="356"/>
      <c r="AF380" s="357"/>
    </row>
    <row r="381" spans="1:32" s="17" customFormat="1" x14ac:dyDescent="0.3">
      <c r="A381" s="340"/>
      <c r="B381" s="340"/>
      <c r="C381" s="361"/>
      <c r="D381" s="340"/>
      <c r="E381" s="341"/>
      <c r="F381" s="341"/>
      <c r="G381" s="341"/>
      <c r="H381" s="341"/>
      <c r="I381" s="67"/>
      <c r="J381" s="342"/>
      <c r="K381" s="513"/>
      <c r="L381" s="358"/>
      <c r="M381" s="358"/>
      <c r="N381" s="341"/>
      <c r="O381" s="84"/>
      <c r="P381" s="344"/>
      <c r="Q381" s="345"/>
      <c r="R381" s="345"/>
      <c r="S381" s="346"/>
      <c r="T381" s="84"/>
      <c r="U381" s="84"/>
      <c r="V381" s="347"/>
      <c r="W381" s="348"/>
      <c r="X381" s="349"/>
      <c r="Y381" s="349"/>
      <c r="Z381" s="349"/>
      <c r="AA381" s="349"/>
      <c r="AB381" s="349"/>
      <c r="AC381" s="349"/>
      <c r="AD381" s="349"/>
      <c r="AE381" s="356"/>
      <c r="AF381" s="357"/>
    </row>
    <row r="382" spans="1:32" s="17" customFormat="1" x14ac:dyDescent="0.3">
      <c r="A382" s="340"/>
      <c r="B382" s="340"/>
      <c r="C382" s="361"/>
      <c r="D382" s="340"/>
      <c r="E382" s="341"/>
      <c r="F382" s="341"/>
      <c r="G382" s="341"/>
      <c r="H382" s="341"/>
      <c r="I382" s="67"/>
      <c r="J382" s="342"/>
      <c r="K382" s="513"/>
      <c r="L382" s="358"/>
      <c r="M382" s="358"/>
      <c r="N382" s="341"/>
      <c r="O382" s="84"/>
      <c r="P382" s="344"/>
      <c r="Q382" s="345"/>
      <c r="R382" s="345"/>
      <c r="S382" s="346"/>
      <c r="T382" s="84"/>
      <c r="U382" s="84"/>
      <c r="V382" s="347"/>
      <c r="W382" s="348"/>
      <c r="X382" s="349"/>
      <c r="Y382" s="349"/>
      <c r="Z382" s="349"/>
      <c r="AA382" s="349"/>
      <c r="AB382" s="349"/>
      <c r="AC382" s="349"/>
      <c r="AD382" s="349"/>
      <c r="AE382" s="356"/>
      <c r="AF382" s="357"/>
    </row>
    <row r="383" spans="1:32" s="17" customFormat="1" x14ac:dyDescent="0.3">
      <c r="A383" s="340"/>
      <c r="B383" s="340"/>
      <c r="C383" s="361"/>
      <c r="D383" s="340"/>
      <c r="E383" s="341"/>
      <c r="F383" s="341"/>
      <c r="G383" s="341"/>
      <c r="H383" s="341"/>
      <c r="I383" s="67"/>
      <c r="J383" s="342"/>
      <c r="K383" s="513"/>
      <c r="L383" s="358"/>
      <c r="M383" s="358"/>
      <c r="N383" s="341"/>
      <c r="O383" s="84"/>
      <c r="P383" s="344"/>
      <c r="Q383" s="345"/>
      <c r="R383" s="345"/>
      <c r="S383" s="346"/>
      <c r="T383" s="84"/>
      <c r="U383" s="84"/>
      <c r="V383" s="347"/>
      <c r="W383" s="348"/>
      <c r="X383" s="349"/>
      <c r="Y383" s="349"/>
      <c r="Z383" s="349"/>
      <c r="AA383" s="349"/>
      <c r="AB383" s="349"/>
      <c r="AC383" s="349"/>
      <c r="AD383" s="349"/>
      <c r="AE383" s="356"/>
      <c r="AF383" s="357"/>
    </row>
    <row r="384" spans="1:32" s="17" customFormat="1" x14ac:dyDescent="0.3">
      <c r="A384" s="340"/>
      <c r="B384" s="340"/>
      <c r="C384" s="361"/>
      <c r="D384" s="340"/>
      <c r="E384" s="341"/>
      <c r="F384" s="341"/>
      <c r="G384" s="341"/>
      <c r="H384" s="341"/>
      <c r="I384" s="67"/>
      <c r="J384" s="342"/>
      <c r="K384" s="513"/>
      <c r="L384" s="358"/>
      <c r="M384" s="358"/>
      <c r="N384" s="341"/>
      <c r="O384" s="84"/>
      <c r="P384" s="344"/>
      <c r="Q384" s="345"/>
      <c r="R384" s="345"/>
      <c r="S384" s="346"/>
      <c r="T384" s="84"/>
      <c r="U384" s="84"/>
      <c r="V384" s="347"/>
      <c r="W384" s="348"/>
      <c r="X384" s="349"/>
      <c r="Y384" s="349"/>
      <c r="Z384" s="349"/>
      <c r="AA384" s="349"/>
      <c r="AB384" s="349"/>
      <c r="AC384" s="349"/>
      <c r="AD384" s="349"/>
      <c r="AE384" s="356"/>
      <c r="AF384" s="357"/>
    </row>
    <row r="385" spans="1:32" s="17" customFormat="1" x14ac:dyDescent="0.3">
      <c r="A385" s="340"/>
      <c r="B385" s="340"/>
      <c r="C385" s="361"/>
      <c r="D385" s="340"/>
      <c r="E385" s="341"/>
      <c r="F385" s="341"/>
      <c r="G385" s="341"/>
      <c r="H385" s="341"/>
      <c r="I385" s="67"/>
      <c r="J385" s="342"/>
      <c r="K385" s="513"/>
      <c r="L385" s="358"/>
      <c r="M385" s="358"/>
      <c r="N385" s="341"/>
      <c r="O385" s="84"/>
      <c r="P385" s="344"/>
      <c r="Q385" s="345"/>
      <c r="R385" s="345"/>
      <c r="S385" s="346"/>
      <c r="T385" s="84"/>
      <c r="U385" s="84"/>
      <c r="V385" s="347"/>
      <c r="W385" s="348"/>
      <c r="X385" s="349"/>
      <c r="Y385" s="349"/>
      <c r="Z385" s="349"/>
      <c r="AA385" s="349"/>
      <c r="AB385" s="349"/>
      <c r="AC385" s="349"/>
      <c r="AD385" s="349"/>
      <c r="AE385" s="356"/>
      <c r="AF385" s="357"/>
    </row>
    <row r="386" spans="1:32" s="17" customFormat="1" x14ac:dyDescent="0.3">
      <c r="A386" s="340"/>
      <c r="B386" s="340"/>
      <c r="C386" s="361"/>
      <c r="D386" s="340"/>
      <c r="E386" s="341"/>
      <c r="F386" s="341"/>
      <c r="G386" s="341"/>
      <c r="H386" s="341"/>
      <c r="I386" s="67"/>
      <c r="J386" s="342"/>
      <c r="K386" s="513"/>
      <c r="L386" s="358"/>
      <c r="M386" s="358"/>
      <c r="N386" s="341"/>
      <c r="O386" s="84"/>
      <c r="P386" s="344"/>
      <c r="Q386" s="345"/>
      <c r="R386" s="345"/>
      <c r="S386" s="346"/>
      <c r="T386" s="84"/>
      <c r="U386" s="84"/>
      <c r="V386" s="347"/>
      <c r="W386" s="348"/>
      <c r="X386" s="349"/>
      <c r="Y386" s="349"/>
      <c r="Z386" s="349"/>
      <c r="AA386" s="349"/>
      <c r="AB386" s="349"/>
      <c r="AC386" s="349"/>
      <c r="AD386" s="349"/>
      <c r="AE386" s="356"/>
      <c r="AF386" s="357"/>
    </row>
    <row r="387" spans="1:32" s="17" customFormat="1" x14ac:dyDescent="0.3">
      <c r="A387" s="340"/>
      <c r="B387" s="340"/>
      <c r="C387" s="361"/>
      <c r="D387" s="340"/>
      <c r="E387" s="341"/>
      <c r="F387" s="341"/>
      <c r="G387" s="341"/>
      <c r="H387" s="341"/>
      <c r="I387" s="67"/>
      <c r="J387" s="342"/>
      <c r="K387" s="513"/>
      <c r="L387" s="358"/>
      <c r="M387" s="358"/>
      <c r="N387" s="343"/>
      <c r="O387" s="84"/>
      <c r="P387" s="344"/>
      <c r="Q387" s="345"/>
      <c r="R387" s="345"/>
      <c r="S387" s="346"/>
      <c r="T387" s="84"/>
      <c r="U387" s="84"/>
      <c r="V387" s="347"/>
      <c r="W387" s="348"/>
      <c r="X387" s="349"/>
      <c r="Y387" s="349"/>
      <c r="Z387" s="349"/>
      <c r="AA387" s="349"/>
      <c r="AB387" s="349"/>
      <c r="AC387" s="349"/>
      <c r="AD387" s="349"/>
      <c r="AE387" s="356"/>
      <c r="AF387" s="357"/>
    </row>
    <row r="388" spans="1:32" s="17" customFormat="1" x14ac:dyDescent="0.3">
      <c r="A388" s="340"/>
      <c r="B388" s="340"/>
      <c r="C388" s="361"/>
      <c r="D388" s="340"/>
      <c r="E388" s="341"/>
      <c r="F388" s="341"/>
      <c r="G388" s="341"/>
      <c r="H388" s="341"/>
      <c r="I388" s="67"/>
      <c r="J388" s="342"/>
      <c r="K388" s="513"/>
      <c r="L388" s="358"/>
      <c r="M388" s="358"/>
      <c r="N388" s="341"/>
      <c r="O388" s="84"/>
      <c r="P388" s="344"/>
      <c r="Q388" s="345"/>
      <c r="R388" s="345"/>
      <c r="S388" s="346"/>
      <c r="T388" s="84"/>
      <c r="U388" s="84"/>
      <c r="V388" s="347"/>
      <c r="W388" s="348"/>
      <c r="X388" s="349"/>
      <c r="Y388" s="349"/>
      <c r="Z388" s="349"/>
      <c r="AA388" s="349"/>
      <c r="AB388" s="349"/>
      <c r="AC388" s="349"/>
      <c r="AD388" s="349"/>
      <c r="AE388" s="356"/>
      <c r="AF388" s="357"/>
    </row>
    <row r="389" spans="1:32" s="17" customFormat="1" x14ac:dyDescent="0.3">
      <c r="A389" s="340"/>
      <c r="B389" s="340"/>
      <c r="C389" s="361"/>
      <c r="D389" s="340"/>
      <c r="E389" s="341"/>
      <c r="F389" s="341"/>
      <c r="G389" s="341"/>
      <c r="H389" s="341"/>
      <c r="I389" s="67"/>
      <c r="J389" s="342"/>
      <c r="K389" s="513"/>
      <c r="L389" s="358"/>
      <c r="M389" s="358"/>
      <c r="N389" s="341"/>
      <c r="O389" s="84"/>
      <c r="P389" s="344"/>
      <c r="Q389" s="345"/>
      <c r="R389" s="345"/>
      <c r="S389" s="346"/>
      <c r="T389" s="84"/>
      <c r="U389" s="84"/>
      <c r="V389" s="347"/>
      <c r="W389" s="348"/>
      <c r="X389" s="349"/>
      <c r="Y389" s="349"/>
      <c r="Z389" s="349"/>
      <c r="AA389" s="349"/>
      <c r="AB389" s="349"/>
      <c r="AC389" s="349"/>
      <c r="AD389" s="349"/>
      <c r="AE389" s="356"/>
      <c r="AF389" s="357"/>
    </row>
    <row r="390" spans="1:32" s="17" customFormat="1" x14ac:dyDescent="0.3">
      <c r="A390" s="340"/>
      <c r="B390" s="340"/>
      <c r="C390" s="361"/>
      <c r="D390" s="340"/>
      <c r="E390" s="341"/>
      <c r="F390" s="341"/>
      <c r="G390" s="341"/>
      <c r="H390" s="341"/>
      <c r="I390" s="67"/>
      <c r="J390" s="342"/>
      <c r="K390" s="513"/>
      <c r="L390" s="358"/>
      <c r="M390" s="358"/>
      <c r="N390" s="343"/>
      <c r="O390" s="84"/>
      <c r="P390" s="344"/>
      <c r="Q390" s="345"/>
      <c r="R390" s="345"/>
      <c r="S390" s="346"/>
      <c r="T390" s="84"/>
      <c r="U390" s="84"/>
      <c r="V390" s="347"/>
      <c r="W390" s="348"/>
      <c r="X390" s="349"/>
      <c r="Y390" s="349"/>
      <c r="Z390" s="349"/>
      <c r="AA390" s="349"/>
      <c r="AB390" s="349"/>
      <c r="AC390" s="349"/>
      <c r="AD390" s="349"/>
      <c r="AE390" s="356"/>
      <c r="AF390" s="357"/>
    </row>
    <row r="391" spans="1:32" s="17" customFormat="1" x14ac:dyDescent="0.3">
      <c r="A391" s="340"/>
      <c r="B391" s="340"/>
      <c r="C391" s="361"/>
      <c r="D391" s="340"/>
      <c r="E391" s="341"/>
      <c r="F391" s="341"/>
      <c r="G391" s="341"/>
      <c r="H391" s="341"/>
      <c r="I391" s="67"/>
      <c r="J391" s="342"/>
      <c r="K391" s="513"/>
      <c r="L391" s="358"/>
      <c r="M391" s="358"/>
      <c r="N391" s="341"/>
      <c r="O391" s="84"/>
      <c r="P391" s="344"/>
      <c r="Q391" s="345"/>
      <c r="R391" s="345"/>
      <c r="S391" s="346"/>
      <c r="T391" s="84"/>
      <c r="U391" s="84"/>
      <c r="V391" s="347"/>
      <c r="W391" s="348"/>
      <c r="X391" s="349"/>
      <c r="Y391" s="349"/>
      <c r="Z391" s="349"/>
      <c r="AA391" s="349"/>
      <c r="AB391" s="349"/>
      <c r="AC391" s="349"/>
      <c r="AD391" s="349"/>
      <c r="AE391" s="356"/>
      <c r="AF391" s="357"/>
    </row>
    <row r="392" spans="1:32" s="17" customFormat="1" x14ac:dyDescent="0.3">
      <c r="A392" s="340"/>
      <c r="B392" s="340"/>
      <c r="C392" s="361"/>
      <c r="D392" s="340"/>
      <c r="E392" s="341"/>
      <c r="F392" s="341"/>
      <c r="G392" s="341"/>
      <c r="H392" s="341"/>
      <c r="I392" s="67"/>
      <c r="J392" s="342"/>
      <c r="K392" s="513"/>
      <c r="L392" s="358"/>
      <c r="M392" s="358"/>
      <c r="N392" s="341"/>
      <c r="O392" s="84"/>
      <c r="P392" s="344"/>
      <c r="Q392" s="345"/>
      <c r="R392" s="345"/>
      <c r="S392" s="346"/>
      <c r="T392" s="84"/>
      <c r="U392" s="84"/>
      <c r="V392" s="347"/>
      <c r="W392" s="348"/>
      <c r="X392" s="349"/>
      <c r="Y392" s="349"/>
      <c r="Z392" s="349"/>
      <c r="AA392" s="349"/>
      <c r="AB392" s="349"/>
      <c r="AC392" s="349"/>
      <c r="AD392" s="349"/>
      <c r="AE392" s="356"/>
      <c r="AF392" s="357"/>
    </row>
    <row r="393" spans="1:32" s="17" customFormat="1" x14ac:dyDescent="0.3">
      <c r="A393" s="340"/>
      <c r="B393" s="340"/>
      <c r="C393" s="361"/>
      <c r="D393" s="340"/>
      <c r="E393" s="341"/>
      <c r="F393" s="341"/>
      <c r="G393" s="341"/>
      <c r="H393" s="341"/>
      <c r="I393" s="67"/>
      <c r="J393" s="342"/>
      <c r="K393" s="513"/>
      <c r="L393" s="358"/>
      <c r="M393" s="358"/>
      <c r="N393" s="341"/>
      <c r="O393" s="84"/>
      <c r="P393" s="344"/>
      <c r="Q393" s="345"/>
      <c r="R393" s="345"/>
      <c r="S393" s="346"/>
      <c r="T393" s="84"/>
      <c r="U393" s="84"/>
      <c r="V393" s="347"/>
      <c r="W393" s="348"/>
      <c r="X393" s="349"/>
      <c r="Y393" s="349"/>
      <c r="Z393" s="349"/>
      <c r="AA393" s="349"/>
      <c r="AB393" s="349"/>
      <c r="AC393" s="349"/>
      <c r="AD393" s="349"/>
      <c r="AE393" s="356"/>
      <c r="AF393" s="357"/>
    </row>
    <row r="394" spans="1:32" s="17" customFormat="1" x14ac:dyDescent="0.3">
      <c r="A394" s="340"/>
      <c r="B394" s="340"/>
      <c r="C394" s="361"/>
      <c r="D394" s="340"/>
      <c r="E394" s="341"/>
      <c r="F394" s="341"/>
      <c r="G394" s="341"/>
      <c r="H394" s="341"/>
      <c r="I394" s="67"/>
      <c r="J394" s="342"/>
      <c r="K394" s="513"/>
      <c r="L394" s="358"/>
      <c r="M394" s="358"/>
      <c r="N394" s="341"/>
      <c r="O394" s="84"/>
      <c r="P394" s="344"/>
      <c r="Q394" s="345"/>
      <c r="R394" s="345"/>
      <c r="S394" s="346"/>
      <c r="T394" s="84"/>
      <c r="U394" s="84"/>
      <c r="V394" s="347"/>
      <c r="W394" s="348"/>
      <c r="X394" s="349"/>
      <c r="Y394" s="349"/>
      <c r="Z394" s="349"/>
      <c r="AA394" s="349"/>
      <c r="AB394" s="349"/>
      <c r="AC394" s="349"/>
      <c r="AD394" s="349"/>
      <c r="AE394" s="356"/>
      <c r="AF394" s="357"/>
    </row>
    <row r="395" spans="1:32" s="17" customFormat="1" x14ac:dyDescent="0.3">
      <c r="A395" s="340"/>
      <c r="B395" s="340"/>
      <c r="C395" s="361"/>
      <c r="D395" s="340"/>
      <c r="E395" s="341"/>
      <c r="F395" s="341"/>
      <c r="G395" s="341"/>
      <c r="H395" s="341"/>
      <c r="I395" s="67"/>
      <c r="J395" s="342"/>
      <c r="K395" s="513"/>
      <c r="L395" s="358"/>
      <c r="M395" s="358"/>
      <c r="N395" s="341"/>
      <c r="O395" s="84"/>
      <c r="P395" s="344"/>
      <c r="Q395" s="345"/>
      <c r="R395" s="345"/>
      <c r="S395" s="346"/>
      <c r="T395" s="84"/>
      <c r="U395" s="84"/>
      <c r="V395" s="347"/>
      <c r="W395" s="348"/>
      <c r="X395" s="349"/>
      <c r="Y395" s="349"/>
      <c r="Z395" s="349"/>
      <c r="AA395" s="349"/>
      <c r="AB395" s="349"/>
      <c r="AC395" s="349"/>
      <c r="AD395" s="349"/>
      <c r="AE395" s="356"/>
      <c r="AF395" s="357"/>
    </row>
    <row r="396" spans="1:32" s="17" customFormat="1" x14ac:dyDescent="0.3">
      <c r="A396" s="340"/>
      <c r="B396" s="340"/>
      <c r="C396" s="361"/>
      <c r="D396" s="340"/>
      <c r="E396" s="341"/>
      <c r="F396" s="341"/>
      <c r="G396" s="341"/>
      <c r="H396" s="341"/>
      <c r="I396" s="67"/>
      <c r="J396" s="342"/>
      <c r="K396" s="513"/>
      <c r="L396" s="358"/>
      <c r="M396" s="358"/>
      <c r="N396" s="341"/>
      <c r="O396" s="84"/>
      <c r="P396" s="344"/>
      <c r="Q396" s="345"/>
      <c r="R396" s="345"/>
      <c r="S396" s="346"/>
      <c r="T396" s="84"/>
      <c r="U396" s="84"/>
      <c r="V396" s="347"/>
      <c r="W396" s="348"/>
      <c r="X396" s="349"/>
      <c r="Y396" s="349"/>
      <c r="Z396" s="349"/>
      <c r="AA396" s="349"/>
      <c r="AB396" s="349"/>
      <c r="AC396" s="349"/>
      <c r="AD396" s="349"/>
      <c r="AE396" s="356"/>
      <c r="AF396" s="357"/>
    </row>
    <row r="397" spans="1:32" s="17" customFormat="1" x14ac:dyDescent="0.3">
      <c r="A397" s="340"/>
      <c r="B397" s="340"/>
      <c r="C397" s="361"/>
      <c r="D397" s="340"/>
      <c r="E397" s="341"/>
      <c r="F397" s="341"/>
      <c r="G397" s="341"/>
      <c r="H397" s="341"/>
      <c r="I397" s="67"/>
      <c r="J397" s="342"/>
      <c r="K397" s="513"/>
      <c r="L397" s="358"/>
      <c r="M397" s="358"/>
      <c r="N397" s="343"/>
      <c r="O397" s="84"/>
      <c r="P397" s="344"/>
      <c r="Q397" s="345"/>
      <c r="R397" s="345"/>
      <c r="S397" s="346"/>
      <c r="T397" s="84"/>
      <c r="U397" s="84"/>
      <c r="V397" s="347"/>
      <c r="W397" s="348"/>
      <c r="X397" s="349"/>
      <c r="Y397" s="349"/>
      <c r="Z397" s="349"/>
      <c r="AA397" s="349"/>
      <c r="AB397" s="349"/>
      <c r="AC397" s="349"/>
      <c r="AD397" s="349"/>
      <c r="AE397" s="356"/>
      <c r="AF397" s="357"/>
    </row>
    <row r="398" spans="1:32" s="17" customFormat="1" x14ac:dyDescent="0.3">
      <c r="A398" s="340"/>
      <c r="B398" s="340"/>
      <c r="C398" s="361"/>
      <c r="D398" s="340"/>
      <c r="E398" s="341"/>
      <c r="F398" s="341"/>
      <c r="G398" s="341"/>
      <c r="H398" s="341"/>
      <c r="I398" s="67"/>
      <c r="J398" s="342"/>
      <c r="K398" s="513"/>
      <c r="L398" s="358"/>
      <c r="M398" s="358"/>
      <c r="N398" s="341"/>
      <c r="O398" s="84"/>
      <c r="P398" s="344"/>
      <c r="Q398" s="345"/>
      <c r="R398" s="345"/>
      <c r="S398" s="346"/>
      <c r="T398" s="84"/>
      <c r="U398" s="84"/>
      <c r="V398" s="347"/>
      <c r="W398" s="348"/>
      <c r="X398" s="349"/>
      <c r="Y398" s="349"/>
      <c r="Z398" s="349"/>
      <c r="AA398" s="349"/>
      <c r="AB398" s="349"/>
      <c r="AC398" s="349"/>
      <c r="AD398" s="349"/>
      <c r="AE398" s="356"/>
      <c r="AF398" s="357"/>
    </row>
    <row r="399" spans="1:32" s="17" customFormat="1" x14ac:dyDescent="0.3">
      <c r="A399" s="340"/>
      <c r="B399" s="340"/>
      <c r="C399" s="361"/>
      <c r="D399" s="340"/>
      <c r="E399" s="341"/>
      <c r="F399" s="341"/>
      <c r="G399" s="341"/>
      <c r="H399" s="341"/>
      <c r="I399" s="67"/>
      <c r="J399" s="342"/>
      <c r="K399" s="513"/>
      <c r="L399" s="358"/>
      <c r="M399" s="358"/>
      <c r="N399" s="341"/>
      <c r="O399" s="84"/>
      <c r="P399" s="344"/>
      <c r="Q399" s="345"/>
      <c r="R399" s="345"/>
      <c r="S399" s="346"/>
      <c r="T399" s="84"/>
      <c r="U399" s="84"/>
      <c r="V399" s="347"/>
      <c r="W399" s="348"/>
      <c r="X399" s="349"/>
      <c r="Y399" s="349"/>
      <c r="Z399" s="349"/>
      <c r="AA399" s="349"/>
      <c r="AB399" s="349"/>
      <c r="AC399" s="349"/>
      <c r="AD399" s="349"/>
      <c r="AE399" s="356"/>
      <c r="AF399" s="357"/>
    </row>
    <row r="400" spans="1:32" s="17" customFormat="1" x14ac:dyDescent="0.3">
      <c r="A400" s="340"/>
      <c r="B400" s="340"/>
      <c r="C400" s="361"/>
      <c r="D400" s="340"/>
      <c r="E400" s="341"/>
      <c r="F400" s="341"/>
      <c r="G400" s="341"/>
      <c r="H400" s="341"/>
      <c r="I400" s="67"/>
      <c r="J400" s="342"/>
      <c r="K400" s="513"/>
      <c r="L400" s="358"/>
      <c r="M400" s="358"/>
      <c r="N400" s="343"/>
      <c r="O400" s="84"/>
      <c r="P400" s="344"/>
      <c r="Q400" s="345"/>
      <c r="R400" s="345"/>
      <c r="S400" s="346"/>
      <c r="T400" s="84"/>
      <c r="U400" s="84"/>
      <c r="V400" s="347"/>
      <c r="W400" s="348"/>
      <c r="X400" s="349"/>
      <c r="Y400" s="349"/>
      <c r="Z400" s="349"/>
      <c r="AA400" s="349"/>
      <c r="AB400" s="349"/>
      <c r="AC400" s="349"/>
      <c r="AD400" s="349"/>
      <c r="AE400" s="356"/>
      <c r="AF400" s="357"/>
    </row>
    <row r="401" spans="1:32" s="17" customFormat="1" x14ac:dyDescent="0.3">
      <c r="A401" s="340"/>
      <c r="B401" s="340"/>
      <c r="C401" s="361"/>
      <c r="D401" s="340"/>
      <c r="E401" s="341"/>
      <c r="F401" s="341"/>
      <c r="G401" s="341"/>
      <c r="H401" s="341"/>
      <c r="I401" s="67"/>
      <c r="J401" s="342"/>
      <c r="K401" s="513"/>
      <c r="L401" s="358"/>
      <c r="M401" s="358"/>
      <c r="N401" s="343"/>
      <c r="O401" s="84"/>
      <c r="P401" s="344"/>
      <c r="Q401" s="345"/>
      <c r="R401" s="345"/>
      <c r="S401" s="346"/>
      <c r="T401" s="84"/>
      <c r="U401" s="84"/>
      <c r="V401" s="347"/>
      <c r="W401" s="348"/>
      <c r="X401" s="349"/>
      <c r="Y401" s="349"/>
      <c r="Z401" s="349"/>
      <c r="AA401" s="349"/>
      <c r="AB401" s="349"/>
      <c r="AC401" s="349"/>
      <c r="AD401" s="349"/>
      <c r="AE401" s="356"/>
      <c r="AF401" s="357"/>
    </row>
    <row r="402" spans="1:32" s="17" customFormat="1" x14ac:dyDescent="0.3">
      <c r="A402" s="340"/>
      <c r="B402" s="340"/>
      <c r="C402" s="361"/>
      <c r="D402" s="340"/>
      <c r="E402" s="341"/>
      <c r="F402" s="341"/>
      <c r="G402" s="341"/>
      <c r="H402" s="341"/>
      <c r="I402" s="67"/>
      <c r="J402" s="342"/>
      <c r="K402" s="513"/>
      <c r="L402" s="358"/>
      <c r="M402" s="358"/>
      <c r="N402" s="341"/>
      <c r="O402" s="84"/>
      <c r="P402" s="344"/>
      <c r="Q402" s="345"/>
      <c r="R402" s="345"/>
      <c r="S402" s="346"/>
      <c r="T402" s="84"/>
      <c r="U402" s="84"/>
      <c r="V402" s="347"/>
      <c r="W402" s="348"/>
      <c r="X402" s="349"/>
      <c r="Y402" s="349"/>
      <c r="Z402" s="349"/>
      <c r="AA402" s="349"/>
      <c r="AB402" s="349"/>
      <c r="AC402" s="349"/>
      <c r="AD402" s="349"/>
      <c r="AE402" s="356"/>
      <c r="AF402" s="357"/>
    </row>
    <row r="403" spans="1:32" s="17" customFormat="1" x14ac:dyDescent="0.3">
      <c r="A403" s="340"/>
      <c r="B403" s="340"/>
      <c r="C403" s="361"/>
      <c r="D403" s="340"/>
      <c r="E403" s="341"/>
      <c r="F403" s="341"/>
      <c r="G403" s="341"/>
      <c r="H403" s="341"/>
      <c r="I403" s="67"/>
      <c r="J403" s="342"/>
      <c r="K403" s="513"/>
      <c r="L403" s="358"/>
      <c r="M403" s="358"/>
      <c r="N403" s="341"/>
      <c r="O403" s="84"/>
      <c r="P403" s="344"/>
      <c r="Q403" s="345"/>
      <c r="R403" s="345"/>
      <c r="S403" s="346"/>
      <c r="T403" s="84"/>
      <c r="U403" s="84"/>
      <c r="V403" s="347"/>
      <c r="W403" s="348"/>
      <c r="X403" s="349"/>
      <c r="Y403" s="349"/>
      <c r="Z403" s="349"/>
      <c r="AA403" s="349"/>
      <c r="AB403" s="349"/>
      <c r="AC403" s="349"/>
      <c r="AD403" s="349"/>
      <c r="AE403" s="356"/>
      <c r="AF403" s="357"/>
    </row>
    <row r="404" spans="1:32" s="17" customFormat="1" x14ac:dyDescent="0.3">
      <c r="A404" s="340"/>
      <c r="B404" s="340"/>
      <c r="C404" s="361"/>
      <c r="D404" s="340"/>
      <c r="E404" s="341"/>
      <c r="F404" s="341"/>
      <c r="G404" s="341"/>
      <c r="H404" s="341"/>
      <c r="I404" s="67"/>
      <c r="J404" s="342"/>
      <c r="K404" s="513"/>
      <c r="L404" s="358"/>
      <c r="M404" s="358"/>
      <c r="N404" s="343"/>
      <c r="O404" s="84"/>
      <c r="P404" s="344"/>
      <c r="Q404" s="345"/>
      <c r="R404" s="345"/>
      <c r="S404" s="346"/>
      <c r="T404" s="84"/>
      <c r="U404" s="84"/>
      <c r="V404" s="347"/>
      <c r="W404" s="348"/>
      <c r="X404" s="349"/>
      <c r="Y404" s="349"/>
      <c r="Z404" s="349"/>
      <c r="AA404" s="349"/>
      <c r="AB404" s="349"/>
      <c r="AC404" s="349"/>
      <c r="AD404" s="349"/>
      <c r="AE404" s="356"/>
      <c r="AF404" s="357"/>
    </row>
    <row r="405" spans="1:32" s="17" customFormat="1" x14ac:dyDescent="0.3">
      <c r="A405" s="340"/>
      <c r="B405" s="340"/>
      <c r="C405" s="361"/>
      <c r="D405" s="340"/>
      <c r="E405" s="341"/>
      <c r="F405" s="341"/>
      <c r="G405" s="341"/>
      <c r="H405" s="341"/>
      <c r="I405" s="67"/>
      <c r="J405" s="342"/>
      <c r="K405" s="513"/>
      <c r="L405" s="358"/>
      <c r="M405" s="358"/>
      <c r="N405" s="343"/>
      <c r="O405" s="84"/>
      <c r="P405" s="344"/>
      <c r="Q405" s="345"/>
      <c r="R405" s="345"/>
      <c r="S405" s="346"/>
      <c r="T405" s="84"/>
      <c r="U405" s="84"/>
      <c r="V405" s="347"/>
      <c r="W405" s="348"/>
      <c r="X405" s="349"/>
      <c r="Y405" s="349"/>
      <c r="Z405" s="349"/>
      <c r="AA405" s="349"/>
      <c r="AB405" s="349"/>
      <c r="AC405" s="349"/>
      <c r="AD405" s="349"/>
      <c r="AE405" s="356"/>
      <c r="AF405" s="357"/>
    </row>
    <row r="406" spans="1:32" s="17" customFormat="1" x14ac:dyDescent="0.3">
      <c r="A406" s="340"/>
      <c r="B406" s="340"/>
      <c r="C406" s="361"/>
      <c r="D406" s="340"/>
      <c r="E406" s="341"/>
      <c r="F406" s="341"/>
      <c r="G406" s="341"/>
      <c r="H406" s="341"/>
      <c r="I406" s="67"/>
      <c r="J406" s="342"/>
      <c r="K406" s="513"/>
      <c r="L406" s="358"/>
      <c r="M406" s="358"/>
      <c r="N406" s="343"/>
      <c r="O406" s="84"/>
      <c r="P406" s="344"/>
      <c r="Q406" s="345"/>
      <c r="R406" s="345"/>
      <c r="S406" s="346"/>
      <c r="T406" s="84"/>
      <c r="U406" s="84"/>
      <c r="V406" s="347"/>
      <c r="W406" s="348"/>
      <c r="X406" s="349"/>
      <c r="Y406" s="349"/>
      <c r="Z406" s="349"/>
      <c r="AA406" s="349"/>
      <c r="AB406" s="349"/>
      <c r="AC406" s="349"/>
      <c r="AD406" s="349"/>
      <c r="AE406" s="356"/>
      <c r="AF406" s="357"/>
    </row>
    <row r="407" spans="1:32" s="17" customFormat="1" x14ac:dyDescent="0.3">
      <c r="A407" s="340"/>
      <c r="B407" s="340"/>
      <c r="C407" s="361"/>
      <c r="D407" s="340"/>
      <c r="E407" s="341"/>
      <c r="F407" s="341"/>
      <c r="G407" s="341"/>
      <c r="H407" s="341"/>
      <c r="I407" s="67"/>
      <c r="J407" s="342"/>
      <c r="K407" s="513"/>
      <c r="L407" s="358"/>
      <c r="M407" s="358"/>
      <c r="N407" s="341"/>
      <c r="O407" s="84"/>
      <c r="P407" s="344"/>
      <c r="Q407" s="345"/>
      <c r="R407" s="345"/>
      <c r="S407" s="346"/>
      <c r="T407" s="84"/>
      <c r="U407" s="84"/>
      <c r="V407" s="347"/>
      <c r="W407" s="348"/>
      <c r="X407" s="349"/>
      <c r="Y407" s="349"/>
      <c r="Z407" s="349"/>
      <c r="AA407" s="349"/>
      <c r="AB407" s="349"/>
      <c r="AC407" s="349"/>
      <c r="AD407" s="349"/>
      <c r="AE407" s="356"/>
      <c r="AF407" s="357"/>
    </row>
    <row r="408" spans="1:32" s="17" customFormat="1" x14ac:dyDescent="0.3">
      <c r="A408" s="340"/>
      <c r="B408" s="340"/>
      <c r="C408" s="361"/>
      <c r="D408" s="340"/>
      <c r="E408" s="341"/>
      <c r="F408" s="341"/>
      <c r="G408" s="341"/>
      <c r="H408" s="341"/>
      <c r="I408" s="67"/>
      <c r="J408" s="342"/>
      <c r="K408" s="513"/>
      <c r="L408" s="358"/>
      <c r="M408" s="358"/>
      <c r="N408" s="341"/>
      <c r="O408" s="84"/>
      <c r="P408" s="344"/>
      <c r="Q408" s="345"/>
      <c r="R408" s="345"/>
      <c r="S408" s="346"/>
      <c r="T408" s="84"/>
      <c r="U408" s="84"/>
      <c r="V408" s="347"/>
      <c r="W408" s="348"/>
      <c r="X408" s="349"/>
      <c r="Y408" s="349"/>
      <c r="Z408" s="349"/>
      <c r="AA408" s="349"/>
      <c r="AB408" s="349"/>
      <c r="AC408" s="349"/>
      <c r="AD408" s="349"/>
      <c r="AE408" s="356"/>
      <c r="AF408" s="357"/>
    </row>
    <row r="409" spans="1:32" s="17" customFormat="1" x14ac:dyDescent="0.3">
      <c r="A409" s="331"/>
      <c r="B409" s="331"/>
      <c r="C409" s="353"/>
      <c r="D409" s="331"/>
      <c r="E409" s="332"/>
      <c r="F409" s="332"/>
      <c r="G409" s="332"/>
      <c r="H409" s="332"/>
      <c r="I409" s="333"/>
      <c r="J409" s="334"/>
      <c r="K409" s="514"/>
      <c r="L409" s="354"/>
      <c r="M409" s="354"/>
      <c r="N409" s="332"/>
      <c r="O409" s="335"/>
      <c r="P409" s="336"/>
      <c r="Q409" s="337"/>
      <c r="R409" s="337"/>
      <c r="S409" s="338"/>
      <c r="T409" s="335"/>
      <c r="U409" s="335"/>
      <c r="V409" s="339"/>
      <c r="W409" s="327"/>
      <c r="X409" s="329"/>
      <c r="Y409" s="329"/>
      <c r="Z409" s="329"/>
      <c r="AA409" s="329"/>
      <c r="AB409" s="329"/>
      <c r="AC409" s="329"/>
      <c r="AD409" s="329"/>
      <c r="AE409" s="355"/>
    </row>
    <row r="410" spans="1:32" s="17" customFormat="1" x14ac:dyDescent="0.3">
      <c r="A410" s="66"/>
      <c r="B410" s="66"/>
      <c r="C410" s="162"/>
      <c r="D410" s="66"/>
      <c r="E410" s="58"/>
      <c r="F410" s="58"/>
      <c r="G410" s="58"/>
      <c r="H410" s="58"/>
      <c r="I410" s="199"/>
      <c r="J410" s="177"/>
      <c r="K410" s="515"/>
      <c r="L410" s="59"/>
      <c r="M410" s="59"/>
      <c r="N410" s="197"/>
      <c r="O410" s="200"/>
      <c r="P410" s="130"/>
      <c r="Q410" s="225"/>
      <c r="R410" s="225"/>
      <c r="S410" s="226"/>
      <c r="T410" s="200"/>
      <c r="U410" s="200"/>
      <c r="V410" s="16"/>
      <c r="W410" s="134"/>
      <c r="X410" s="54"/>
      <c r="Y410" s="54"/>
      <c r="Z410" s="54"/>
      <c r="AA410" s="54"/>
      <c r="AB410" s="54"/>
      <c r="AC410" s="54"/>
      <c r="AD410" s="54"/>
      <c r="AE410" s="42"/>
    </row>
    <row r="411" spans="1:32" s="17" customFormat="1" x14ac:dyDescent="0.3">
      <c r="A411" s="66"/>
      <c r="B411" s="66"/>
      <c r="C411" s="162"/>
      <c r="D411" s="66"/>
      <c r="E411" s="58"/>
      <c r="F411" s="58"/>
      <c r="G411" s="58"/>
      <c r="H411" s="58"/>
      <c r="I411" s="199"/>
      <c r="J411" s="177"/>
      <c r="K411" s="515"/>
      <c r="L411" s="59"/>
      <c r="M411" s="59"/>
      <c r="N411" s="197"/>
      <c r="O411" s="200"/>
      <c r="P411" s="130"/>
      <c r="Q411" s="225"/>
      <c r="R411" s="225"/>
      <c r="S411" s="226"/>
      <c r="T411" s="200"/>
      <c r="U411" s="200"/>
      <c r="V411" s="16"/>
      <c r="W411" s="178"/>
      <c r="X411" s="54"/>
      <c r="Y411" s="54"/>
      <c r="Z411" s="54"/>
      <c r="AA411" s="54"/>
      <c r="AB411" s="54"/>
      <c r="AC411" s="54"/>
      <c r="AD411" s="54"/>
      <c r="AE411" s="42"/>
    </row>
    <row r="412" spans="1:32" s="17" customFormat="1" x14ac:dyDescent="0.3">
      <c r="A412" s="66"/>
      <c r="B412" s="66"/>
      <c r="C412" s="162"/>
      <c r="D412" s="66"/>
      <c r="E412" s="58"/>
      <c r="F412" s="58"/>
      <c r="G412" s="58"/>
      <c r="H412" s="58"/>
      <c r="I412" s="199"/>
      <c r="J412" s="177"/>
      <c r="K412" s="515"/>
      <c r="L412" s="59"/>
      <c r="M412" s="59"/>
      <c r="N412" s="58"/>
      <c r="O412" s="200"/>
      <c r="P412" s="130"/>
      <c r="Q412" s="225"/>
      <c r="R412" s="225"/>
      <c r="S412" s="226"/>
      <c r="T412" s="200"/>
      <c r="U412" s="200"/>
      <c r="V412" s="16"/>
      <c r="W412" s="178"/>
      <c r="X412" s="54"/>
      <c r="Y412" s="54"/>
      <c r="Z412" s="54"/>
      <c r="AA412" s="54"/>
      <c r="AB412" s="54"/>
      <c r="AC412" s="54"/>
      <c r="AD412" s="54"/>
      <c r="AE412" s="42"/>
    </row>
    <row r="413" spans="1:32" s="17" customFormat="1" x14ac:dyDescent="0.3">
      <c r="A413" s="66"/>
      <c r="B413" s="66"/>
      <c r="C413" s="162"/>
      <c r="D413" s="66"/>
      <c r="E413" s="58"/>
      <c r="F413" s="58"/>
      <c r="G413" s="58"/>
      <c r="H413" s="58"/>
      <c r="I413" s="199"/>
      <c r="J413" s="177"/>
      <c r="K413" s="515"/>
      <c r="L413" s="59"/>
      <c r="M413" s="59"/>
      <c r="N413" s="58"/>
      <c r="O413" s="200"/>
      <c r="P413" s="130"/>
      <c r="Q413" s="225"/>
      <c r="R413" s="225"/>
      <c r="S413" s="226"/>
      <c r="T413" s="200"/>
      <c r="U413" s="200"/>
      <c r="V413" s="16"/>
      <c r="W413" s="178"/>
      <c r="X413" s="54"/>
      <c r="Y413" s="54"/>
      <c r="Z413" s="54"/>
      <c r="AA413" s="54"/>
      <c r="AB413" s="54"/>
      <c r="AC413" s="54"/>
      <c r="AD413" s="54"/>
      <c r="AE413" s="42"/>
    </row>
    <row r="414" spans="1:32" s="17" customFormat="1" x14ac:dyDescent="0.3">
      <c r="A414" s="66"/>
      <c r="B414" s="66"/>
      <c r="C414" s="162"/>
      <c r="D414" s="66"/>
      <c r="E414" s="58"/>
      <c r="F414" s="58"/>
      <c r="G414" s="58"/>
      <c r="H414" s="58"/>
      <c r="I414" s="199"/>
      <c r="J414" s="177"/>
      <c r="K414" s="515"/>
      <c r="L414" s="59"/>
      <c r="M414" s="59"/>
      <c r="N414" s="197"/>
      <c r="O414" s="200"/>
      <c r="P414" s="130"/>
      <c r="Q414" s="225"/>
      <c r="R414" s="225"/>
      <c r="S414" s="226"/>
      <c r="T414" s="200"/>
      <c r="U414" s="200"/>
      <c r="V414" s="16"/>
      <c r="W414" s="178"/>
      <c r="X414" s="54"/>
      <c r="Y414" s="54"/>
      <c r="Z414" s="54"/>
      <c r="AA414" s="54"/>
      <c r="AB414" s="54"/>
      <c r="AC414" s="54"/>
      <c r="AD414" s="54"/>
      <c r="AE414" s="42"/>
    </row>
    <row r="415" spans="1:32" s="17" customFormat="1" x14ac:dyDescent="0.3">
      <c r="A415" s="66"/>
      <c r="B415" s="66"/>
      <c r="C415" s="162"/>
      <c r="D415" s="66"/>
      <c r="E415" s="58"/>
      <c r="F415" s="58"/>
      <c r="G415" s="58"/>
      <c r="H415" s="58"/>
      <c r="I415" s="199"/>
      <c r="J415" s="177"/>
      <c r="K415" s="515"/>
      <c r="L415" s="59"/>
      <c r="M415" s="59"/>
      <c r="N415" s="197"/>
      <c r="O415" s="200"/>
      <c r="P415" s="130"/>
      <c r="Q415" s="225"/>
      <c r="R415" s="225"/>
      <c r="S415" s="226"/>
      <c r="T415" s="200"/>
      <c r="U415" s="200"/>
      <c r="V415" s="16"/>
      <c r="W415" s="178"/>
      <c r="X415" s="54"/>
      <c r="Y415" s="54"/>
      <c r="Z415" s="54"/>
      <c r="AA415" s="54"/>
      <c r="AB415" s="54"/>
      <c r="AC415" s="54"/>
      <c r="AD415" s="54"/>
      <c r="AE415" s="42"/>
    </row>
    <row r="416" spans="1:32" s="17" customFormat="1" x14ac:dyDescent="0.3">
      <c r="A416" s="66"/>
      <c r="B416" s="66"/>
      <c r="C416" s="162"/>
      <c r="D416" s="66"/>
      <c r="E416" s="58"/>
      <c r="F416" s="58"/>
      <c r="G416" s="58"/>
      <c r="H416" s="58"/>
      <c r="I416" s="199"/>
      <c r="J416" s="177"/>
      <c r="K416" s="515"/>
      <c r="L416" s="59"/>
      <c r="M416" s="59"/>
      <c r="N416" s="197"/>
      <c r="O416" s="200"/>
      <c r="P416" s="130"/>
      <c r="Q416" s="225"/>
      <c r="R416" s="225"/>
      <c r="S416" s="226"/>
      <c r="T416" s="200"/>
      <c r="U416" s="200"/>
      <c r="V416" s="16"/>
      <c r="W416" s="178"/>
      <c r="X416" s="54"/>
      <c r="Y416" s="54"/>
      <c r="Z416" s="54"/>
      <c r="AA416" s="54"/>
      <c r="AB416" s="54"/>
      <c r="AC416" s="54"/>
      <c r="AD416" s="54"/>
      <c r="AE416" s="42"/>
    </row>
    <row r="417" spans="1:31" s="17" customFormat="1" x14ac:dyDescent="0.3">
      <c r="A417" s="66"/>
      <c r="B417" s="66"/>
      <c r="C417" s="162"/>
      <c r="D417" s="66"/>
      <c r="E417" s="58"/>
      <c r="F417" s="58"/>
      <c r="G417" s="58"/>
      <c r="H417" s="58"/>
      <c r="I417" s="199"/>
      <c r="J417" s="177"/>
      <c r="K417" s="515"/>
      <c r="L417" s="59"/>
      <c r="M417" s="59"/>
      <c r="N417" s="58"/>
      <c r="O417" s="200"/>
      <c r="P417" s="130"/>
      <c r="Q417" s="225"/>
      <c r="R417" s="225"/>
      <c r="S417" s="226"/>
      <c r="T417" s="200"/>
      <c r="U417" s="200"/>
      <c r="V417" s="16"/>
      <c r="W417" s="178"/>
      <c r="X417" s="54"/>
      <c r="Y417" s="54"/>
      <c r="Z417" s="54"/>
      <c r="AA417" s="54"/>
      <c r="AB417" s="54"/>
      <c r="AC417" s="54"/>
      <c r="AD417" s="54"/>
      <c r="AE417" s="42"/>
    </row>
    <row r="418" spans="1:31" s="17" customFormat="1" x14ac:dyDescent="0.3">
      <c r="A418" s="66"/>
      <c r="B418" s="66"/>
      <c r="C418" s="162"/>
      <c r="D418" s="66"/>
      <c r="E418" s="58"/>
      <c r="F418" s="58"/>
      <c r="G418" s="58"/>
      <c r="H418" s="58"/>
      <c r="I418" s="199"/>
      <c r="J418" s="177"/>
      <c r="K418" s="515"/>
      <c r="L418" s="59"/>
      <c r="M418" s="59"/>
      <c r="N418" s="58"/>
      <c r="O418" s="200"/>
      <c r="P418" s="130"/>
      <c r="Q418" s="225"/>
      <c r="R418" s="225"/>
      <c r="S418" s="226"/>
      <c r="T418" s="200"/>
      <c r="U418" s="200"/>
      <c r="V418" s="16"/>
      <c r="W418" s="178"/>
      <c r="X418" s="54"/>
      <c r="Y418" s="54"/>
      <c r="Z418" s="54"/>
      <c r="AA418" s="54"/>
      <c r="AB418" s="54"/>
      <c r="AC418" s="54"/>
      <c r="AD418" s="54"/>
      <c r="AE418" s="42"/>
    </row>
    <row r="419" spans="1:31" s="17" customFormat="1" x14ac:dyDescent="0.3">
      <c r="A419" s="66"/>
      <c r="B419" s="66"/>
      <c r="C419" s="162"/>
      <c r="D419" s="66"/>
      <c r="E419" s="58"/>
      <c r="F419" s="58"/>
      <c r="G419" s="58"/>
      <c r="H419" s="58"/>
      <c r="I419" s="199"/>
      <c r="J419" s="177"/>
      <c r="K419" s="515"/>
      <c r="L419" s="59"/>
      <c r="M419" s="59"/>
      <c r="N419" s="58"/>
      <c r="O419" s="200"/>
      <c r="P419" s="130"/>
      <c r="Q419" s="225"/>
      <c r="R419" s="225"/>
      <c r="S419" s="226"/>
      <c r="T419" s="200"/>
      <c r="U419" s="200"/>
      <c r="V419" s="16"/>
      <c r="W419" s="178"/>
      <c r="X419" s="54"/>
      <c r="Y419" s="54"/>
      <c r="Z419" s="54"/>
      <c r="AA419" s="54"/>
      <c r="AB419" s="54"/>
      <c r="AC419" s="54"/>
      <c r="AD419" s="54"/>
      <c r="AE419" s="42"/>
    </row>
    <row r="420" spans="1:31" s="17" customFormat="1" x14ac:dyDescent="0.3">
      <c r="A420" s="66"/>
      <c r="B420" s="66"/>
      <c r="C420" s="162"/>
      <c r="D420" s="66"/>
      <c r="E420" s="58"/>
      <c r="F420" s="58"/>
      <c r="G420" s="58"/>
      <c r="H420" s="58"/>
      <c r="I420" s="199"/>
      <c r="J420" s="177"/>
      <c r="K420" s="515"/>
      <c r="L420" s="59"/>
      <c r="M420" s="59"/>
      <c r="N420" s="197"/>
      <c r="O420" s="200"/>
      <c r="P420" s="130"/>
      <c r="Q420" s="225"/>
      <c r="R420" s="225"/>
      <c r="S420" s="226"/>
      <c r="T420" s="200"/>
      <c r="U420" s="200"/>
      <c r="V420" s="16"/>
      <c r="W420" s="178"/>
      <c r="X420" s="54"/>
      <c r="Y420" s="54"/>
      <c r="Z420" s="54"/>
      <c r="AA420" s="54"/>
      <c r="AB420" s="54"/>
      <c r="AC420" s="54"/>
      <c r="AD420" s="54"/>
      <c r="AE420" s="42"/>
    </row>
    <row r="421" spans="1:31" s="17" customFormat="1" x14ac:dyDescent="0.3">
      <c r="A421" s="66"/>
      <c r="B421" s="66"/>
      <c r="C421" s="162"/>
      <c r="D421" s="66"/>
      <c r="E421" s="58"/>
      <c r="F421" s="58"/>
      <c r="G421" s="58"/>
      <c r="H421" s="58"/>
      <c r="I421" s="199"/>
      <c r="J421" s="177"/>
      <c r="K421" s="515"/>
      <c r="L421" s="59"/>
      <c r="M421" s="59"/>
      <c r="N421" s="58"/>
      <c r="O421" s="200"/>
      <c r="P421" s="130"/>
      <c r="Q421" s="225"/>
      <c r="R421" s="225"/>
      <c r="S421" s="226"/>
      <c r="T421" s="200"/>
      <c r="U421" s="200"/>
      <c r="V421" s="16"/>
      <c r="W421" s="134"/>
      <c r="X421" s="54"/>
      <c r="Y421" s="54"/>
      <c r="Z421" s="54"/>
      <c r="AA421" s="54"/>
      <c r="AB421" s="54"/>
      <c r="AC421" s="54"/>
      <c r="AD421" s="54"/>
      <c r="AE421" s="42"/>
    </row>
    <row r="422" spans="1:31" s="17" customFormat="1" x14ac:dyDescent="0.3">
      <c r="A422" s="66"/>
      <c r="B422" s="66"/>
      <c r="C422" s="162"/>
      <c r="D422" s="66"/>
      <c r="E422" s="58"/>
      <c r="F422" s="58"/>
      <c r="G422" s="58"/>
      <c r="H422" s="58"/>
      <c r="I422" s="199"/>
      <c r="J422" s="177"/>
      <c r="K422" s="515"/>
      <c r="L422" s="59"/>
      <c r="M422" s="59"/>
      <c r="N422" s="58"/>
      <c r="O422" s="200"/>
      <c r="P422" s="130"/>
      <c r="Q422" s="225"/>
      <c r="R422" s="225"/>
      <c r="S422" s="226"/>
      <c r="T422" s="200"/>
      <c r="U422" s="200"/>
      <c r="V422" s="16"/>
      <c r="W422" s="134"/>
      <c r="X422" s="54"/>
      <c r="Y422" s="54"/>
      <c r="Z422" s="54"/>
      <c r="AA422" s="54"/>
      <c r="AB422" s="54"/>
      <c r="AC422" s="54"/>
      <c r="AD422" s="54"/>
      <c r="AE422" s="42"/>
    </row>
    <row r="423" spans="1:31" s="17" customFormat="1" x14ac:dyDescent="0.3">
      <c r="A423" s="66"/>
      <c r="B423" s="66"/>
      <c r="C423" s="162"/>
      <c r="D423" s="66"/>
      <c r="E423" s="58"/>
      <c r="F423" s="58"/>
      <c r="G423" s="58"/>
      <c r="H423" s="58"/>
      <c r="I423" s="199"/>
      <c r="J423" s="177"/>
      <c r="K423" s="515"/>
      <c r="L423" s="59"/>
      <c r="M423" s="59"/>
      <c r="N423" s="58"/>
      <c r="O423" s="200"/>
      <c r="P423" s="130"/>
      <c r="Q423" s="225"/>
      <c r="R423" s="225"/>
      <c r="S423" s="226"/>
      <c r="T423" s="200"/>
      <c r="U423" s="200"/>
      <c r="V423" s="16"/>
      <c r="W423" s="134"/>
      <c r="X423" s="54"/>
      <c r="Y423" s="54"/>
      <c r="Z423" s="54"/>
      <c r="AA423" s="54"/>
      <c r="AB423" s="54"/>
      <c r="AC423" s="54"/>
      <c r="AD423" s="54"/>
      <c r="AE423" s="42"/>
    </row>
    <row r="424" spans="1:31" s="17" customFormat="1" x14ac:dyDescent="0.3">
      <c r="A424" s="66"/>
      <c r="B424" s="66"/>
      <c r="C424" s="162"/>
      <c r="D424" s="66"/>
      <c r="E424" s="58"/>
      <c r="F424" s="58"/>
      <c r="G424" s="58"/>
      <c r="H424" s="58"/>
      <c r="I424" s="199"/>
      <c r="J424" s="177"/>
      <c r="K424" s="515"/>
      <c r="L424" s="59"/>
      <c r="M424" s="59"/>
      <c r="N424" s="58"/>
      <c r="O424" s="200"/>
      <c r="P424" s="130"/>
      <c r="Q424" s="225"/>
      <c r="R424" s="225"/>
      <c r="S424" s="226"/>
      <c r="T424" s="200"/>
      <c r="U424" s="200"/>
      <c r="V424" s="16"/>
      <c r="W424" s="134"/>
      <c r="X424" s="54"/>
      <c r="Y424" s="54"/>
      <c r="Z424" s="54"/>
      <c r="AA424" s="54"/>
      <c r="AB424" s="54"/>
      <c r="AC424" s="54"/>
      <c r="AD424" s="54"/>
      <c r="AE424" s="42"/>
    </row>
    <row r="425" spans="1:31" s="17" customFormat="1" x14ac:dyDescent="0.3">
      <c r="A425" s="66"/>
      <c r="B425" s="66"/>
      <c r="C425" s="162"/>
      <c r="D425" s="66"/>
      <c r="E425" s="58"/>
      <c r="F425" s="58"/>
      <c r="G425" s="58"/>
      <c r="H425" s="58"/>
      <c r="I425" s="199"/>
      <c r="J425" s="177"/>
      <c r="K425" s="515"/>
      <c r="L425" s="59"/>
      <c r="M425" s="59"/>
      <c r="N425" s="197"/>
      <c r="O425" s="200"/>
      <c r="P425" s="130"/>
      <c r="Q425" s="225"/>
      <c r="R425" s="225"/>
      <c r="S425" s="226"/>
      <c r="T425" s="200"/>
      <c r="U425" s="200"/>
      <c r="V425" s="16"/>
      <c r="W425" s="134"/>
      <c r="X425" s="54"/>
      <c r="Y425" s="54"/>
      <c r="Z425" s="54"/>
      <c r="AA425" s="54"/>
      <c r="AB425" s="54"/>
      <c r="AC425" s="54"/>
      <c r="AD425" s="54"/>
      <c r="AE425" s="42"/>
    </row>
    <row r="426" spans="1:31" s="17" customFormat="1" x14ac:dyDescent="0.3">
      <c r="A426" s="66"/>
      <c r="B426" s="66"/>
      <c r="C426" s="162"/>
      <c r="D426" s="66"/>
      <c r="E426" s="58"/>
      <c r="F426" s="58"/>
      <c r="G426" s="58"/>
      <c r="H426" s="58"/>
      <c r="I426" s="199"/>
      <c r="J426" s="177"/>
      <c r="K426" s="515"/>
      <c r="L426" s="59"/>
      <c r="M426" s="59"/>
      <c r="N426" s="58"/>
      <c r="O426" s="200"/>
      <c r="P426" s="130"/>
      <c r="Q426" s="225"/>
      <c r="R426" s="225"/>
      <c r="S426" s="226"/>
      <c r="T426" s="200"/>
      <c r="U426" s="200"/>
      <c r="V426" s="16"/>
      <c r="W426" s="134"/>
      <c r="X426" s="54"/>
      <c r="Y426" s="54"/>
      <c r="Z426" s="54"/>
      <c r="AA426" s="54"/>
      <c r="AB426" s="54"/>
      <c r="AC426" s="54"/>
      <c r="AD426" s="54"/>
      <c r="AE426" s="42"/>
    </row>
    <row r="427" spans="1:31" s="17" customFormat="1" x14ac:dyDescent="0.3">
      <c r="A427" s="66"/>
      <c r="B427" s="66"/>
      <c r="C427" s="162"/>
      <c r="D427" s="66"/>
      <c r="E427" s="58"/>
      <c r="F427" s="58"/>
      <c r="G427" s="58"/>
      <c r="H427" s="58"/>
      <c r="I427" s="199"/>
      <c r="J427" s="177"/>
      <c r="K427" s="515"/>
      <c r="L427" s="59"/>
      <c r="M427" s="59"/>
      <c r="N427" s="58"/>
      <c r="O427" s="200"/>
      <c r="P427" s="130"/>
      <c r="Q427" s="225"/>
      <c r="R427" s="225"/>
      <c r="S427" s="226"/>
      <c r="T427" s="200"/>
      <c r="U427" s="200"/>
      <c r="V427" s="16"/>
      <c r="W427" s="134"/>
      <c r="X427" s="54"/>
      <c r="Y427" s="54"/>
      <c r="Z427" s="54"/>
      <c r="AA427" s="54"/>
      <c r="AB427" s="54"/>
      <c r="AC427" s="54"/>
      <c r="AD427" s="54"/>
      <c r="AE427" s="42"/>
    </row>
    <row r="428" spans="1:31" s="17" customFormat="1" x14ac:dyDescent="0.3">
      <c r="A428" s="66"/>
      <c r="B428" s="66"/>
      <c r="C428" s="162"/>
      <c r="D428" s="66"/>
      <c r="E428" s="58"/>
      <c r="F428" s="58"/>
      <c r="G428" s="58"/>
      <c r="H428" s="58"/>
      <c r="I428" s="199"/>
      <c r="J428" s="177"/>
      <c r="K428" s="515"/>
      <c r="L428" s="59"/>
      <c r="M428" s="59"/>
      <c r="N428" s="58"/>
      <c r="O428" s="200"/>
      <c r="P428" s="130"/>
      <c r="Q428" s="225"/>
      <c r="R428" s="225"/>
      <c r="S428" s="226"/>
      <c r="T428" s="200"/>
      <c r="U428" s="200"/>
      <c r="V428" s="16"/>
      <c r="W428" s="134"/>
      <c r="X428" s="54"/>
      <c r="Y428" s="54"/>
      <c r="Z428" s="54"/>
      <c r="AA428" s="54"/>
      <c r="AB428" s="54"/>
      <c r="AC428" s="54"/>
      <c r="AD428" s="54"/>
      <c r="AE428" s="42"/>
    </row>
    <row r="429" spans="1:31" s="17" customFormat="1" x14ac:dyDescent="0.3">
      <c r="A429" s="66"/>
      <c r="B429" s="66"/>
      <c r="C429" s="162"/>
      <c r="D429" s="66"/>
      <c r="E429" s="58"/>
      <c r="F429" s="58"/>
      <c r="G429" s="58"/>
      <c r="H429" s="58"/>
      <c r="I429" s="199"/>
      <c r="J429" s="177"/>
      <c r="K429" s="515"/>
      <c r="L429" s="59"/>
      <c r="M429" s="59"/>
      <c r="N429" s="197"/>
      <c r="O429" s="200"/>
      <c r="P429" s="130"/>
      <c r="Q429" s="225"/>
      <c r="R429" s="225"/>
      <c r="S429" s="226"/>
      <c r="T429" s="200"/>
      <c r="U429" s="200"/>
      <c r="V429" s="16"/>
      <c r="W429" s="134"/>
      <c r="X429" s="54"/>
      <c r="Y429" s="54"/>
      <c r="Z429" s="54"/>
      <c r="AA429" s="54"/>
      <c r="AB429" s="54"/>
      <c r="AC429" s="54"/>
      <c r="AD429" s="54"/>
      <c r="AE429" s="42"/>
    </row>
    <row r="430" spans="1:31" s="17" customFormat="1" x14ac:dyDescent="0.3">
      <c r="A430" s="66"/>
      <c r="B430" s="66"/>
      <c r="C430" s="162"/>
      <c r="D430" s="66"/>
      <c r="E430" s="58"/>
      <c r="F430" s="58"/>
      <c r="G430" s="58"/>
      <c r="H430" s="58"/>
      <c r="I430" s="199"/>
      <c r="J430" s="177"/>
      <c r="K430" s="515"/>
      <c r="L430" s="59"/>
      <c r="M430" s="59"/>
      <c r="N430" s="58"/>
      <c r="O430" s="200"/>
      <c r="P430" s="130"/>
      <c r="Q430" s="225"/>
      <c r="R430" s="225"/>
      <c r="S430" s="226"/>
      <c r="T430" s="200"/>
      <c r="U430" s="200"/>
      <c r="V430" s="16"/>
      <c r="W430" s="134"/>
      <c r="X430" s="54"/>
      <c r="Y430" s="54"/>
      <c r="Z430" s="54"/>
      <c r="AA430" s="54"/>
      <c r="AB430" s="54"/>
      <c r="AC430" s="54"/>
      <c r="AD430" s="54"/>
      <c r="AE430" s="42"/>
    </row>
    <row r="431" spans="1:31" s="17" customFormat="1" x14ac:dyDescent="0.3">
      <c r="A431" s="66"/>
      <c r="B431" s="66"/>
      <c r="C431" s="162"/>
      <c r="D431" s="66"/>
      <c r="E431" s="58"/>
      <c r="F431" s="58"/>
      <c r="G431" s="58"/>
      <c r="H431" s="58"/>
      <c r="I431" s="199"/>
      <c r="J431" s="177"/>
      <c r="K431" s="515"/>
      <c r="L431" s="59"/>
      <c r="M431" s="59"/>
      <c r="N431" s="197"/>
      <c r="O431" s="200"/>
      <c r="P431" s="130"/>
      <c r="Q431" s="225"/>
      <c r="R431" s="225"/>
      <c r="S431" s="226"/>
      <c r="T431" s="200"/>
      <c r="U431" s="200"/>
      <c r="V431" s="16"/>
      <c r="W431" s="134"/>
      <c r="X431" s="54"/>
      <c r="Y431" s="54"/>
      <c r="Z431" s="54"/>
      <c r="AA431" s="54"/>
      <c r="AB431" s="54"/>
      <c r="AC431" s="54"/>
      <c r="AD431" s="54"/>
      <c r="AE431" s="42"/>
    </row>
    <row r="432" spans="1:31" s="17" customFormat="1" x14ac:dyDescent="0.3">
      <c r="A432" s="66"/>
      <c r="B432" s="66"/>
      <c r="C432" s="162"/>
      <c r="D432" s="66"/>
      <c r="E432" s="58"/>
      <c r="F432" s="58"/>
      <c r="G432" s="58"/>
      <c r="H432" s="58"/>
      <c r="I432" s="199"/>
      <c r="J432" s="177"/>
      <c r="K432" s="515"/>
      <c r="L432" s="59"/>
      <c r="M432" s="59"/>
      <c r="N432" s="58"/>
      <c r="O432" s="200"/>
      <c r="P432" s="130"/>
      <c r="Q432" s="225"/>
      <c r="R432" s="225"/>
      <c r="S432" s="226"/>
      <c r="T432" s="200"/>
      <c r="U432" s="200"/>
      <c r="V432" s="16"/>
      <c r="W432" s="134"/>
      <c r="X432" s="54"/>
      <c r="Y432" s="54"/>
      <c r="Z432" s="54"/>
      <c r="AA432" s="54"/>
      <c r="AB432" s="54"/>
      <c r="AC432" s="54"/>
      <c r="AD432" s="54"/>
      <c r="AE432" s="42"/>
    </row>
    <row r="433" spans="1:31" s="17" customFormat="1" x14ac:dyDescent="0.3">
      <c r="A433" s="66"/>
      <c r="B433" s="66"/>
      <c r="C433" s="162"/>
      <c r="D433" s="66"/>
      <c r="E433" s="58"/>
      <c r="F433" s="58"/>
      <c r="G433" s="58"/>
      <c r="H433" s="58"/>
      <c r="I433" s="199"/>
      <c r="J433" s="177"/>
      <c r="K433" s="515"/>
      <c r="L433" s="59"/>
      <c r="M433" s="59"/>
      <c r="N433" s="197"/>
      <c r="O433" s="200"/>
      <c r="P433" s="130"/>
      <c r="Q433" s="225"/>
      <c r="R433" s="225"/>
      <c r="S433" s="226"/>
      <c r="T433" s="200"/>
      <c r="U433" s="200"/>
      <c r="V433" s="16"/>
      <c r="W433" s="134"/>
      <c r="X433" s="54"/>
      <c r="Y433" s="54"/>
      <c r="Z433" s="54"/>
      <c r="AA433" s="54"/>
      <c r="AB433" s="54"/>
      <c r="AC433" s="54"/>
      <c r="AD433" s="54"/>
      <c r="AE433" s="42"/>
    </row>
    <row r="434" spans="1:31" s="17" customFormat="1" x14ac:dyDescent="0.3">
      <c r="A434" s="66"/>
      <c r="B434" s="66"/>
      <c r="C434" s="162"/>
      <c r="D434" s="66"/>
      <c r="E434" s="58"/>
      <c r="F434" s="58"/>
      <c r="G434" s="58"/>
      <c r="H434" s="58"/>
      <c r="I434" s="199"/>
      <c r="J434" s="177"/>
      <c r="K434" s="515"/>
      <c r="L434" s="59"/>
      <c r="M434" s="59"/>
      <c r="N434" s="58"/>
      <c r="O434" s="200"/>
      <c r="P434" s="130"/>
      <c r="Q434" s="225"/>
      <c r="R434" s="225"/>
      <c r="S434" s="226"/>
      <c r="T434" s="200"/>
      <c r="U434" s="200"/>
      <c r="V434" s="16"/>
      <c r="W434" s="134"/>
      <c r="X434" s="54"/>
      <c r="Y434" s="54"/>
      <c r="Z434" s="54"/>
      <c r="AA434" s="54"/>
      <c r="AB434" s="54"/>
      <c r="AC434" s="54"/>
      <c r="AD434" s="54"/>
      <c r="AE434" s="42"/>
    </row>
    <row r="435" spans="1:31" s="17" customFormat="1" x14ac:dyDescent="0.3">
      <c r="A435" s="66"/>
      <c r="B435" s="66"/>
      <c r="C435" s="162"/>
      <c r="D435" s="66"/>
      <c r="E435" s="58"/>
      <c r="F435" s="58"/>
      <c r="G435" s="58"/>
      <c r="H435" s="58"/>
      <c r="I435" s="199"/>
      <c r="J435" s="177"/>
      <c r="K435" s="515"/>
      <c r="L435" s="59"/>
      <c r="M435" s="59"/>
      <c r="N435" s="58"/>
      <c r="O435" s="200"/>
      <c r="P435" s="130"/>
      <c r="Q435" s="225"/>
      <c r="R435" s="225"/>
      <c r="S435" s="226"/>
      <c r="T435" s="200"/>
      <c r="U435" s="200"/>
      <c r="V435" s="16"/>
      <c r="W435" s="134"/>
      <c r="X435" s="54"/>
      <c r="Y435" s="54"/>
      <c r="Z435" s="54"/>
      <c r="AA435" s="54"/>
      <c r="AB435" s="54"/>
      <c r="AC435" s="54"/>
      <c r="AD435" s="54"/>
      <c r="AE435" s="42"/>
    </row>
    <row r="436" spans="1:31" s="17" customFormat="1" x14ac:dyDescent="0.3">
      <c r="A436" s="66"/>
      <c r="B436" s="66"/>
      <c r="C436" s="162"/>
      <c r="D436" s="66"/>
      <c r="E436" s="58"/>
      <c r="F436" s="58"/>
      <c r="G436" s="58"/>
      <c r="H436" s="58"/>
      <c r="I436" s="199"/>
      <c r="J436" s="177"/>
      <c r="K436" s="515"/>
      <c r="L436" s="59"/>
      <c r="M436" s="59"/>
      <c r="N436" s="58"/>
      <c r="O436" s="200"/>
      <c r="P436" s="130"/>
      <c r="Q436" s="225"/>
      <c r="R436" s="225"/>
      <c r="S436" s="226"/>
      <c r="T436" s="200"/>
      <c r="U436" s="200"/>
      <c r="V436" s="16"/>
      <c r="W436" s="134"/>
      <c r="X436" s="54"/>
      <c r="Y436" s="54"/>
      <c r="Z436" s="54"/>
      <c r="AA436" s="54"/>
      <c r="AB436" s="54"/>
      <c r="AC436" s="54"/>
      <c r="AD436" s="54"/>
      <c r="AE436" s="42"/>
    </row>
    <row r="437" spans="1:31" s="17" customFormat="1" x14ac:dyDescent="0.3">
      <c r="A437" s="66"/>
      <c r="B437" s="66"/>
      <c r="C437" s="162"/>
      <c r="D437" s="66"/>
      <c r="E437" s="58"/>
      <c r="F437" s="58"/>
      <c r="G437" s="58"/>
      <c r="H437" s="58"/>
      <c r="I437" s="199"/>
      <c r="J437" s="177"/>
      <c r="K437" s="515"/>
      <c r="L437" s="59"/>
      <c r="M437" s="59"/>
      <c r="N437" s="58"/>
      <c r="O437" s="200"/>
      <c r="P437" s="130"/>
      <c r="Q437" s="225"/>
      <c r="R437" s="225"/>
      <c r="S437" s="226"/>
      <c r="T437" s="200"/>
      <c r="U437" s="200"/>
      <c r="V437" s="16"/>
      <c r="W437" s="134"/>
      <c r="X437" s="54"/>
      <c r="Y437" s="54"/>
      <c r="Z437" s="54"/>
      <c r="AA437" s="54"/>
      <c r="AB437" s="54"/>
      <c r="AC437" s="54"/>
      <c r="AD437" s="54"/>
      <c r="AE437" s="42"/>
    </row>
    <row r="438" spans="1:31" s="17" customFormat="1" x14ac:dyDescent="0.3">
      <c r="A438" s="66"/>
      <c r="B438" s="66"/>
      <c r="C438" s="162"/>
      <c r="D438" s="66"/>
      <c r="E438" s="58"/>
      <c r="F438" s="58"/>
      <c r="G438" s="58"/>
      <c r="H438" s="58"/>
      <c r="I438" s="199"/>
      <c r="J438" s="177"/>
      <c r="K438" s="515"/>
      <c r="L438" s="59"/>
      <c r="M438" s="59"/>
      <c r="N438" s="58"/>
      <c r="O438" s="200"/>
      <c r="P438" s="130"/>
      <c r="Q438" s="225"/>
      <c r="R438" s="225"/>
      <c r="S438" s="226"/>
      <c r="T438" s="200"/>
      <c r="U438" s="200"/>
      <c r="V438" s="16"/>
      <c r="W438" s="134"/>
      <c r="X438" s="54"/>
      <c r="Y438" s="54"/>
      <c r="Z438" s="54"/>
      <c r="AA438" s="54"/>
      <c r="AB438" s="54"/>
      <c r="AC438" s="54"/>
      <c r="AD438" s="54"/>
      <c r="AE438" s="42"/>
    </row>
    <row r="439" spans="1:31" s="17" customFormat="1" x14ac:dyDescent="0.3">
      <c r="A439" s="66"/>
      <c r="B439" s="66"/>
      <c r="C439" s="162"/>
      <c r="D439" s="66"/>
      <c r="E439" s="58"/>
      <c r="F439" s="58"/>
      <c r="G439" s="58"/>
      <c r="H439" s="58"/>
      <c r="I439" s="199"/>
      <c r="J439" s="177"/>
      <c r="K439" s="515"/>
      <c r="L439" s="59"/>
      <c r="M439" s="59"/>
      <c r="N439" s="58"/>
      <c r="O439" s="200"/>
      <c r="P439" s="130"/>
      <c r="Q439" s="225"/>
      <c r="R439" s="225"/>
      <c r="S439" s="226"/>
      <c r="T439" s="200"/>
      <c r="U439" s="200"/>
      <c r="V439" s="16"/>
      <c r="W439" s="134"/>
      <c r="X439" s="54"/>
      <c r="Y439" s="54"/>
      <c r="Z439" s="54"/>
      <c r="AA439" s="54"/>
      <c r="AB439" s="54"/>
      <c r="AC439" s="54"/>
      <c r="AD439" s="54"/>
      <c r="AE439" s="42"/>
    </row>
    <row r="440" spans="1:31" s="17" customFormat="1" x14ac:dyDescent="0.3">
      <c r="A440" s="66"/>
      <c r="B440" s="66"/>
      <c r="C440" s="162"/>
      <c r="D440" s="66"/>
      <c r="E440" s="58"/>
      <c r="F440" s="58"/>
      <c r="G440" s="58"/>
      <c r="H440" s="58"/>
      <c r="I440" s="199"/>
      <c r="J440" s="177"/>
      <c r="K440" s="515"/>
      <c r="L440" s="59"/>
      <c r="M440" s="59"/>
      <c r="N440" s="58"/>
      <c r="O440" s="200"/>
      <c r="P440" s="130"/>
      <c r="Q440" s="225"/>
      <c r="R440" s="225"/>
      <c r="S440" s="226"/>
      <c r="T440" s="200"/>
      <c r="U440" s="200"/>
      <c r="V440" s="16"/>
      <c r="W440" s="134"/>
      <c r="X440" s="54"/>
      <c r="Y440" s="54"/>
      <c r="Z440" s="54"/>
      <c r="AA440" s="54"/>
      <c r="AB440" s="54"/>
      <c r="AC440" s="54"/>
      <c r="AD440" s="54"/>
      <c r="AE440" s="42"/>
    </row>
    <row r="441" spans="1:31" s="17" customFormat="1" x14ac:dyDescent="0.3">
      <c r="A441" s="66"/>
      <c r="B441" s="66"/>
      <c r="C441" s="162"/>
      <c r="D441" s="66"/>
      <c r="E441" s="58"/>
      <c r="F441" s="58"/>
      <c r="G441" s="58"/>
      <c r="H441" s="58"/>
      <c r="I441" s="199"/>
      <c r="J441" s="177"/>
      <c r="K441" s="515"/>
      <c r="L441" s="59"/>
      <c r="M441" s="59"/>
      <c r="N441" s="58"/>
      <c r="O441" s="200"/>
      <c r="P441" s="130"/>
      <c r="Q441" s="225"/>
      <c r="R441" s="225"/>
      <c r="S441" s="226"/>
      <c r="T441" s="200"/>
      <c r="U441" s="200"/>
      <c r="V441" s="16"/>
      <c r="W441" s="134"/>
      <c r="X441" s="54"/>
      <c r="Y441" s="54"/>
      <c r="Z441" s="54"/>
      <c r="AA441" s="54"/>
      <c r="AB441" s="54"/>
      <c r="AC441" s="54"/>
      <c r="AD441" s="54"/>
      <c r="AE441" s="42"/>
    </row>
    <row r="442" spans="1:31" s="17" customFormat="1" x14ac:dyDescent="0.3">
      <c r="A442" s="66"/>
      <c r="B442" s="66"/>
      <c r="C442" s="162"/>
      <c r="D442" s="66"/>
      <c r="E442" s="58"/>
      <c r="F442" s="58"/>
      <c r="G442" s="58"/>
      <c r="H442" s="58"/>
      <c r="I442" s="199"/>
      <c r="J442" s="177"/>
      <c r="K442" s="515"/>
      <c r="L442" s="59"/>
      <c r="M442" s="59"/>
      <c r="N442" s="58"/>
      <c r="O442" s="200"/>
      <c r="P442" s="130"/>
      <c r="Q442" s="225"/>
      <c r="R442" s="225"/>
      <c r="S442" s="226"/>
      <c r="T442" s="200"/>
      <c r="U442" s="200"/>
      <c r="V442" s="16"/>
      <c r="W442" s="134"/>
      <c r="X442" s="54"/>
      <c r="Y442" s="54"/>
      <c r="Z442" s="54"/>
      <c r="AA442" s="54"/>
      <c r="AB442" s="54"/>
      <c r="AC442" s="54"/>
      <c r="AD442" s="54"/>
      <c r="AE442" s="42"/>
    </row>
    <row r="443" spans="1:31" s="17" customFormat="1" x14ac:dyDescent="0.3">
      <c r="A443" s="66"/>
      <c r="B443" s="66"/>
      <c r="C443" s="162"/>
      <c r="D443" s="66"/>
      <c r="E443" s="58"/>
      <c r="F443" s="58"/>
      <c r="G443" s="58"/>
      <c r="H443" s="58"/>
      <c r="I443" s="199"/>
      <c r="J443" s="177"/>
      <c r="K443" s="515"/>
      <c r="L443" s="59"/>
      <c r="M443" s="59"/>
      <c r="N443" s="58"/>
      <c r="O443" s="200"/>
      <c r="P443" s="130"/>
      <c r="Q443" s="225"/>
      <c r="R443" s="225"/>
      <c r="S443" s="226"/>
      <c r="T443" s="200"/>
      <c r="U443" s="200"/>
      <c r="V443" s="16"/>
      <c r="W443" s="134"/>
      <c r="X443" s="54"/>
      <c r="Y443" s="54"/>
      <c r="Z443" s="54"/>
      <c r="AA443" s="54"/>
      <c r="AB443" s="54"/>
      <c r="AC443" s="54"/>
      <c r="AD443" s="54"/>
      <c r="AE443" s="42"/>
    </row>
    <row r="444" spans="1:31" s="17" customFormat="1" x14ac:dyDescent="0.3">
      <c r="A444" s="66"/>
      <c r="B444" s="66"/>
      <c r="C444" s="162"/>
      <c r="D444" s="66"/>
      <c r="E444" s="58"/>
      <c r="F444" s="58"/>
      <c r="G444" s="58"/>
      <c r="H444" s="58"/>
      <c r="I444" s="199"/>
      <c r="J444" s="177"/>
      <c r="K444" s="515"/>
      <c r="L444" s="59"/>
      <c r="M444" s="59"/>
      <c r="N444" s="197"/>
      <c r="O444" s="200"/>
      <c r="P444" s="130"/>
      <c r="Q444" s="225"/>
      <c r="R444" s="225"/>
      <c r="S444" s="226"/>
      <c r="T444" s="200"/>
      <c r="U444" s="200"/>
      <c r="V444" s="16"/>
      <c r="W444" s="134"/>
      <c r="X444" s="54"/>
      <c r="Y444" s="54"/>
      <c r="Z444" s="54"/>
      <c r="AA444" s="54"/>
      <c r="AB444" s="54"/>
      <c r="AC444" s="54"/>
      <c r="AD444" s="54"/>
      <c r="AE444" s="42"/>
    </row>
    <row r="445" spans="1:31" s="17" customFormat="1" x14ac:dyDescent="0.3">
      <c r="A445" s="66"/>
      <c r="B445" s="66"/>
      <c r="C445" s="162"/>
      <c r="D445" s="66"/>
      <c r="E445" s="58"/>
      <c r="F445" s="58"/>
      <c r="G445" s="58"/>
      <c r="H445" s="58"/>
      <c r="I445" s="199"/>
      <c r="J445" s="177"/>
      <c r="K445" s="515"/>
      <c r="L445" s="59"/>
      <c r="M445" s="59"/>
      <c r="N445" s="58"/>
      <c r="O445" s="200"/>
      <c r="P445" s="130"/>
      <c r="Q445" s="225"/>
      <c r="R445" s="225"/>
      <c r="S445" s="226"/>
      <c r="T445" s="200"/>
      <c r="U445" s="200"/>
      <c r="V445" s="16"/>
      <c r="W445" s="134"/>
      <c r="X445" s="54"/>
      <c r="Y445" s="54"/>
      <c r="Z445" s="54"/>
      <c r="AA445" s="54"/>
      <c r="AB445" s="54"/>
      <c r="AC445" s="54"/>
      <c r="AD445" s="54"/>
      <c r="AE445" s="42"/>
    </row>
    <row r="446" spans="1:31" s="17" customFormat="1" x14ac:dyDescent="0.3">
      <c r="A446" s="66"/>
      <c r="B446" s="66"/>
      <c r="C446" s="162"/>
      <c r="D446" s="66"/>
      <c r="E446" s="58"/>
      <c r="F446" s="58"/>
      <c r="G446" s="58"/>
      <c r="H446" s="58"/>
      <c r="I446" s="199"/>
      <c r="J446" s="177"/>
      <c r="K446" s="515"/>
      <c r="L446" s="59"/>
      <c r="M446" s="59"/>
      <c r="N446" s="197"/>
      <c r="O446" s="200"/>
      <c r="P446" s="130"/>
      <c r="Q446" s="225"/>
      <c r="R446" s="225"/>
      <c r="S446" s="226"/>
      <c r="T446" s="200"/>
      <c r="U446" s="200"/>
      <c r="V446" s="16"/>
      <c r="W446" s="134"/>
      <c r="X446" s="54"/>
      <c r="Y446" s="54"/>
      <c r="Z446" s="54"/>
      <c r="AA446" s="54"/>
      <c r="AB446" s="54"/>
      <c r="AC446" s="54"/>
      <c r="AD446" s="54"/>
      <c r="AE446" s="42"/>
    </row>
    <row r="447" spans="1:31" s="17" customFormat="1" x14ac:dyDescent="0.3">
      <c r="A447" s="66"/>
      <c r="B447" s="66"/>
      <c r="C447" s="162"/>
      <c r="D447" s="66"/>
      <c r="E447" s="58"/>
      <c r="F447" s="58"/>
      <c r="G447" s="58"/>
      <c r="H447" s="58"/>
      <c r="I447" s="199"/>
      <c r="J447" s="177"/>
      <c r="K447" s="515"/>
      <c r="L447" s="59"/>
      <c r="M447" s="59"/>
      <c r="N447" s="58"/>
      <c r="O447" s="200"/>
      <c r="P447" s="130"/>
      <c r="Q447" s="225"/>
      <c r="R447" s="225"/>
      <c r="S447" s="226"/>
      <c r="T447" s="200"/>
      <c r="U447" s="200"/>
      <c r="V447" s="16"/>
      <c r="W447" s="134"/>
      <c r="X447" s="54"/>
      <c r="Y447" s="54"/>
      <c r="Z447" s="54"/>
      <c r="AA447" s="54"/>
      <c r="AB447" s="54"/>
      <c r="AC447" s="54"/>
      <c r="AD447" s="54"/>
      <c r="AE447" s="42"/>
    </row>
    <row r="448" spans="1:31" s="17" customFormat="1" x14ac:dyDescent="0.3">
      <c r="A448" s="66"/>
      <c r="B448" s="66"/>
      <c r="C448" s="162"/>
      <c r="D448" s="66"/>
      <c r="E448" s="58"/>
      <c r="F448" s="58"/>
      <c r="G448" s="58"/>
      <c r="H448" s="58"/>
      <c r="I448" s="199"/>
      <c r="J448" s="177"/>
      <c r="K448" s="515"/>
      <c r="L448" s="59"/>
      <c r="M448" s="59"/>
      <c r="N448" s="58"/>
      <c r="O448" s="200"/>
      <c r="P448" s="130"/>
      <c r="Q448" s="225"/>
      <c r="R448" s="225"/>
      <c r="S448" s="226"/>
      <c r="T448" s="200"/>
      <c r="U448" s="200"/>
      <c r="V448" s="16"/>
      <c r="W448" s="134"/>
      <c r="X448" s="54"/>
      <c r="Y448" s="54"/>
      <c r="Z448" s="54"/>
      <c r="AA448" s="54"/>
      <c r="AB448" s="54"/>
      <c r="AC448" s="54"/>
      <c r="AD448" s="54"/>
      <c r="AE448" s="42"/>
    </row>
    <row r="449" spans="1:31" s="17" customFormat="1" x14ac:dyDescent="0.3">
      <c r="A449" s="66"/>
      <c r="B449" s="66"/>
      <c r="C449" s="162"/>
      <c r="D449" s="66"/>
      <c r="E449" s="58"/>
      <c r="F449" s="58"/>
      <c r="G449" s="58"/>
      <c r="H449" s="58"/>
      <c r="I449" s="199"/>
      <c r="J449" s="177"/>
      <c r="K449" s="515"/>
      <c r="L449" s="59"/>
      <c r="M449" s="59"/>
      <c r="N449" s="58"/>
      <c r="O449" s="200"/>
      <c r="P449" s="130"/>
      <c r="Q449" s="225"/>
      <c r="R449" s="225"/>
      <c r="S449" s="226"/>
      <c r="T449" s="200"/>
      <c r="U449" s="200"/>
      <c r="V449" s="16"/>
      <c r="W449" s="134"/>
      <c r="X449" s="54"/>
      <c r="Y449" s="54"/>
      <c r="Z449" s="54"/>
      <c r="AA449" s="54"/>
      <c r="AB449" s="54"/>
      <c r="AC449" s="54"/>
      <c r="AD449" s="54"/>
      <c r="AE449" s="42"/>
    </row>
    <row r="450" spans="1:31" s="17" customFormat="1" x14ac:dyDescent="0.3">
      <c r="A450" s="66"/>
      <c r="B450" s="66"/>
      <c r="C450" s="162"/>
      <c r="D450" s="66"/>
      <c r="E450" s="58"/>
      <c r="F450" s="58"/>
      <c r="G450" s="58"/>
      <c r="H450" s="58"/>
      <c r="I450" s="199"/>
      <c r="J450" s="177"/>
      <c r="K450" s="515"/>
      <c r="L450" s="59"/>
      <c r="M450" s="59"/>
      <c r="N450" s="58"/>
      <c r="O450" s="200"/>
      <c r="P450" s="130"/>
      <c r="Q450" s="225"/>
      <c r="R450" s="225"/>
      <c r="S450" s="226"/>
      <c r="T450" s="200"/>
      <c r="U450" s="200"/>
      <c r="V450" s="16"/>
      <c r="W450" s="180"/>
      <c r="X450" s="54"/>
      <c r="Y450" s="54"/>
      <c r="Z450" s="54"/>
      <c r="AA450" s="54"/>
      <c r="AB450" s="54"/>
      <c r="AC450" s="54"/>
      <c r="AD450" s="54"/>
      <c r="AE450" s="42"/>
    </row>
    <row r="451" spans="1:31" s="17" customFormat="1" x14ac:dyDescent="0.3">
      <c r="A451" s="66"/>
      <c r="B451" s="66"/>
      <c r="C451" s="162"/>
      <c r="D451" s="66"/>
      <c r="E451" s="58"/>
      <c r="F451" s="58"/>
      <c r="G451" s="58"/>
      <c r="H451" s="58"/>
      <c r="I451" s="199"/>
      <c r="J451" s="177"/>
      <c r="K451" s="515"/>
      <c r="L451" s="59"/>
      <c r="M451" s="59"/>
      <c r="N451" s="197"/>
      <c r="O451" s="200"/>
      <c r="P451" s="130"/>
      <c r="Q451" s="225"/>
      <c r="R451" s="225"/>
      <c r="S451" s="226"/>
      <c r="T451" s="200"/>
      <c r="U451" s="200"/>
      <c r="V451" s="16"/>
      <c r="W451" s="134"/>
      <c r="X451" s="54"/>
      <c r="Y451" s="54"/>
      <c r="Z451" s="54"/>
      <c r="AA451" s="54"/>
      <c r="AB451" s="54"/>
      <c r="AC451" s="54"/>
      <c r="AD451" s="54"/>
      <c r="AE451" s="42"/>
    </row>
    <row r="452" spans="1:31" s="17" customFormat="1" x14ac:dyDescent="0.3">
      <c r="A452" s="66"/>
      <c r="B452" s="66"/>
      <c r="C452" s="162"/>
      <c r="D452" s="66"/>
      <c r="E452" s="58"/>
      <c r="F452" s="58"/>
      <c r="G452" s="58"/>
      <c r="H452" s="58"/>
      <c r="I452" s="199"/>
      <c r="J452" s="177"/>
      <c r="K452" s="515"/>
      <c r="L452" s="59"/>
      <c r="M452" s="59"/>
      <c r="N452" s="197"/>
      <c r="O452" s="200"/>
      <c r="P452" s="130"/>
      <c r="Q452" s="225"/>
      <c r="R452" s="225"/>
      <c r="S452" s="226"/>
      <c r="T452" s="200"/>
      <c r="U452" s="200"/>
      <c r="V452" s="16"/>
      <c r="W452" s="134"/>
      <c r="X452" s="54"/>
      <c r="Y452" s="54"/>
      <c r="Z452" s="54"/>
      <c r="AA452" s="54"/>
      <c r="AB452" s="54"/>
      <c r="AC452" s="54"/>
      <c r="AD452" s="54"/>
      <c r="AE452" s="42"/>
    </row>
    <row r="453" spans="1:31" s="17" customFormat="1" x14ac:dyDescent="0.3">
      <c r="A453" s="66"/>
      <c r="B453" s="66"/>
      <c r="C453" s="162"/>
      <c r="D453" s="66"/>
      <c r="E453" s="58"/>
      <c r="F453" s="58"/>
      <c r="G453" s="58"/>
      <c r="H453" s="58"/>
      <c r="I453" s="199"/>
      <c r="J453" s="177"/>
      <c r="K453" s="515"/>
      <c r="L453" s="59"/>
      <c r="M453" s="59"/>
      <c r="N453" s="58"/>
      <c r="O453" s="200"/>
      <c r="P453" s="130"/>
      <c r="Q453" s="225"/>
      <c r="R453" s="225"/>
      <c r="S453" s="226"/>
      <c r="T453" s="200"/>
      <c r="U453" s="200"/>
      <c r="V453" s="16"/>
      <c r="W453" s="134"/>
      <c r="X453" s="54"/>
      <c r="Y453" s="54"/>
      <c r="Z453" s="54"/>
      <c r="AA453" s="54"/>
      <c r="AB453" s="54"/>
      <c r="AC453" s="54"/>
      <c r="AD453" s="54"/>
      <c r="AE453" s="42"/>
    </row>
    <row r="454" spans="1:31" s="17" customFormat="1" x14ac:dyDescent="0.3">
      <c r="A454" s="66"/>
      <c r="B454" s="66"/>
      <c r="C454" s="162"/>
      <c r="D454" s="66"/>
      <c r="E454" s="58"/>
      <c r="F454" s="58"/>
      <c r="G454" s="58"/>
      <c r="H454" s="58"/>
      <c r="I454" s="199"/>
      <c r="J454" s="177"/>
      <c r="K454" s="515"/>
      <c r="L454" s="59"/>
      <c r="M454" s="59"/>
      <c r="N454" s="58"/>
      <c r="O454" s="200"/>
      <c r="P454" s="130"/>
      <c r="Q454" s="225"/>
      <c r="R454" s="225"/>
      <c r="S454" s="226"/>
      <c r="T454" s="200"/>
      <c r="U454" s="200"/>
      <c r="V454" s="16"/>
      <c r="W454" s="134"/>
      <c r="X454" s="54"/>
      <c r="Y454" s="54"/>
      <c r="Z454" s="54"/>
      <c r="AA454" s="54"/>
      <c r="AB454" s="54"/>
      <c r="AC454" s="54"/>
      <c r="AD454" s="54"/>
      <c r="AE454" s="42"/>
    </row>
    <row r="455" spans="1:31" s="17" customFormat="1" x14ac:dyDescent="0.3">
      <c r="A455" s="66"/>
      <c r="B455" s="66"/>
      <c r="C455" s="162"/>
      <c r="D455" s="66"/>
      <c r="E455" s="58"/>
      <c r="F455" s="58"/>
      <c r="G455" s="58"/>
      <c r="H455" s="58"/>
      <c r="I455" s="199"/>
      <c r="J455" s="177"/>
      <c r="K455" s="515"/>
      <c r="L455" s="59"/>
      <c r="M455" s="59"/>
      <c r="N455" s="58"/>
      <c r="O455" s="200"/>
      <c r="P455" s="130"/>
      <c r="Q455" s="225"/>
      <c r="R455" s="225"/>
      <c r="S455" s="226"/>
      <c r="T455" s="200"/>
      <c r="U455" s="200"/>
      <c r="V455" s="16"/>
      <c r="W455" s="134"/>
      <c r="X455" s="54"/>
      <c r="Y455" s="54"/>
      <c r="Z455" s="54"/>
      <c r="AA455" s="54"/>
      <c r="AB455" s="54"/>
      <c r="AC455" s="54"/>
      <c r="AD455" s="54"/>
      <c r="AE455" s="42"/>
    </row>
    <row r="456" spans="1:31" s="17" customFormat="1" x14ac:dyDescent="0.3">
      <c r="A456" s="66"/>
      <c r="B456" s="66"/>
      <c r="C456" s="162"/>
      <c r="D456" s="66"/>
      <c r="E456" s="58"/>
      <c r="F456" s="58"/>
      <c r="G456" s="58"/>
      <c r="H456" s="58"/>
      <c r="I456" s="199"/>
      <c r="J456" s="177"/>
      <c r="K456" s="515"/>
      <c r="L456" s="59"/>
      <c r="M456" s="59"/>
      <c r="N456" s="58"/>
      <c r="O456" s="200"/>
      <c r="P456" s="130"/>
      <c r="Q456" s="225"/>
      <c r="R456" s="225"/>
      <c r="S456" s="226"/>
      <c r="T456" s="200"/>
      <c r="U456" s="200"/>
      <c r="V456" s="16"/>
      <c r="W456" s="134"/>
      <c r="X456" s="54"/>
      <c r="Y456" s="54"/>
      <c r="Z456" s="54"/>
      <c r="AA456" s="54"/>
      <c r="AB456" s="54"/>
      <c r="AC456" s="54"/>
      <c r="AD456" s="54"/>
      <c r="AE456" s="42"/>
    </row>
    <row r="457" spans="1:31" s="17" customFormat="1" x14ac:dyDescent="0.3">
      <c r="A457" s="66"/>
      <c r="B457" s="66"/>
      <c r="C457" s="162"/>
      <c r="D457" s="66"/>
      <c r="E457" s="58"/>
      <c r="F457" s="58"/>
      <c r="G457" s="58"/>
      <c r="H457" s="58"/>
      <c r="I457" s="199"/>
      <c r="J457" s="177"/>
      <c r="K457" s="515"/>
      <c r="L457" s="59"/>
      <c r="M457" s="59"/>
      <c r="N457" s="58"/>
      <c r="O457" s="200"/>
      <c r="P457" s="130"/>
      <c r="Q457" s="225"/>
      <c r="R457" s="225"/>
      <c r="S457" s="226"/>
      <c r="T457" s="200"/>
      <c r="U457" s="200"/>
      <c r="V457" s="16"/>
      <c r="W457" s="134"/>
      <c r="X457" s="54"/>
      <c r="Y457" s="54"/>
      <c r="Z457" s="54"/>
      <c r="AA457" s="54"/>
      <c r="AB457" s="54"/>
      <c r="AC457" s="54"/>
      <c r="AD457" s="54"/>
      <c r="AE457" s="42"/>
    </row>
    <row r="458" spans="1:31" s="17" customFormat="1" x14ac:dyDescent="0.3">
      <c r="A458" s="66"/>
      <c r="B458" s="66"/>
      <c r="C458" s="162"/>
      <c r="D458" s="66"/>
      <c r="E458" s="58"/>
      <c r="F458" s="58"/>
      <c r="G458" s="58"/>
      <c r="H458" s="58"/>
      <c r="I458" s="199"/>
      <c r="J458" s="177"/>
      <c r="K458" s="515"/>
      <c r="L458" s="59"/>
      <c r="M458" s="59"/>
      <c r="N458" s="58"/>
      <c r="O458" s="200"/>
      <c r="P458" s="130"/>
      <c r="Q458" s="225"/>
      <c r="R458" s="225"/>
      <c r="S458" s="226"/>
      <c r="T458" s="200"/>
      <c r="U458" s="200"/>
      <c r="V458" s="16"/>
      <c r="W458" s="134"/>
      <c r="X458" s="54"/>
      <c r="Y458" s="54"/>
      <c r="Z458" s="54"/>
      <c r="AA458" s="54"/>
      <c r="AB458" s="54"/>
      <c r="AC458" s="54"/>
      <c r="AD458" s="54"/>
      <c r="AE458" s="42"/>
    </row>
    <row r="459" spans="1:31" s="17" customFormat="1" x14ac:dyDescent="0.3">
      <c r="A459" s="66"/>
      <c r="B459" s="66"/>
      <c r="C459" s="162"/>
      <c r="D459" s="66"/>
      <c r="E459" s="58"/>
      <c r="F459" s="58"/>
      <c r="G459" s="58"/>
      <c r="H459" s="58"/>
      <c r="I459" s="199"/>
      <c r="J459" s="177"/>
      <c r="K459" s="515"/>
      <c r="L459" s="59"/>
      <c r="M459" s="59"/>
      <c r="N459" s="58"/>
      <c r="O459" s="200"/>
      <c r="P459" s="130"/>
      <c r="Q459" s="225"/>
      <c r="R459" s="225"/>
      <c r="S459" s="226"/>
      <c r="T459" s="200"/>
      <c r="U459" s="200"/>
      <c r="V459" s="16"/>
      <c r="W459" s="134"/>
      <c r="X459" s="54"/>
      <c r="Y459" s="54"/>
      <c r="Z459" s="54"/>
      <c r="AA459" s="54"/>
      <c r="AB459" s="54"/>
      <c r="AC459" s="54"/>
      <c r="AD459" s="54"/>
      <c r="AE459" s="42"/>
    </row>
    <row r="460" spans="1:31" s="17" customFormat="1" x14ac:dyDescent="0.3">
      <c r="A460" s="66"/>
      <c r="B460" s="66"/>
      <c r="C460" s="162"/>
      <c r="D460" s="66"/>
      <c r="E460" s="58"/>
      <c r="F460" s="58"/>
      <c r="G460" s="58"/>
      <c r="H460" s="58"/>
      <c r="I460" s="199"/>
      <c r="J460" s="177"/>
      <c r="K460" s="515"/>
      <c r="L460" s="59"/>
      <c r="M460" s="59"/>
      <c r="N460" s="58"/>
      <c r="O460" s="200"/>
      <c r="P460" s="130"/>
      <c r="Q460" s="225"/>
      <c r="R460" s="225"/>
      <c r="S460" s="226"/>
      <c r="T460" s="200"/>
      <c r="U460" s="200"/>
      <c r="V460" s="16"/>
      <c r="W460" s="134"/>
      <c r="X460" s="54"/>
      <c r="Y460" s="54"/>
      <c r="Z460" s="54"/>
      <c r="AA460" s="54"/>
      <c r="AB460" s="54"/>
      <c r="AC460" s="54"/>
      <c r="AD460" s="54"/>
      <c r="AE460" s="42"/>
    </row>
    <row r="461" spans="1:31" s="17" customFormat="1" x14ac:dyDescent="0.3">
      <c r="A461" s="66"/>
      <c r="B461" s="66"/>
      <c r="C461" s="162"/>
      <c r="D461" s="66"/>
      <c r="E461" s="58"/>
      <c r="F461" s="58"/>
      <c r="G461" s="58"/>
      <c r="H461" s="58"/>
      <c r="I461" s="199"/>
      <c r="J461" s="177"/>
      <c r="K461" s="515"/>
      <c r="L461" s="59"/>
      <c r="M461" s="59"/>
      <c r="N461" s="58"/>
      <c r="O461" s="200"/>
      <c r="P461" s="130"/>
      <c r="Q461" s="225"/>
      <c r="R461" s="225"/>
      <c r="S461" s="226"/>
      <c r="T461" s="200"/>
      <c r="U461" s="200"/>
      <c r="V461" s="16"/>
      <c r="W461" s="134"/>
      <c r="X461" s="54"/>
      <c r="Y461" s="54"/>
      <c r="Z461" s="54"/>
      <c r="AA461" s="54"/>
      <c r="AB461" s="54"/>
      <c r="AC461" s="54"/>
      <c r="AD461" s="54"/>
      <c r="AE461" s="42"/>
    </row>
    <row r="462" spans="1:31" s="17" customFormat="1" x14ac:dyDescent="0.3">
      <c r="A462" s="66"/>
      <c r="B462" s="66"/>
      <c r="C462" s="162"/>
      <c r="D462" s="66"/>
      <c r="E462" s="58"/>
      <c r="F462" s="58"/>
      <c r="G462" s="58"/>
      <c r="H462" s="58"/>
      <c r="I462" s="199"/>
      <c r="J462" s="177"/>
      <c r="K462" s="515"/>
      <c r="L462" s="59"/>
      <c r="M462" s="59"/>
      <c r="N462" s="197"/>
      <c r="O462" s="200"/>
      <c r="P462" s="130"/>
      <c r="Q462" s="225"/>
      <c r="R462" s="225"/>
      <c r="S462" s="226"/>
      <c r="T462" s="200"/>
      <c r="U462" s="200"/>
      <c r="V462" s="16"/>
      <c r="W462" s="134"/>
      <c r="X462" s="54"/>
      <c r="Y462" s="54"/>
      <c r="Z462" s="54"/>
      <c r="AA462" s="54"/>
      <c r="AB462" s="54"/>
      <c r="AC462" s="54"/>
      <c r="AD462" s="54"/>
      <c r="AE462" s="42"/>
    </row>
    <row r="463" spans="1:31" s="17" customFormat="1" x14ac:dyDescent="0.3">
      <c r="A463" s="66"/>
      <c r="B463" s="66"/>
      <c r="C463" s="162"/>
      <c r="D463" s="66"/>
      <c r="E463" s="58"/>
      <c r="F463" s="58"/>
      <c r="G463" s="58"/>
      <c r="H463" s="58"/>
      <c r="I463" s="199"/>
      <c r="J463" s="177"/>
      <c r="K463" s="515"/>
      <c r="L463" s="59"/>
      <c r="M463" s="59"/>
      <c r="N463" s="58"/>
      <c r="O463" s="200"/>
      <c r="P463" s="130"/>
      <c r="Q463" s="225"/>
      <c r="R463" s="225"/>
      <c r="S463" s="226"/>
      <c r="T463" s="200"/>
      <c r="U463" s="200"/>
      <c r="V463" s="16"/>
      <c r="W463" s="134"/>
      <c r="X463" s="54"/>
      <c r="Y463" s="54"/>
      <c r="Z463" s="54"/>
      <c r="AA463" s="54"/>
      <c r="AB463" s="54"/>
      <c r="AC463" s="54"/>
      <c r="AD463" s="54"/>
      <c r="AE463" s="42"/>
    </row>
    <row r="464" spans="1:31" s="17" customFormat="1" x14ac:dyDescent="0.3">
      <c r="A464" s="66"/>
      <c r="B464" s="66"/>
      <c r="C464" s="162"/>
      <c r="D464" s="66"/>
      <c r="E464" s="58"/>
      <c r="F464" s="58"/>
      <c r="G464" s="58"/>
      <c r="H464" s="58"/>
      <c r="I464" s="199"/>
      <c r="J464" s="177"/>
      <c r="K464" s="515"/>
      <c r="L464" s="59"/>
      <c r="M464" s="59"/>
      <c r="N464" s="58"/>
      <c r="O464" s="200"/>
      <c r="P464" s="130"/>
      <c r="Q464" s="225"/>
      <c r="R464" s="225"/>
      <c r="S464" s="226"/>
      <c r="T464" s="200"/>
      <c r="U464" s="200"/>
      <c r="V464" s="16"/>
      <c r="W464" s="134"/>
      <c r="X464" s="54"/>
      <c r="Y464" s="54"/>
      <c r="Z464" s="54"/>
      <c r="AA464" s="54"/>
      <c r="AB464" s="54"/>
      <c r="AC464" s="54"/>
      <c r="AD464" s="54"/>
      <c r="AE464" s="42"/>
    </row>
    <row r="465" spans="1:31" s="17" customFormat="1" x14ac:dyDescent="0.3">
      <c r="A465" s="66"/>
      <c r="B465" s="66"/>
      <c r="C465" s="162"/>
      <c r="D465" s="66"/>
      <c r="E465" s="58"/>
      <c r="F465" s="58"/>
      <c r="G465" s="58"/>
      <c r="H465" s="58"/>
      <c r="I465" s="199"/>
      <c r="J465" s="177"/>
      <c r="K465" s="515"/>
      <c r="L465" s="59"/>
      <c r="M465" s="59"/>
      <c r="N465" s="58"/>
      <c r="O465" s="200"/>
      <c r="P465" s="130"/>
      <c r="Q465" s="225"/>
      <c r="R465" s="225"/>
      <c r="S465" s="226"/>
      <c r="T465" s="200"/>
      <c r="U465" s="200"/>
      <c r="V465" s="16"/>
      <c r="W465" s="134"/>
      <c r="X465" s="54"/>
      <c r="Y465" s="54"/>
      <c r="Z465" s="54"/>
      <c r="AA465" s="54"/>
      <c r="AB465" s="54"/>
      <c r="AC465" s="54"/>
      <c r="AD465" s="54"/>
      <c r="AE465" s="42"/>
    </row>
    <row r="466" spans="1:31" s="17" customFormat="1" x14ac:dyDescent="0.3">
      <c r="A466" s="66"/>
      <c r="B466" s="66"/>
      <c r="C466" s="129"/>
      <c r="D466" s="66"/>
      <c r="E466" s="58"/>
      <c r="F466" s="58"/>
      <c r="G466" s="58"/>
      <c r="H466" s="58"/>
      <c r="I466" s="199"/>
      <c r="J466" s="177"/>
      <c r="K466" s="515"/>
      <c r="L466" s="59"/>
      <c r="M466" s="59"/>
      <c r="N466" s="58"/>
      <c r="O466" s="200"/>
      <c r="P466" s="130"/>
      <c r="Q466" s="225"/>
      <c r="R466" s="225"/>
      <c r="S466" s="226"/>
      <c r="T466" s="200"/>
      <c r="U466" s="200"/>
      <c r="V466" s="16"/>
      <c r="W466" s="134"/>
      <c r="X466" s="54"/>
      <c r="Y466" s="54"/>
      <c r="Z466" s="54"/>
      <c r="AA466" s="54"/>
      <c r="AB466" s="54"/>
      <c r="AC466" s="54"/>
      <c r="AD466" s="54"/>
      <c r="AE466" s="42"/>
    </row>
    <row r="467" spans="1:31" s="17" customFormat="1" x14ac:dyDescent="0.3">
      <c r="A467" s="66"/>
      <c r="B467" s="66"/>
      <c r="C467" s="129"/>
      <c r="D467" s="66"/>
      <c r="E467" s="58"/>
      <c r="F467" s="58"/>
      <c r="G467" s="58"/>
      <c r="H467" s="58"/>
      <c r="I467" s="199"/>
      <c r="J467" s="177"/>
      <c r="K467" s="515"/>
      <c r="L467" s="59"/>
      <c r="M467" s="59"/>
      <c r="N467" s="58"/>
      <c r="O467" s="200"/>
      <c r="P467" s="130"/>
      <c r="Q467" s="225"/>
      <c r="R467" s="225"/>
      <c r="S467" s="226"/>
      <c r="T467" s="200"/>
      <c r="U467" s="200"/>
      <c r="V467" s="16"/>
      <c r="W467" s="134"/>
      <c r="X467" s="54"/>
      <c r="Y467" s="54"/>
      <c r="Z467" s="54"/>
      <c r="AA467" s="54"/>
      <c r="AB467" s="54"/>
      <c r="AC467" s="54"/>
      <c r="AD467" s="54"/>
      <c r="AE467" s="42"/>
    </row>
    <row r="468" spans="1:31" s="17" customFormat="1" x14ac:dyDescent="0.3">
      <c r="A468" s="66"/>
      <c r="B468" s="66"/>
      <c r="C468" s="129"/>
      <c r="D468" s="66"/>
      <c r="E468" s="58"/>
      <c r="F468" s="58"/>
      <c r="G468" s="58"/>
      <c r="H468" s="58"/>
      <c r="I468" s="199"/>
      <c r="J468" s="177"/>
      <c r="K468" s="515"/>
      <c r="L468" s="59"/>
      <c r="M468" s="59"/>
      <c r="N468" s="197"/>
      <c r="O468" s="200"/>
      <c r="P468" s="130"/>
      <c r="Q468" s="225"/>
      <c r="R468" s="225"/>
      <c r="S468" s="226"/>
      <c r="T468" s="200"/>
      <c r="U468" s="200"/>
      <c r="V468" s="16"/>
      <c r="W468" s="134"/>
      <c r="X468" s="54"/>
      <c r="Y468" s="54"/>
      <c r="Z468" s="54"/>
      <c r="AA468" s="54"/>
      <c r="AB468" s="54"/>
      <c r="AC468" s="54"/>
      <c r="AD468" s="54"/>
      <c r="AE468" s="42"/>
    </row>
    <row r="469" spans="1:31" s="17" customFormat="1" x14ac:dyDescent="0.3">
      <c r="A469" s="66"/>
      <c r="B469" s="66"/>
      <c r="C469" s="129"/>
      <c r="D469" s="66"/>
      <c r="E469" s="58"/>
      <c r="F469" s="58"/>
      <c r="G469" s="58"/>
      <c r="H469" s="58"/>
      <c r="I469" s="199"/>
      <c r="J469" s="177"/>
      <c r="K469" s="515"/>
      <c r="L469" s="59"/>
      <c r="M469" s="59"/>
      <c r="N469" s="58"/>
      <c r="O469" s="200"/>
      <c r="P469" s="130"/>
      <c r="Q469" s="225"/>
      <c r="R469" s="225"/>
      <c r="S469" s="226"/>
      <c r="T469" s="200"/>
      <c r="U469" s="200"/>
      <c r="V469" s="16"/>
      <c r="W469" s="134"/>
      <c r="X469" s="54"/>
      <c r="Y469" s="54"/>
      <c r="Z469" s="54"/>
      <c r="AA469" s="54"/>
      <c r="AB469" s="54"/>
      <c r="AC469" s="54"/>
      <c r="AD469" s="54"/>
      <c r="AE469" s="42"/>
    </row>
    <row r="470" spans="1:31" s="17" customFormat="1" x14ac:dyDescent="0.3">
      <c r="A470" s="66"/>
      <c r="B470" s="66"/>
      <c r="C470" s="129"/>
      <c r="D470" s="66"/>
      <c r="E470" s="58"/>
      <c r="F470" s="58"/>
      <c r="G470" s="58"/>
      <c r="H470" s="58"/>
      <c r="I470" s="199"/>
      <c r="J470" s="177"/>
      <c r="K470" s="515"/>
      <c r="L470" s="59"/>
      <c r="M470" s="59"/>
      <c r="N470" s="58"/>
      <c r="O470" s="200"/>
      <c r="P470" s="130"/>
      <c r="Q470" s="225"/>
      <c r="R470" s="225"/>
      <c r="S470" s="226"/>
      <c r="T470" s="200"/>
      <c r="U470" s="200"/>
      <c r="V470" s="16"/>
      <c r="W470" s="134"/>
      <c r="X470" s="54"/>
      <c r="Y470" s="54"/>
      <c r="Z470" s="54"/>
      <c r="AA470" s="54"/>
      <c r="AB470" s="54"/>
      <c r="AC470" s="54"/>
      <c r="AD470" s="54"/>
      <c r="AE470" s="42"/>
    </row>
    <row r="471" spans="1:31" s="17" customFormat="1" x14ac:dyDescent="0.3">
      <c r="A471" s="66"/>
      <c r="B471" s="66"/>
      <c r="C471" s="129"/>
      <c r="D471" s="66"/>
      <c r="E471" s="58"/>
      <c r="F471" s="58"/>
      <c r="G471" s="58"/>
      <c r="H471" s="58"/>
      <c r="I471" s="199"/>
      <c r="J471" s="177"/>
      <c r="K471" s="515"/>
      <c r="L471" s="59"/>
      <c r="M471" s="59"/>
      <c r="N471" s="58"/>
      <c r="O471" s="200"/>
      <c r="P471" s="130"/>
      <c r="Q471" s="225"/>
      <c r="R471" s="225"/>
      <c r="S471" s="226"/>
      <c r="T471" s="200"/>
      <c r="U471" s="200"/>
      <c r="V471" s="16"/>
      <c r="W471" s="134"/>
      <c r="X471" s="54"/>
      <c r="Y471" s="54"/>
      <c r="Z471" s="54"/>
      <c r="AA471" s="54"/>
      <c r="AB471" s="54"/>
      <c r="AC471" s="54"/>
      <c r="AD471" s="54"/>
      <c r="AE471" s="42"/>
    </row>
    <row r="472" spans="1:31" s="17" customFormat="1" x14ac:dyDescent="0.3">
      <c r="A472" s="66"/>
      <c r="B472" s="66"/>
      <c r="C472" s="129"/>
      <c r="D472" s="66"/>
      <c r="E472" s="58"/>
      <c r="F472" s="58"/>
      <c r="G472" s="58"/>
      <c r="H472" s="58"/>
      <c r="I472" s="199"/>
      <c r="J472" s="177"/>
      <c r="K472" s="515"/>
      <c r="L472" s="59"/>
      <c r="M472" s="59"/>
      <c r="N472" s="197"/>
      <c r="O472" s="200"/>
      <c r="P472" s="130"/>
      <c r="Q472" s="225"/>
      <c r="R472" s="225"/>
      <c r="S472" s="226"/>
      <c r="T472" s="200"/>
      <c r="U472" s="200"/>
      <c r="V472" s="16"/>
      <c r="W472" s="134"/>
      <c r="X472" s="54"/>
      <c r="Y472" s="54"/>
      <c r="Z472" s="54"/>
      <c r="AA472" s="54"/>
      <c r="AB472" s="54"/>
      <c r="AC472" s="54"/>
      <c r="AD472" s="54"/>
      <c r="AE472" s="42"/>
    </row>
    <row r="473" spans="1:31" s="17" customFormat="1" x14ac:dyDescent="0.3">
      <c r="A473" s="66"/>
      <c r="B473" s="66"/>
      <c r="C473" s="129"/>
      <c r="D473" s="66"/>
      <c r="E473" s="58"/>
      <c r="F473" s="58"/>
      <c r="G473" s="58"/>
      <c r="H473" s="58"/>
      <c r="I473" s="199"/>
      <c r="J473" s="177"/>
      <c r="K473" s="515"/>
      <c r="L473" s="59"/>
      <c r="M473" s="59"/>
      <c r="N473" s="58"/>
      <c r="O473" s="200"/>
      <c r="P473" s="130"/>
      <c r="Q473" s="225"/>
      <c r="R473" s="225"/>
      <c r="S473" s="226"/>
      <c r="T473" s="200"/>
      <c r="U473" s="200"/>
      <c r="V473" s="16"/>
      <c r="W473" s="134"/>
      <c r="X473" s="54"/>
      <c r="Y473" s="54"/>
      <c r="Z473" s="54"/>
      <c r="AA473" s="54"/>
      <c r="AB473" s="54"/>
      <c r="AC473" s="54"/>
      <c r="AD473" s="54"/>
      <c r="AE473" s="42"/>
    </row>
    <row r="474" spans="1:31" s="17" customFormat="1" x14ac:dyDescent="0.3">
      <c r="A474" s="66"/>
      <c r="B474" s="66"/>
      <c r="C474" s="129"/>
      <c r="D474" s="66"/>
      <c r="E474" s="58"/>
      <c r="F474" s="58"/>
      <c r="G474" s="58"/>
      <c r="H474" s="58"/>
      <c r="I474" s="199"/>
      <c r="J474" s="177"/>
      <c r="K474" s="515"/>
      <c r="L474" s="59"/>
      <c r="M474" s="59"/>
      <c r="N474" s="58"/>
      <c r="O474" s="200"/>
      <c r="P474" s="130"/>
      <c r="Q474" s="225"/>
      <c r="R474" s="225"/>
      <c r="S474" s="226"/>
      <c r="T474" s="200"/>
      <c r="U474" s="200"/>
      <c r="V474" s="16"/>
      <c r="W474" s="134"/>
      <c r="X474" s="54"/>
      <c r="Y474" s="54"/>
      <c r="Z474" s="54"/>
      <c r="AA474" s="54"/>
      <c r="AB474" s="54"/>
      <c r="AC474" s="54"/>
      <c r="AD474" s="54"/>
      <c r="AE474" s="42"/>
    </row>
    <row r="475" spans="1:31" s="17" customFormat="1" x14ac:dyDescent="0.3">
      <c r="A475" s="66"/>
      <c r="B475" s="66"/>
      <c r="C475" s="162"/>
      <c r="D475" s="66"/>
      <c r="E475" s="58"/>
      <c r="F475" s="58"/>
      <c r="G475" s="58"/>
      <c r="H475" s="58"/>
      <c r="I475" s="199"/>
      <c r="J475" s="177"/>
      <c r="K475" s="515"/>
      <c r="L475" s="59"/>
      <c r="M475" s="59"/>
      <c r="N475" s="58"/>
      <c r="O475" s="200"/>
      <c r="P475" s="130"/>
      <c r="Q475" s="225"/>
      <c r="R475" s="225"/>
      <c r="S475" s="226"/>
      <c r="T475" s="200"/>
      <c r="U475" s="200"/>
      <c r="V475" s="16"/>
      <c r="W475" s="134"/>
      <c r="X475" s="54"/>
      <c r="Y475" s="54"/>
      <c r="Z475" s="54"/>
      <c r="AA475" s="54"/>
      <c r="AB475" s="54"/>
      <c r="AC475" s="54"/>
      <c r="AD475" s="54"/>
      <c r="AE475" s="42"/>
    </row>
    <row r="476" spans="1:31" s="17" customFormat="1" x14ac:dyDescent="0.3">
      <c r="A476" s="66"/>
      <c r="B476" s="66"/>
      <c r="C476" s="162"/>
      <c r="D476" s="66"/>
      <c r="E476" s="58"/>
      <c r="F476" s="58"/>
      <c r="G476" s="58"/>
      <c r="H476" s="58"/>
      <c r="I476" s="199"/>
      <c r="J476" s="177"/>
      <c r="K476" s="515"/>
      <c r="L476" s="59"/>
      <c r="M476" s="59"/>
      <c r="N476" s="58"/>
      <c r="O476" s="200"/>
      <c r="P476" s="130"/>
      <c r="Q476" s="225"/>
      <c r="R476" s="225"/>
      <c r="S476" s="226"/>
      <c r="T476" s="200"/>
      <c r="U476" s="200"/>
      <c r="V476" s="16"/>
      <c r="W476" s="134"/>
      <c r="X476" s="54"/>
      <c r="Y476" s="54"/>
      <c r="Z476" s="54"/>
      <c r="AA476" s="54"/>
      <c r="AB476" s="54"/>
      <c r="AC476" s="54"/>
      <c r="AD476" s="54"/>
      <c r="AE476" s="42"/>
    </row>
    <row r="477" spans="1:31" s="17" customFormat="1" x14ac:dyDescent="0.3">
      <c r="A477" s="66"/>
      <c r="B477" s="66"/>
      <c r="C477" s="162"/>
      <c r="D477" s="66"/>
      <c r="E477" s="58"/>
      <c r="F477" s="58"/>
      <c r="G477" s="58"/>
      <c r="H477" s="58"/>
      <c r="I477" s="199"/>
      <c r="J477" s="177"/>
      <c r="K477" s="515"/>
      <c r="L477" s="59"/>
      <c r="M477" s="59"/>
      <c r="N477" s="58"/>
      <c r="O477" s="200"/>
      <c r="P477" s="130"/>
      <c r="Q477" s="225"/>
      <c r="R477" s="225"/>
      <c r="S477" s="226"/>
      <c r="T477" s="200"/>
      <c r="U477" s="200"/>
      <c r="V477" s="16"/>
      <c r="W477" s="134"/>
      <c r="X477" s="54"/>
      <c r="Y477" s="54"/>
      <c r="Z477" s="54"/>
      <c r="AA477" s="54"/>
      <c r="AB477" s="54"/>
      <c r="AC477" s="54"/>
      <c r="AD477" s="54"/>
      <c r="AE477" s="42"/>
    </row>
    <row r="478" spans="1:31" s="17" customFormat="1" x14ac:dyDescent="0.3">
      <c r="A478" s="66"/>
      <c r="B478" s="66"/>
      <c r="C478" s="162"/>
      <c r="D478" s="66"/>
      <c r="E478" s="58"/>
      <c r="F478" s="58"/>
      <c r="G478" s="58"/>
      <c r="H478" s="58"/>
      <c r="I478" s="199"/>
      <c r="J478" s="177"/>
      <c r="K478" s="515"/>
      <c r="L478" s="59"/>
      <c r="M478" s="59"/>
      <c r="N478" s="197"/>
      <c r="O478" s="200"/>
      <c r="P478" s="130"/>
      <c r="Q478" s="225"/>
      <c r="R478" s="225"/>
      <c r="S478" s="226"/>
      <c r="T478" s="200"/>
      <c r="U478" s="200"/>
      <c r="V478" s="16"/>
      <c r="W478" s="134"/>
      <c r="X478" s="54"/>
      <c r="Y478" s="54"/>
      <c r="Z478" s="54"/>
      <c r="AA478" s="54"/>
      <c r="AB478" s="54"/>
      <c r="AC478" s="54"/>
      <c r="AD478" s="54"/>
      <c r="AE478" s="42"/>
    </row>
    <row r="479" spans="1:31" s="17" customFormat="1" x14ac:dyDescent="0.3">
      <c r="A479" s="66"/>
      <c r="B479" s="66"/>
      <c r="C479" s="162"/>
      <c r="D479" s="66"/>
      <c r="E479" s="58"/>
      <c r="F479" s="58"/>
      <c r="G479" s="58"/>
      <c r="H479" s="58"/>
      <c r="I479" s="199"/>
      <c r="J479" s="177"/>
      <c r="K479" s="515"/>
      <c r="L479" s="59"/>
      <c r="M479" s="59"/>
      <c r="N479" s="197"/>
      <c r="O479" s="200"/>
      <c r="P479" s="130"/>
      <c r="Q479" s="225"/>
      <c r="R479" s="225"/>
      <c r="S479" s="226"/>
      <c r="T479" s="200"/>
      <c r="U479" s="200"/>
      <c r="V479" s="16"/>
      <c r="W479" s="134"/>
      <c r="X479" s="54"/>
      <c r="Y479" s="54"/>
      <c r="Z479" s="54"/>
      <c r="AA479" s="54"/>
      <c r="AB479" s="54"/>
      <c r="AC479" s="54"/>
      <c r="AD479" s="54"/>
      <c r="AE479" s="42"/>
    </row>
    <row r="480" spans="1:31" s="17" customFormat="1" x14ac:dyDescent="0.3">
      <c r="A480" s="66"/>
      <c r="B480" s="66"/>
      <c r="C480" s="162"/>
      <c r="D480" s="66"/>
      <c r="E480" s="58"/>
      <c r="F480" s="58"/>
      <c r="G480" s="58"/>
      <c r="H480" s="58"/>
      <c r="I480" s="199"/>
      <c r="J480" s="177"/>
      <c r="K480" s="515"/>
      <c r="L480" s="59"/>
      <c r="M480" s="59"/>
      <c r="N480" s="197"/>
      <c r="O480" s="200"/>
      <c r="P480" s="130"/>
      <c r="Q480" s="225"/>
      <c r="R480" s="225"/>
      <c r="S480" s="226"/>
      <c r="T480" s="200"/>
      <c r="U480" s="200"/>
      <c r="V480" s="16"/>
      <c r="W480" s="134"/>
      <c r="X480" s="54"/>
      <c r="Y480" s="54"/>
      <c r="Z480" s="54"/>
      <c r="AA480" s="54"/>
      <c r="AB480" s="54"/>
      <c r="AC480" s="54"/>
      <c r="AD480" s="54"/>
      <c r="AE480" s="42"/>
    </row>
    <row r="481" spans="1:31" s="17" customFormat="1" x14ac:dyDescent="0.3">
      <c r="A481" s="66"/>
      <c r="B481" s="66"/>
      <c r="C481" s="162"/>
      <c r="D481" s="66"/>
      <c r="E481" s="58"/>
      <c r="F481" s="58"/>
      <c r="G481" s="58"/>
      <c r="H481" s="58"/>
      <c r="I481" s="199"/>
      <c r="J481" s="177"/>
      <c r="K481" s="515"/>
      <c r="L481" s="59"/>
      <c r="M481" s="59"/>
      <c r="N481" s="58"/>
      <c r="O481" s="200"/>
      <c r="P481" s="130"/>
      <c r="Q481" s="225"/>
      <c r="R481" s="225"/>
      <c r="S481" s="226"/>
      <c r="T481" s="200"/>
      <c r="U481" s="200"/>
      <c r="V481" s="16"/>
      <c r="W481" s="134"/>
      <c r="X481" s="54"/>
      <c r="Y481" s="54"/>
      <c r="Z481" s="54"/>
      <c r="AA481" s="54"/>
      <c r="AB481" s="54"/>
      <c r="AC481" s="54"/>
      <c r="AD481" s="54"/>
      <c r="AE481" s="42"/>
    </row>
    <row r="482" spans="1:31" s="17" customFormat="1" x14ac:dyDescent="0.3">
      <c r="A482" s="66"/>
      <c r="B482" s="66"/>
      <c r="C482" s="162"/>
      <c r="D482" s="66"/>
      <c r="E482" s="58"/>
      <c r="F482" s="58"/>
      <c r="G482" s="58"/>
      <c r="H482" s="58"/>
      <c r="I482" s="199"/>
      <c r="J482" s="177"/>
      <c r="K482" s="515"/>
      <c r="L482" s="59"/>
      <c r="M482" s="59"/>
      <c r="N482" s="197"/>
      <c r="O482" s="200"/>
      <c r="P482" s="130"/>
      <c r="Q482" s="225"/>
      <c r="R482" s="225"/>
      <c r="S482" s="226"/>
      <c r="T482" s="200"/>
      <c r="U482" s="200"/>
      <c r="V482" s="16"/>
      <c r="W482" s="134"/>
      <c r="X482" s="54"/>
      <c r="Y482" s="54"/>
      <c r="Z482" s="54"/>
      <c r="AA482" s="54"/>
      <c r="AB482" s="54"/>
      <c r="AC482" s="54"/>
      <c r="AD482" s="54"/>
      <c r="AE482" s="42"/>
    </row>
    <row r="483" spans="1:31" s="17" customFormat="1" x14ac:dyDescent="0.3">
      <c r="A483" s="66"/>
      <c r="B483" s="66"/>
      <c r="C483" s="162"/>
      <c r="D483" s="66"/>
      <c r="E483" s="58"/>
      <c r="F483" s="58"/>
      <c r="G483" s="58"/>
      <c r="H483" s="58"/>
      <c r="I483" s="199"/>
      <c r="J483" s="177"/>
      <c r="K483" s="515"/>
      <c r="L483" s="59"/>
      <c r="M483" s="59"/>
      <c r="N483" s="58"/>
      <c r="O483" s="200"/>
      <c r="P483" s="130"/>
      <c r="Q483" s="225"/>
      <c r="R483" s="225"/>
      <c r="S483" s="226"/>
      <c r="T483" s="200"/>
      <c r="U483" s="200"/>
      <c r="V483" s="16"/>
      <c r="W483" s="134"/>
      <c r="X483" s="54"/>
      <c r="Y483" s="54"/>
      <c r="Z483" s="54"/>
      <c r="AA483" s="54"/>
      <c r="AB483" s="54"/>
      <c r="AC483" s="54"/>
      <c r="AD483" s="54"/>
      <c r="AE483" s="42"/>
    </row>
    <row r="484" spans="1:31" s="17" customFormat="1" x14ac:dyDescent="0.3">
      <c r="A484" s="66"/>
      <c r="B484" s="66"/>
      <c r="C484" s="162"/>
      <c r="D484" s="66"/>
      <c r="E484" s="58"/>
      <c r="F484" s="58"/>
      <c r="G484" s="58"/>
      <c r="H484" s="58"/>
      <c r="I484" s="199"/>
      <c r="J484" s="177"/>
      <c r="K484" s="515"/>
      <c r="L484" s="59"/>
      <c r="M484" s="59"/>
      <c r="N484" s="58"/>
      <c r="O484" s="200"/>
      <c r="P484" s="130"/>
      <c r="Q484" s="225"/>
      <c r="R484" s="225"/>
      <c r="S484" s="226"/>
      <c r="T484" s="200"/>
      <c r="U484" s="200"/>
      <c r="V484" s="16"/>
      <c r="W484" s="134"/>
      <c r="X484" s="54"/>
      <c r="Y484" s="54"/>
      <c r="Z484" s="54"/>
      <c r="AA484" s="54"/>
      <c r="AB484" s="54"/>
      <c r="AC484" s="54"/>
      <c r="AD484" s="54"/>
      <c r="AE484" s="42"/>
    </row>
    <row r="485" spans="1:31" s="17" customFormat="1" x14ac:dyDescent="0.3">
      <c r="A485" s="66"/>
      <c r="B485" s="66"/>
      <c r="C485" s="162"/>
      <c r="D485" s="66"/>
      <c r="E485" s="58"/>
      <c r="F485" s="58"/>
      <c r="G485" s="58"/>
      <c r="H485" s="58"/>
      <c r="I485" s="199"/>
      <c r="J485" s="177"/>
      <c r="K485" s="515"/>
      <c r="L485" s="59"/>
      <c r="M485" s="59"/>
      <c r="N485" s="58"/>
      <c r="O485" s="200"/>
      <c r="P485" s="130"/>
      <c r="Q485" s="225"/>
      <c r="R485" s="225"/>
      <c r="S485" s="226"/>
      <c r="T485" s="200"/>
      <c r="U485" s="200"/>
      <c r="V485" s="16"/>
      <c r="W485" s="134"/>
      <c r="X485" s="54"/>
      <c r="Y485" s="54"/>
      <c r="Z485" s="54"/>
      <c r="AA485" s="54"/>
      <c r="AB485" s="54"/>
      <c r="AC485" s="54"/>
      <c r="AD485" s="54"/>
      <c r="AE485" s="42"/>
    </row>
    <row r="486" spans="1:31" s="17" customFormat="1" x14ac:dyDescent="0.3">
      <c r="A486" s="66"/>
      <c r="B486" s="66"/>
      <c r="C486" s="162"/>
      <c r="D486" s="66"/>
      <c r="E486" s="58"/>
      <c r="F486" s="58"/>
      <c r="G486" s="58"/>
      <c r="H486" s="58"/>
      <c r="I486" s="199"/>
      <c r="J486" s="177"/>
      <c r="K486" s="515"/>
      <c r="L486" s="59"/>
      <c r="M486" s="59"/>
      <c r="N486" s="58"/>
      <c r="O486" s="200"/>
      <c r="P486" s="130"/>
      <c r="Q486" s="225"/>
      <c r="R486" s="225"/>
      <c r="S486" s="226"/>
      <c r="T486" s="200"/>
      <c r="U486" s="200"/>
      <c r="V486" s="16"/>
      <c r="W486" s="134"/>
      <c r="X486" s="54"/>
      <c r="Y486" s="54"/>
      <c r="Z486" s="54"/>
      <c r="AA486" s="54"/>
      <c r="AB486" s="54"/>
      <c r="AC486" s="54"/>
      <c r="AD486" s="54"/>
      <c r="AE486" s="42"/>
    </row>
    <row r="487" spans="1:31" s="17" customFormat="1" x14ac:dyDescent="0.3">
      <c r="A487" s="66"/>
      <c r="B487" s="66"/>
      <c r="C487" s="162"/>
      <c r="D487" s="66"/>
      <c r="E487" s="58"/>
      <c r="F487" s="58"/>
      <c r="G487" s="58"/>
      <c r="H487" s="58"/>
      <c r="I487" s="199"/>
      <c r="J487" s="177"/>
      <c r="K487" s="515"/>
      <c r="L487" s="59"/>
      <c r="M487" s="59"/>
      <c r="N487" s="58"/>
      <c r="O487" s="200"/>
      <c r="P487" s="130"/>
      <c r="Q487" s="225"/>
      <c r="R487" s="225"/>
      <c r="S487" s="226"/>
      <c r="T487" s="200"/>
      <c r="U487" s="200"/>
      <c r="V487" s="16"/>
      <c r="W487" s="134"/>
      <c r="X487" s="54"/>
      <c r="Y487" s="54"/>
      <c r="Z487" s="54"/>
      <c r="AA487" s="54"/>
      <c r="AB487" s="54"/>
      <c r="AC487" s="54"/>
      <c r="AD487" s="54"/>
      <c r="AE487" s="42"/>
    </row>
    <row r="488" spans="1:31" s="17" customFormat="1" x14ac:dyDescent="0.3">
      <c r="A488" s="66"/>
      <c r="B488" s="66"/>
      <c r="C488" s="162"/>
      <c r="D488" s="66"/>
      <c r="E488" s="58"/>
      <c r="F488" s="58"/>
      <c r="G488" s="58"/>
      <c r="H488" s="58"/>
      <c r="I488" s="199"/>
      <c r="J488" s="177"/>
      <c r="K488" s="515"/>
      <c r="L488" s="59"/>
      <c r="M488" s="59"/>
      <c r="N488" s="58"/>
      <c r="O488" s="200"/>
      <c r="P488" s="130"/>
      <c r="Q488" s="225"/>
      <c r="R488" s="225"/>
      <c r="S488" s="226"/>
      <c r="T488" s="200"/>
      <c r="U488" s="200"/>
      <c r="V488" s="16"/>
      <c r="W488" s="134"/>
      <c r="X488" s="54"/>
      <c r="Y488" s="54"/>
      <c r="Z488" s="54"/>
      <c r="AA488" s="54"/>
      <c r="AB488" s="54"/>
      <c r="AC488" s="54"/>
      <c r="AD488" s="54"/>
      <c r="AE488" s="42"/>
    </row>
    <row r="489" spans="1:31" s="17" customFormat="1" x14ac:dyDescent="0.3">
      <c r="A489" s="66"/>
      <c r="B489" s="66"/>
      <c r="C489" s="162"/>
      <c r="D489" s="66"/>
      <c r="E489" s="58"/>
      <c r="F489" s="58"/>
      <c r="G489" s="58"/>
      <c r="H489" s="58"/>
      <c r="I489" s="199"/>
      <c r="J489" s="177"/>
      <c r="K489" s="515"/>
      <c r="L489" s="59"/>
      <c r="M489" s="59"/>
      <c r="N489" s="58"/>
      <c r="O489" s="200"/>
      <c r="P489" s="130"/>
      <c r="Q489" s="225"/>
      <c r="R489" s="225"/>
      <c r="S489" s="226"/>
      <c r="T489" s="200"/>
      <c r="U489" s="200"/>
      <c r="V489" s="16"/>
      <c r="W489" s="134"/>
      <c r="X489" s="54"/>
      <c r="Y489" s="54"/>
      <c r="Z489" s="54"/>
      <c r="AA489" s="54"/>
      <c r="AB489" s="54"/>
      <c r="AC489" s="54"/>
      <c r="AD489" s="54"/>
      <c r="AE489" s="42"/>
    </row>
    <row r="490" spans="1:31" s="17" customFormat="1" x14ac:dyDescent="0.3">
      <c r="A490" s="66"/>
      <c r="B490" s="66"/>
      <c r="C490" s="162"/>
      <c r="D490" s="66"/>
      <c r="E490" s="58"/>
      <c r="F490" s="58"/>
      <c r="G490" s="58"/>
      <c r="H490" s="58"/>
      <c r="I490" s="199"/>
      <c r="J490" s="177"/>
      <c r="K490" s="515"/>
      <c r="L490" s="59"/>
      <c r="M490" s="59"/>
      <c r="N490" s="58"/>
      <c r="O490" s="200"/>
      <c r="P490" s="130"/>
      <c r="Q490" s="225"/>
      <c r="R490" s="225"/>
      <c r="S490" s="226"/>
      <c r="T490" s="200"/>
      <c r="U490" s="200"/>
      <c r="V490" s="16"/>
      <c r="W490" s="134"/>
      <c r="X490" s="54"/>
      <c r="Y490" s="54"/>
      <c r="Z490" s="54"/>
      <c r="AA490" s="54"/>
      <c r="AB490" s="54"/>
      <c r="AC490" s="54"/>
      <c r="AD490" s="54"/>
      <c r="AE490" s="42"/>
    </row>
    <row r="491" spans="1:31" s="17" customFormat="1" x14ac:dyDescent="0.3">
      <c r="A491" s="66"/>
      <c r="B491" s="66"/>
      <c r="C491" s="162"/>
      <c r="D491" s="66"/>
      <c r="E491" s="58"/>
      <c r="F491" s="58"/>
      <c r="G491" s="58"/>
      <c r="H491" s="58"/>
      <c r="I491" s="199"/>
      <c r="J491" s="177"/>
      <c r="K491" s="515"/>
      <c r="L491" s="59"/>
      <c r="M491" s="59"/>
      <c r="N491" s="58"/>
      <c r="O491" s="200"/>
      <c r="P491" s="130"/>
      <c r="Q491" s="225"/>
      <c r="R491" s="225"/>
      <c r="S491" s="226"/>
      <c r="T491" s="200"/>
      <c r="U491" s="200"/>
      <c r="V491" s="16"/>
      <c r="W491" s="134"/>
      <c r="X491" s="54"/>
      <c r="Y491" s="54"/>
      <c r="Z491" s="54"/>
      <c r="AA491" s="54"/>
      <c r="AB491" s="54"/>
      <c r="AC491" s="54"/>
      <c r="AD491" s="54"/>
      <c r="AE491" s="42"/>
    </row>
    <row r="492" spans="1:31" s="17" customFormat="1" x14ac:dyDescent="0.3">
      <c r="A492" s="66"/>
      <c r="B492" s="66"/>
      <c r="C492" s="162"/>
      <c r="D492" s="66"/>
      <c r="E492" s="58"/>
      <c r="F492" s="58"/>
      <c r="G492" s="58"/>
      <c r="H492" s="58"/>
      <c r="I492" s="199"/>
      <c r="J492" s="177"/>
      <c r="K492" s="515"/>
      <c r="L492" s="59"/>
      <c r="M492" s="59"/>
      <c r="N492" s="58"/>
      <c r="O492" s="200"/>
      <c r="P492" s="130"/>
      <c r="Q492" s="225"/>
      <c r="R492" s="225"/>
      <c r="S492" s="226"/>
      <c r="T492" s="200"/>
      <c r="U492" s="200"/>
      <c r="V492" s="16"/>
      <c r="W492" s="134"/>
      <c r="X492" s="54"/>
      <c r="Y492" s="54"/>
      <c r="Z492" s="54"/>
      <c r="AA492" s="54"/>
      <c r="AB492" s="54"/>
      <c r="AC492" s="54"/>
      <c r="AD492" s="54"/>
      <c r="AE492" s="42"/>
    </row>
    <row r="493" spans="1:31" s="17" customFormat="1" x14ac:dyDescent="0.3">
      <c r="A493" s="66"/>
      <c r="B493" s="66"/>
      <c r="C493" s="162"/>
      <c r="D493" s="66"/>
      <c r="E493" s="58"/>
      <c r="F493" s="58"/>
      <c r="G493" s="58"/>
      <c r="H493" s="58"/>
      <c r="I493" s="199"/>
      <c r="J493" s="177"/>
      <c r="K493" s="515"/>
      <c r="L493" s="59"/>
      <c r="M493" s="59"/>
      <c r="N493" s="58"/>
      <c r="O493" s="200"/>
      <c r="P493" s="130"/>
      <c r="Q493" s="225"/>
      <c r="R493" s="225"/>
      <c r="S493" s="226"/>
      <c r="T493" s="200"/>
      <c r="U493" s="200"/>
      <c r="V493" s="16"/>
      <c r="W493" s="134"/>
      <c r="X493" s="54"/>
      <c r="Y493" s="54"/>
      <c r="Z493" s="54"/>
      <c r="AA493" s="54"/>
      <c r="AB493" s="54"/>
      <c r="AC493" s="54"/>
      <c r="AD493" s="54"/>
      <c r="AE493" s="42"/>
    </row>
    <row r="494" spans="1:31" s="17" customFormat="1" x14ac:dyDescent="0.3">
      <c r="A494" s="66"/>
      <c r="B494" s="66"/>
      <c r="C494" s="162"/>
      <c r="D494" s="66"/>
      <c r="E494" s="58"/>
      <c r="F494" s="58"/>
      <c r="G494" s="58"/>
      <c r="H494" s="58"/>
      <c r="I494" s="199"/>
      <c r="J494" s="177"/>
      <c r="K494" s="515"/>
      <c r="L494" s="59"/>
      <c r="M494" s="59"/>
      <c r="N494" s="197"/>
      <c r="O494" s="200"/>
      <c r="P494" s="130"/>
      <c r="Q494" s="225"/>
      <c r="R494" s="225"/>
      <c r="S494" s="226"/>
      <c r="T494" s="200"/>
      <c r="U494" s="200"/>
      <c r="V494" s="16"/>
      <c r="W494" s="134"/>
      <c r="X494" s="54"/>
      <c r="Y494" s="54"/>
      <c r="Z494" s="54"/>
      <c r="AA494" s="54"/>
      <c r="AB494" s="54"/>
      <c r="AC494" s="54"/>
      <c r="AD494" s="54"/>
      <c r="AE494" s="42"/>
    </row>
    <row r="495" spans="1:31" s="17" customFormat="1" x14ac:dyDescent="0.3">
      <c r="A495" s="66"/>
      <c r="B495" s="66"/>
      <c r="C495" s="162"/>
      <c r="D495" s="66"/>
      <c r="E495" s="58"/>
      <c r="F495" s="58"/>
      <c r="G495" s="58"/>
      <c r="H495" s="58"/>
      <c r="I495" s="199"/>
      <c r="J495" s="177"/>
      <c r="K495" s="515"/>
      <c r="L495" s="59"/>
      <c r="M495" s="59"/>
      <c r="N495" s="58"/>
      <c r="O495" s="200"/>
      <c r="P495" s="130"/>
      <c r="Q495" s="225"/>
      <c r="R495" s="225"/>
      <c r="S495" s="226"/>
      <c r="T495" s="200"/>
      <c r="U495" s="200"/>
      <c r="V495" s="16"/>
      <c r="W495" s="134"/>
      <c r="X495" s="54"/>
      <c r="Y495" s="54"/>
      <c r="Z495" s="54"/>
      <c r="AA495" s="54"/>
      <c r="AB495" s="54"/>
      <c r="AC495" s="54"/>
      <c r="AD495" s="54"/>
      <c r="AE495" s="42"/>
    </row>
    <row r="496" spans="1:31" s="17" customFormat="1" x14ac:dyDescent="0.3">
      <c r="A496" s="66"/>
      <c r="B496" s="66"/>
      <c r="C496" s="162"/>
      <c r="D496" s="66"/>
      <c r="E496" s="58"/>
      <c r="F496" s="58"/>
      <c r="G496" s="58"/>
      <c r="H496" s="58"/>
      <c r="I496" s="199"/>
      <c r="J496" s="177"/>
      <c r="K496" s="515"/>
      <c r="L496" s="59"/>
      <c r="M496" s="59"/>
      <c r="N496" s="58"/>
      <c r="O496" s="200"/>
      <c r="P496" s="130"/>
      <c r="Q496" s="225"/>
      <c r="R496" s="225"/>
      <c r="S496" s="226"/>
      <c r="T496" s="200"/>
      <c r="U496" s="200"/>
      <c r="V496" s="16"/>
      <c r="W496" s="134"/>
      <c r="X496" s="54"/>
      <c r="Y496" s="54"/>
      <c r="Z496" s="54"/>
      <c r="AA496" s="54"/>
      <c r="AB496" s="54"/>
      <c r="AC496" s="54"/>
      <c r="AD496" s="54"/>
      <c r="AE496" s="42"/>
    </row>
    <row r="497" spans="1:31" s="17" customFormat="1" x14ac:dyDescent="0.3">
      <c r="A497" s="66"/>
      <c r="B497" s="66"/>
      <c r="C497" s="162"/>
      <c r="D497" s="66"/>
      <c r="E497" s="58"/>
      <c r="F497" s="58"/>
      <c r="G497" s="58"/>
      <c r="H497" s="58"/>
      <c r="I497" s="199"/>
      <c r="J497" s="177"/>
      <c r="K497" s="515"/>
      <c r="L497" s="59"/>
      <c r="M497" s="59"/>
      <c r="N497" s="58"/>
      <c r="O497" s="200"/>
      <c r="P497" s="130"/>
      <c r="Q497" s="225"/>
      <c r="R497" s="225"/>
      <c r="S497" s="226"/>
      <c r="T497" s="200"/>
      <c r="U497" s="200"/>
      <c r="V497" s="16"/>
      <c r="W497" s="134"/>
      <c r="X497" s="54"/>
      <c r="Y497" s="54"/>
      <c r="Z497" s="54"/>
      <c r="AA497" s="54"/>
      <c r="AB497" s="54"/>
      <c r="AC497" s="54"/>
      <c r="AD497" s="54"/>
      <c r="AE497" s="42"/>
    </row>
    <row r="498" spans="1:31" s="17" customFormat="1" x14ac:dyDescent="0.3">
      <c r="A498" s="66"/>
      <c r="B498" s="66"/>
      <c r="C498" s="162"/>
      <c r="D498" s="66"/>
      <c r="E498" s="58"/>
      <c r="F498" s="58"/>
      <c r="G498" s="58"/>
      <c r="H498" s="58"/>
      <c r="I498" s="199"/>
      <c r="J498" s="177"/>
      <c r="K498" s="515"/>
      <c r="L498" s="59"/>
      <c r="M498" s="59"/>
      <c r="N498" s="58"/>
      <c r="O498" s="200"/>
      <c r="P498" s="130"/>
      <c r="Q498" s="225"/>
      <c r="R498" s="225"/>
      <c r="S498" s="226"/>
      <c r="T498" s="200"/>
      <c r="U498" s="200"/>
      <c r="V498" s="16"/>
      <c r="W498" s="134"/>
      <c r="X498" s="54"/>
      <c r="Y498" s="54"/>
      <c r="Z498" s="54"/>
      <c r="AA498" s="54"/>
      <c r="AB498" s="54"/>
      <c r="AC498" s="54"/>
      <c r="AD498" s="54"/>
      <c r="AE498" s="42"/>
    </row>
    <row r="499" spans="1:31" s="17" customFormat="1" x14ac:dyDescent="0.3">
      <c r="A499" s="66"/>
      <c r="B499" s="66"/>
      <c r="C499" s="162"/>
      <c r="D499" s="66"/>
      <c r="E499" s="58"/>
      <c r="F499" s="58"/>
      <c r="G499" s="58"/>
      <c r="H499" s="58"/>
      <c r="I499" s="199"/>
      <c r="J499" s="177"/>
      <c r="K499" s="515"/>
      <c r="L499" s="59"/>
      <c r="M499" s="59"/>
      <c r="N499" s="58"/>
      <c r="O499" s="200"/>
      <c r="P499" s="130"/>
      <c r="Q499" s="225"/>
      <c r="R499" s="225"/>
      <c r="S499" s="226"/>
      <c r="T499" s="200"/>
      <c r="U499" s="200"/>
      <c r="V499" s="16"/>
      <c r="W499" s="134"/>
      <c r="X499" s="54"/>
      <c r="Y499" s="54"/>
      <c r="Z499" s="54"/>
      <c r="AA499" s="54"/>
      <c r="AB499" s="54"/>
      <c r="AC499" s="54"/>
      <c r="AD499" s="54"/>
      <c r="AE499" s="42"/>
    </row>
    <row r="500" spans="1:31" s="17" customFormat="1" x14ac:dyDescent="0.3">
      <c r="A500" s="66"/>
      <c r="B500" s="66"/>
      <c r="C500" s="162"/>
      <c r="D500" s="66"/>
      <c r="E500" s="58"/>
      <c r="F500" s="58"/>
      <c r="G500" s="58"/>
      <c r="H500" s="58"/>
      <c r="I500" s="199"/>
      <c r="J500" s="177"/>
      <c r="K500" s="515"/>
      <c r="L500" s="59"/>
      <c r="M500" s="59"/>
      <c r="N500" s="58"/>
      <c r="O500" s="200"/>
      <c r="P500" s="130"/>
      <c r="Q500" s="225"/>
      <c r="R500" s="225"/>
      <c r="S500" s="226"/>
      <c r="T500" s="200"/>
      <c r="U500" s="200"/>
      <c r="V500" s="16"/>
      <c r="W500" s="134"/>
      <c r="X500" s="54"/>
      <c r="Y500" s="54"/>
      <c r="Z500" s="54"/>
      <c r="AA500" s="54"/>
      <c r="AB500" s="54"/>
      <c r="AC500" s="54"/>
      <c r="AD500" s="54"/>
      <c r="AE500" s="42"/>
    </row>
    <row r="501" spans="1:31" s="17" customFormat="1" x14ac:dyDescent="0.3">
      <c r="A501" s="66"/>
      <c r="B501" s="66"/>
      <c r="C501" s="162"/>
      <c r="D501" s="66"/>
      <c r="E501" s="58"/>
      <c r="F501" s="58"/>
      <c r="G501" s="58"/>
      <c r="H501" s="58"/>
      <c r="I501" s="199"/>
      <c r="J501" s="177"/>
      <c r="K501" s="515"/>
      <c r="L501" s="59"/>
      <c r="M501" s="59"/>
      <c r="N501" s="58"/>
      <c r="O501" s="200"/>
      <c r="P501" s="130"/>
      <c r="Q501" s="225"/>
      <c r="R501" s="225"/>
      <c r="S501" s="226"/>
      <c r="T501" s="200"/>
      <c r="U501" s="200"/>
      <c r="V501" s="16"/>
      <c r="W501" s="134"/>
      <c r="X501" s="54"/>
      <c r="Y501" s="54"/>
      <c r="Z501" s="54"/>
      <c r="AA501" s="54"/>
      <c r="AB501" s="54"/>
      <c r="AC501" s="54"/>
      <c r="AD501" s="54"/>
      <c r="AE501" s="42"/>
    </row>
    <row r="502" spans="1:31" s="17" customFormat="1" x14ac:dyDescent="0.3">
      <c r="A502" s="66"/>
      <c r="B502" s="66"/>
      <c r="C502" s="162"/>
      <c r="D502" s="66"/>
      <c r="E502" s="58"/>
      <c r="F502" s="58"/>
      <c r="G502" s="58"/>
      <c r="H502" s="58"/>
      <c r="I502" s="199"/>
      <c r="J502" s="177"/>
      <c r="K502" s="515"/>
      <c r="L502" s="59"/>
      <c r="M502" s="59"/>
      <c r="N502" s="58"/>
      <c r="O502" s="200"/>
      <c r="P502" s="130"/>
      <c r="Q502" s="225"/>
      <c r="R502" s="225"/>
      <c r="S502" s="226"/>
      <c r="T502" s="200"/>
      <c r="U502" s="200"/>
      <c r="V502" s="16"/>
      <c r="W502" s="134"/>
      <c r="X502" s="54"/>
      <c r="Y502" s="54"/>
      <c r="Z502" s="54"/>
      <c r="AA502" s="54"/>
      <c r="AB502" s="54"/>
      <c r="AC502" s="54"/>
      <c r="AD502" s="54"/>
      <c r="AE502" s="42"/>
    </row>
    <row r="503" spans="1:31" s="17" customFormat="1" x14ac:dyDescent="0.3">
      <c r="A503" s="66"/>
      <c r="B503" s="66"/>
      <c r="C503" s="162"/>
      <c r="D503" s="66"/>
      <c r="E503" s="58"/>
      <c r="F503" s="58"/>
      <c r="G503" s="58"/>
      <c r="H503" s="58"/>
      <c r="I503" s="199"/>
      <c r="J503" s="177"/>
      <c r="K503" s="515"/>
      <c r="L503" s="59"/>
      <c r="M503" s="59"/>
      <c r="N503" s="197"/>
      <c r="O503" s="200"/>
      <c r="P503" s="130"/>
      <c r="Q503" s="225"/>
      <c r="R503" s="225"/>
      <c r="S503" s="226"/>
      <c r="T503" s="200"/>
      <c r="U503" s="200"/>
      <c r="V503" s="16"/>
      <c r="W503" s="134"/>
      <c r="X503" s="54"/>
      <c r="Y503" s="54"/>
      <c r="Z503" s="54"/>
      <c r="AA503" s="54"/>
      <c r="AB503" s="54"/>
      <c r="AC503" s="54"/>
      <c r="AD503" s="54"/>
      <c r="AE503" s="42"/>
    </row>
    <row r="504" spans="1:31" s="17" customFormat="1" x14ac:dyDescent="0.3">
      <c r="A504" s="66"/>
      <c r="B504" s="66"/>
      <c r="C504" s="162"/>
      <c r="D504" s="66"/>
      <c r="E504" s="58"/>
      <c r="F504" s="58"/>
      <c r="G504" s="58"/>
      <c r="H504" s="58"/>
      <c r="I504" s="199"/>
      <c r="J504" s="177"/>
      <c r="K504" s="515"/>
      <c r="L504" s="59"/>
      <c r="M504" s="59"/>
      <c r="N504" s="58"/>
      <c r="O504" s="200"/>
      <c r="P504" s="130"/>
      <c r="Q504" s="225"/>
      <c r="R504" s="225"/>
      <c r="S504" s="226"/>
      <c r="T504" s="200"/>
      <c r="U504" s="200"/>
      <c r="V504" s="16"/>
      <c r="W504" s="134"/>
      <c r="X504" s="54"/>
      <c r="Y504" s="54"/>
      <c r="Z504" s="54"/>
      <c r="AA504" s="54"/>
      <c r="AB504" s="54"/>
      <c r="AC504" s="54"/>
      <c r="AD504" s="54"/>
      <c r="AE504" s="42"/>
    </row>
    <row r="505" spans="1:31" s="17" customFormat="1" x14ac:dyDescent="0.3">
      <c r="A505" s="66"/>
      <c r="B505" s="66"/>
      <c r="C505" s="162"/>
      <c r="D505" s="66"/>
      <c r="E505" s="58"/>
      <c r="F505" s="58"/>
      <c r="G505" s="58"/>
      <c r="H505" s="58"/>
      <c r="I505" s="199"/>
      <c r="J505" s="177"/>
      <c r="K505" s="515"/>
      <c r="L505" s="59"/>
      <c r="M505" s="59"/>
      <c r="N505" s="58"/>
      <c r="O505" s="200"/>
      <c r="P505" s="130"/>
      <c r="Q505" s="225"/>
      <c r="R505" s="225"/>
      <c r="S505" s="226"/>
      <c r="T505" s="200"/>
      <c r="U505" s="200"/>
      <c r="V505" s="16"/>
      <c r="W505" s="134"/>
      <c r="X505" s="54"/>
      <c r="Y505" s="54"/>
      <c r="Z505" s="54"/>
      <c r="AA505" s="54"/>
      <c r="AB505" s="54"/>
      <c r="AC505" s="54"/>
      <c r="AD505" s="54"/>
      <c r="AE505" s="42"/>
    </row>
    <row r="506" spans="1:31" s="17" customFormat="1" x14ac:dyDescent="0.3">
      <c r="A506" s="66"/>
      <c r="B506" s="66"/>
      <c r="C506" s="162"/>
      <c r="D506" s="66"/>
      <c r="E506" s="58"/>
      <c r="F506" s="58"/>
      <c r="G506" s="58"/>
      <c r="H506" s="58"/>
      <c r="I506" s="199"/>
      <c r="J506" s="177"/>
      <c r="K506" s="515"/>
      <c r="L506" s="59"/>
      <c r="M506" s="59"/>
      <c r="N506" s="58"/>
      <c r="O506" s="200"/>
      <c r="P506" s="130"/>
      <c r="Q506" s="225"/>
      <c r="R506" s="225"/>
      <c r="S506" s="226"/>
      <c r="T506" s="200"/>
      <c r="U506" s="200"/>
      <c r="V506" s="16"/>
      <c r="W506" s="134"/>
      <c r="X506" s="54"/>
      <c r="Y506" s="54"/>
      <c r="Z506" s="54"/>
      <c r="AA506" s="54"/>
      <c r="AB506" s="54"/>
      <c r="AC506" s="54"/>
      <c r="AD506" s="54"/>
      <c r="AE506" s="42"/>
    </row>
    <row r="507" spans="1:31" s="17" customFormat="1" x14ac:dyDescent="0.3">
      <c r="A507" s="66"/>
      <c r="B507" s="66"/>
      <c r="C507" s="162"/>
      <c r="D507" s="66"/>
      <c r="E507" s="58"/>
      <c r="F507" s="58"/>
      <c r="G507" s="58"/>
      <c r="H507" s="58"/>
      <c r="I507" s="199"/>
      <c r="J507" s="177"/>
      <c r="K507" s="515"/>
      <c r="L507" s="59"/>
      <c r="M507" s="59"/>
      <c r="N507" s="58"/>
      <c r="O507" s="200"/>
      <c r="P507" s="130"/>
      <c r="Q507" s="225"/>
      <c r="R507" s="225"/>
      <c r="S507" s="226"/>
      <c r="T507" s="200"/>
      <c r="U507" s="200"/>
      <c r="V507" s="16"/>
      <c r="W507" s="134"/>
      <c r="X507" s="54"/>
      <c r="Y507" s="54"/>
      <c r="Z507" s="54"/>
      <c r="AA507" s="54"/>
      <c r="AB507" s="54"/>
      <c r="AC507" s="54"/>
      <c r="AD507" s="54"/>
      <c r="AE507" s="42"/>
    </row>
    <row r="508" spans="1:31" s="17" customFormat="1" x14ac:dyDescent="0.3">
      <c r="A508" s="66"/>
      <c r="B508" s="66"/>
      <c r="C508" s="162"/>
      <c r="D508" s="66"/>
      <c r="E508" s="58"/>
      <c r="F508" s="58"/>
      <c r="G508" s="58"/>
      <c r="H508" s="58"/>
      <c r="I508" s="199"/>
      <c r="J508" s="177"/>
      <c r="K508" s="515"/>
      <c r="L508" s="59"/>
      <c r="M508" s="59"/>
      <c r="N508" s="197"/>
      <c r="O508" s="200"/>
      <c r="P508" s="130"/>
      <c r="Q508" s="225"/>
      <c r="R508" s="225"/>
      <c r="S508" s="226"/>
      <c r="T508" s="200"/>
      <c r="U508" s="200"/>
      <c r="V508" s="16"/>
      <c r="W508" s="134"/>
      <c r="X508" s="54"/>
      <c r="Y508" s="54"/>
      <c r="Z508" s="54"/>
      <c r="AA508" s="54"/>
      <c r="AB508" s="54"/>
      <c r="AC508" s="54"/>
      <c r="AD508" s="54"/>
      <c r="AE508" s="42"/>
    </row>
    <row r="509" spans="1:31" s="17" customFormat="1" x14ac:dyDescent="0.3">
      <c r="A509" s="66"/>
      <c r="B509" s="66"/>
      <c r="C509" s="162"/>
      <c r="D509" s="66"/>
      <c r="E509" s="58"/>
      <c r="F509" s="58"/>
      <c r="G509" s="58"/>
      <c r="H509" s="58"/>
      <c r="I509" s="199"/>
      <c r="J509" s="177"/>
      <c r="K509" s="515"/>
      <c r="L509" s="59"/>
      <c r="M509" s="59"/>
      <c r="N509" s="58"/>
      <c r="O509" s="200"/>
      <c r="P509" s="130"/>
      <c r="Q509" s="225"/>
      <c r="R509" s="225"/>
      <c r="S509" s="226"/>
      <c r="T509" s="200"/>
      <c r="U509" s="200"/>
      <c r="V509" s="16"/>
      <c r="W509" s="155"/>
      <c r="X509" s="54"/>
      <c r="Y509" s="54"/>
      <c r="Z509" s="54"/>
      <c r="AA509" s="54"/>
      <c r="AB509" s="54"/>
      <c r="AC509" s="54"/>
      <c r="AD509" s="54"/>
      <c r="AE509" s="42"/>
    </row>
    <row r="510" spans="1:31" s="17" customFormat="1" x14ac:dyDescent="0.3">
      <c r="A510" s="66"/>
      <c r="B510" s="66"/>
      <c r="C510" s="162"/>
      <c r="D510" s="66"/>
      <c r="E510" s="58"/>
      <c r="F510" s="58"/>
      <c r="G510" s="58"/>
      <c r="H510" s="58"/>
      <c r="I510" s="199"/>
      <c r="J510" s="177"/>
      <c r="K510" s="515"/>
      <c r="L510" s="59"/>
      <c r="M510" s="59"/>
      <c r="N510" s="58"/>
      <c r="O510" s="200"/>
      <c r="P510" s="130"/>
      <c r="Q510" s="225"/>
      <c r="R510" s="225"/>
      <c r="S510" s="226"/>
      <c r="T510" s="200"/>
      <c r="U510" s="200"/>
      <c r="V510" s="16"/>
      <c r="W510" s="134"/>
      <c r="X510" s="54"/>
      <c r="Y510" s="54"/>
      <c r="Z510" s="54"/>
      <c r="AA510" s="54"/>
      <c r="AB510" s="54"/>
      <c r="AC510" s="54"/>
      <c r="AD510" s="54"/>
      <c r="AE510" s="42"/>
    </row>
    <row r="511" spans="1:31" s="17" customFormat="1" x14ac:dyDescent="0.3">
      <c r="A511" s="66"/>
      <c r="B511" s="66"/>
      <c r="C511" s="162"/>
      <c r="D511" s="66"/>
      <c r="E511" s="58"/>
      <c r="F511" s="58"/>
      <c r="G511" s="58"/>
      <c r="H511" s="58"/>
      <c r="I511" s="199"/>
      <c r="J511" s="177"/>
      <c r="K511" s="515"/>
      <c r="L511" s="59"/>
      <c r="M511" s="59"/>
      <c r="N511" s="197"/>
      <c r="O511" s="200"/>
      <c r="P511" s="130"/>
      <c r="Q511" s="225"/>
      <c r="R511" s="225"/>
      <c r="S511" s="226"/>
      <c r="T511" s="200"/>
      <c r="U511" s="200"/>
      <c r="V511" s="16"/>
      <c r="W511" s="155"/>
      <c r="X511" s="54"/>
      <c r="Y511" s="54"/>
      <c r="Z511" s="54"/>
      <c r="AA511" s="54"/>
      <c r="AB511" s="54"/>
      <c r="AC511" s="54"/>
      <c r="AD511" s="54"/>
      <c r="AE511" s="42"/>
    </row>
    <row r="512" spans="1:31" s="17" customFormat="1" x14ac:dyDescent="0.3">
      <c r="A512" s="66"/>
      <c r="B512" s="66"/>
      <c r="C512" s="162"/>
      <c r="D512" s="66"/>
      <c r="E512" s="58"/>
      <c r="F512" s="58"/>
      <c r="G512" s="58"/>
      <c r="H512" s="58"/>
      <c r="I512" s="199"/>
      <c r="J512" s="177"/>
      <c r="K512" s="515"/>
      <c r="L512" s="59"/>
      <c r="M512" s="59"/>
      <c r="N512" s="58"/>
      <c r="O512" s="200"/>
      <c r="P512" s="130"/>
      <c r="Q512" s="225"/>
      <c r="R512" s="225"/>
      <c r="S512" s="226"/>
      <c r="T512" s="200"/>
      <c r="U512" s="200"/>
      <c r="V512" s="16"/>
      <c r="W512" s="134"/>
      <c r="X512" s="54"/>
      <c r="Y512" s="54"/>
      <c r="Z512" s="54"/>
      <c r="AA512" s="54"/>
      <c r="AB512" s="54"/>
      <c r="AC512" s="54"/>
      <c r="AD512" s="54"/>
      <c r="AE512" s="42"/>
    </row>
    <row r="513" spans="1:31" s="17" customFormat="1" x14ac:dyDescent="0.3">
      <c r="A513" s="66"/>
      <c r="B513" s="66"/>
      <c r="C513" s="162"/>
      <c r="D513" s="66"/>
      <c r="E513" s="58"/>
      <c r="F513" s="58"/>
      <c r="G513" s="58"/>
      <c r="H513" s="58"/>
      <c r="I513" s="199"/>
      <c r="J513" s="177"/>
      <c r="K513" s="515"/>
      <c r="L513" s="59"/>
      <c r="M513" s="59"/>
      <c r="N513" s="58"/>
      <c r="O513" s="200"/>
      <c r="P513" s="130"/>
      <c r="Q513" s="225"/>
      <c r="R513" s="225"/>
      <c r="S513" s="226"/>
      <c r="T513" s="200"/>
      <c r="U513" s="200"/>
      <c r="V513" s="16"/>
      <c r="W513" s="134"/>
      <c r="X513" s="54"/>
      <c r="Y513" s="54"/>
      <c r="Z513" s="54"/>
      <c r="AA513" s="54"/>
      <c r="AB513" s="54"/>
      <c r="AC513" s="54"/>
      <c r="AD513" s="54"/>
      <c r="AE513" s="42"/>
    </row>
    <row r="514" spans="1:31" s="17" customFormat="1" x14ac:dyDescent="0.3">
      <c r="A514" s="66"/>
      <c r="B514" s="66"/>
      <c r="C514" s="162"/>
      <c r="D514" s="66"/>
      <c r="E514" s="58"/>
      <c r="F514" s="58"/>
      <c r="G514" s="58"/>
      <c r="H514" s="58"/>
      <c r="I514" s="199"/>
      <c r="J514" s="177"/>
      <c r="K514" s="515"/>
      <c r="L514" s="59"/>
      <c r="M514" s="59"/>
      <c r="N514" s="58"/>
      <c r="O514" s="200"/>
      <c r="P514" s="130"/>
      <c r="Q514" s="225"/>
      <c r="R514" s="225"/>
      <c r="S514" s="226"/>
      <c r="T514" s="200"/>
      <c r="U514" s="200"/>
      <c r="V514" s="16"/>
      <c r="W514" s="134"/>
      <c r="X514" s="54"/>
      <c r="Y514" s="54"/>
      <c r="Z514" s="54"/>
      <c r="AA514" s="54"/>
      <c r="AB514" s="54"/>
      <c r="AC514" s="54"/>
      <c r="AD514" s="54"/>
      <c r="AE514" s="42"/>
    </row>
    <row r="515" spans="1:31" s="17" customFormat="1" x14ac:dyDescent="0.3">
      <c r="A515" s="66"/>
      <c r="B515" s="66"/>
      <c r="C515" s="162"/>
      <c r="D515" s="66"/>
      <c r="E515" s="58"/>
      <c r="F515" s="58"/>
      <c r="G515" s="58"/>
      <c r="H515" s="58"/>
      <c r="I515" s="199"/>
      <c r="J515" s="177"/>
      <c r="K515" s="515"/>
      <c r="L515" s="59"/>
      <c r="M515" s="59"/>
      <c r="N515" s="58"/>
      <c r="O515" s="200"/>
      <c r="P515" s="130"/>
      <c r="Q515" s="225"/>
      <c r="R515" s="225"/>
      <c r="S515" s="226"/>
      <c r="T515" s="200"/>
      <c r="U515" s="200"/>
      <c r="V515" s="16"/>
      <c r="W515" s="134"/>
      <c r="X515" s="54"/>
      <c r="Y515" s="54"/>
      <c r="Z515" s="54"/>
      <c r="AA515" s="54"/>
      <c r="AB515" s="54"/>
      <c r="AC515" s="54"/>
      <c r="AD515" s="54"/>
      <c r="AE515" s="42"/>
    </row>
    <row r="516" spans="1:31" s="17" customFormat="1" x14ac:dyDescent="0.3">
      <c r="A516" s="66"/>
      <c r="B516" s="66"/>
      <c r="C516" s="162"/>
      <c r="D516" s="66"/>
      <c r="E516" s="58"/>
      <c r="F516" s="58"/>
      <c r="G516" s="58"/>
      <c r="H516" s="58"/>
      <c r="I516" s="199"/>
      <c r="J516" s="177"/>
      <c r="K516" s="515"/>
      <c r="L516" s="59"/>
      <c r="M516" s="59"/>
      <c r="N516" s="197"/>
      <c r="O516" s="200"/>
      <c r="P516" s="130"/>
      <c r="Q516" s="225"/>
      <c r="R516" s="225"/>
      <c r="S516" s="226"/>
      <c r="T516" s="200"/>
      <c r="U516" s="200"/>
      <c r="V516" s="16"/>
      <c r="W516" s="134"/>
      <c r="X516" s="54"/>
      <c r="Y516" s="54"/>
      <c r="Z516" s="54"/>
      <c r="AA516" s="54"/>
      <c r="AB516" s="54"/>
      <c r="AC516" s="54"/>
      <c r="AD516" s="54"/>
      <c r="AE516" s="42"/>
    </row>
    <row r="517" spans="1:31" s="17" customFormat="1" x14ac:dyDescent="0.3">
      <c r="A517" s="66"/>
      <c r="B517" s="66"/>
      <c r="C517" s="162"/>
      <c r="D517" s="66"/>
      <c r="E517" s="58"/>
      <c r="F517" s="58"/>
      <c r="G517" s="58"/>
      <c r="H517" s="58"/>
      <c r="I517" s="199"/>
      <c r="J517" s="177"/>
      <c r="K517" s="515"/>
      <c r="L517" s="59"/>
      <c r="M517" s="59"/>
      <c r="N517" s="197"/>
      <c r="O517" s="200"/>
      <c r="P517" s="130"/>
      <c r="Q517" s="225"/>
      <c r="R517" s="225"/>
      <c r="S517" s="226"/>
      <c r="T517" s="200"/>
      <c r="U517" s="200"/>
      <c r="V517" s="16"/>
      <c r="W517" s="134"/>
      <c r="X517" s="54"/>
      <c r="Y517" s="54"/>
      <c r="Z517" s="54"/>
      <c r="AA517" s="54"/>
      <c r="AB517" s="54"/>
      <c r="AC517" s="54"/>
      <c r="AD517" s="54"/>
      <c r="AE517" s="42"/>
    </row>
    <row r="518" spans="1:31" s="17" customFormat="1" x14ac:dyDescent="0.3">
      <c r="A518" s="66"/>
      <c r="B518" s="66"/>
      <c r="C518" s="162"/>
      <c r="D518" s="66"/>
      <c r="E518" s="58"/>
      <c r="F518" s="58"/>
      <c r="G518" s="182"/>
      <c r="H518" s="58"/>
      <c r="I518" s="199"/>
      <c r="J518" s="177"/>
      <c r="K518" s="515"/>
      <c r="L518" s="59"/>
      <c r="M518" s="59"/>
      <c r="N518" s="58"/>
      <c r="O518" s="200"/>
      <c r="P518" s="130"/>
      <c r="Q518" s="225"/>
      <c r="R518" s="225"/>
      <c r="S518" s="226"/>
      <c r="T518" s="200"/>
      <c r="U518" s="200"/>
      <c r="V518" s="16"/>
      <c r="W518" s="180"/>
      <c r="X518" s="54"/>
      <c r="Y518" s="54"/>
      <c r="Z518" s="54"/>
      <c r="AA518" s="54"/>
      <c r="AB518" s="54"/>
      <c r="AC518" s="54"/>
      <c r="AD518" s="54"/>
      <c r="AE518" s="42"/>
    </row>
    <row r="519" spans="1:31" s="17" customFormat="1" x14ac:dyDescent="0.3">
      <c r="A519" s="66"/>
      <c r="B519" s="66"/>
      <c r="C519" s="162"/>
      <c r="D519" s="66"/>
      <c r="E519" s="58"/>
      <c r="F519" s="58"/>
      <c r="G519" s="182"/>
      <c r="H519" s="58"/>
      <c r="I519" s="199"/>
      <c r="J519" s="177"/>
      <c r="K519" s="515"/>
      <c r="L519" s="59"/>
      <c r="M519" s="59"/>
      <c r="N519" s="197"/>
      <c r="O519" s="200"/>
      <c r="P519" s="130"/>
      <c r="Q519" s="225"/>
      <c r="R519" s="225"/>
      <c r="S519" s="226"/>
      <c r="T519" s="200"/>
      <c r="U519" s="200"/>
      <c r="V519" s="16"/>
      <c r="W519" s="180"/>
      <c r="X519" s="54"/>
      <c r="Y519" s="54"/>
      <c r="Z519" s="54"/>
      <c r="AA519" s="54"/>
      <c r="AB519" s="54"/>
      <c r="AC519" s="54"/>
      <c r="AD519" s="54"/>
      <c r="AE519" s="42"/>
    </row>
    <row r="520" spans="1:31" s="17" customFormat="1" x14ac:dyDescent="0.3">
      <c r="A520" s="66"/>
      <c r="B520" s="66"/>
      <c r="C520" s="162"/>
      <c r="D520" s="66"/>
      <c r="E520" s="58"/>
      <c r="F520" s="58"/>
      <c r="G520" s="58"/>
      <c r="H520" s="58"/>
      <c r="I520" s="199"/>
      <c r="J520" s="177"/>
      <c r="K520" s="515"/>
      <c r="L520" s="59"/>
      <c r="M520" s="59"/>
      <c r="N520" s="197"/>
      <c r="O520" s="200"/>
      <c r="P520" s="130"/>
      <c r="Q520" s="225"/>
      <c r="R520" s="225"/>
      <c r="S520" s="226"/>
      <c r="T520" s="200"/>
      <c r="U520" s="200"/>
      <c r="V520" s="16"/>
      <c r="W520" s="134"/>
      <c r="X520" s="54"/>
      <c r="Y520" s="54"/>
      <c r="Z520" s="54"/>
      <c r="AA520" s="54"/>
      <c r="AB520" s="54"/>
      <c r="AC520" s="54"/>
      <c r="AD520" s="54"/>
      <c r="AE520" s="42"/>
    </row>
    <row r="521" spans="1:31" s="17" customFormat="1" x14ac:dyDescent="0.3">
      <c r="A521" s="66"/>
      <c r="B521" s="66"/>
      <c r="C521" s="162"/>
      <c r="D521" s="66"/>
      <c r="E521" s="58"/>
      <c r="F521" s="58"/>
      <c r="G521" s="58"/>
      <c r="H521" s="58"/>
      <c r="I521" s="199"/>
      <c r="J521" s="177"/>
      <c r="K521" s="515"/>
      <c r="L521" s="59"/>
      <c r="M521" s="59"/>
      <c r="N521" s="58"/>
      <c r="O521" s="200"/>
      <c r="P521" s="130"/>
      <c r="Q521" s="225"/>
      <c r="R521" s="225"/>
      <c r="S521" s="226"/>
      <c r="T521" s="200"/>
      <c r="U521" s="200"/>
      <c r="V521" s="16"/>
      <c r="W521" s="134"/>
      <c r="X521" s="54"/>
      <c r="Y521" s="54"/>
      <c r="Z521" s="54"/>
      <c r="AA521" s="54"/>
      <c r="AB521" s="54"/>
      <c r="AC521" s="54"/>
      <c r="AD521" s="54"/>
      <c r="AE521" s="42"/>
    </row>
    <row r="522" spans="1:31" s="17" customFormat="1" x14ac:dyDescent="0.3">
      <c r="A522" s="66"/>
      <c r="B522" s="66"/>
      <c r="C522" s="162"/>
      <c r="D522" s="66"/>
      <c r="E522" s="58"/>
      <c r="F522" s="58"/>
      <c r="G522" s="58"/>
      <c r="H522" s="58"/>
      <c r="I522" s="199"/>
      <c r="J522" s="177"/>
      <c r="K522" s="515"/>
      <c r="L522" s="59"/>
      <c r="M522" s="59"/>
      <c r="N522" s="58"/>
      <c r="O522" s="200"/>
      <c r="P522" s="130"/>
      <c r="Q522" s="225"/>
      <c r="R522" s="225"/>
      <c r="S522" s="226"/>
      <c r="T522" s="200"/>
      <c r="U522" s="200"/>
      <c r="V522" s="16"/>
      <c r="W522" s="134"/>
      <c r="X522" s="54"/>
      <c r="Y522" s="54"/>
      <c r="Z522" s="54"/>
      <c r="AA522" s="54"/>
      <c r="AB522" s="54"/>
      <c r="AC522" s="54"/>
      <c r="AD522" s="54"/>
      <c r="AE522" s="42"/>
    </row>
    <row r="523" spans="1:31" s="17" customFormat="1" x14ac:dyDescent="0.3">
      <c r="A523" s="66"/>
      <c r="B523" s="66"/>
      <c r="C523" s="162"/>
      <c r="D523" s="66"/>
      <c r="E523" s="58"/>
      <c r="F523" s="58"/>
      <c r="G523" s="58"/>
      <c r="H523" s="58"/>
      <c r="I523" s="199"/>
      <c r="J523" s="177"/>
      <c r="K523" s="515"/>
      <c r="L523" s="59"/>
      <c r="M523" s="59"/>
      <c r="N523" s="58"/>
      <c r="O523" s="200"/>
      <c r="P523" s="130"/>
      <c r="Q523" s="225"/>
      <c r="R523" s="225"/>
      <c r="S523" s="226"/>
      <c r="T523" s="200"/>
      <c r="U523" s="200"/>
      <c r="V523" s="16"/>
      <c r="W523" s="134"/>
      <c r="X523" s="54"/>
      <c r="Y523" s="54"/>
      <c r="Z523" s="54"/>
      <c r="AA523" s="54"/>
      <c r="AB523" s="54"/>
      <c r="AC523" s="54"/>
      <c r="AD523" s="54"/>
      <c r="AE523" s="42"/>
    </row>
    <row r="524" spans="1:31" s="17" customFormat="1" x14ac:dyDescent="0.3">
      <c r="A524" s="66"/>
      <c r="B524" s="66"/>
      <c r="C524" s="129"/>
      <c r="D524" s="66"/>
      <c r="E524" s="58"/>
      <c r="F524" s="58"/>
      <c r="G524" s="58"/>
      <c r="H524" s="58"/>
      <c r="I524" s="199"/>
      <c r="J524" s="177"/>
      <c r="K524" s="515"/>
      <c r="L524" s="59"/>
      <c r="M524" s="59"/>
      <c r="N524" s="197"/>
      <c r="O524" s="200"/>
      <c r="P524" s="130"/>
      <c r="Q524" s="225"/>
      <c r="R524" s="225"/>
      <c r="S524" s="226"/>
      <c r="T524" s="200"/>
      <c r="U524" s="200"/>
      <c r="V524" s="16"/>
      <c r="W524" s="134"/>
      <c r="X524" s="54"/>
      <c r="Y524" s="54"/>
      <c r="Z524" s="54"/>
      <c r="AA524" s="54"/>
      <c r="AB524" s="54"/>
      <c r="AC524" s="54"/>
      <c r="AD524" s="54"/>
      <c r="AE524" s="42"/>
    </row>
    <row r="525" spans="1:31" s="17" customFormat="1" x14ac:dyDescent="0.3">
      <c r="A525" s="66"/>
      <c r="B525" s="66"/>
      <c r="C525" s="129"/>
      <c r="D525" s="66"/>
      <c r="E525" s="58"/>
      <c r="F525" s="58"/>
      <c r="G525" s="58"/>
      <c r="H525" s="58"/>
      <c r="I525" s="199"/>
      <c r="J525" s="177"/>
      <c r="K525" s="515"/>
      <c r="L525" s="59"/>
      <c r="M525" s="59"/>
      <c r="N525" s="58"/>
      <c r="O525" s="200"/>
      <c r="P525" s="130"/>
      <c r="Q525" s="225"/>
      <c r="R525" s="225"/>
      <c r="S525" s="226"/>
      <c r="T525" s="200"/>
      <c r="U525" s="200"/>
      <c r="V525" s="16"/>
      <c r="W525" s="134"/>
      <c r="X525" s="54"/>
      <c r="Y525" s="54"/>
      <c r="Z525" s="54"/>
      <c r="AA525" s="54"/>
      <c r="AB525" s="54"/>
      <c r="AC525" s="54"/>
      <c r="AD525" s="54"/>
      <c r="AE525" s="42"/>
    </row>
    <row r="526" spans="1:31" s="17" customFormat="1" x14ac:dyDescent="0.3">
      <c r="A526" s="66"/>
      <c r="B526" s="66"/>
      <c r="C526" s="129"/>
      <c r="D526" s="66"/>
      <c r="E526" s="58"/>
      <c r="F526" s="58"/>
      <c r="G526" s="58"/>
      <c r="H526" s="58"/>
      <c r="I526" s="199"/>
      <c r="J526" s="177"/>
      <c r="K526" s="515"/>
      <c r="L526" s="59"/>
      <c r="M526" s="59"/>
      <c r="N526" s="197"/>
      <c r="O526" s="200"/>
      <c r="P526" s="130"/>
      <c r="Q526" s="225"/>
      <c r="R526" s="225"/>
      <c r="S526" s="226"/>
      <c r="T526" s="200"/>
      <c r="U526" s="200"/>
      <c r="V526" s="16"/>
      <c r="W526" s="134"/>
      <c r="X526" s="54"/>
      <c r="Y526" s="54"/>
      <c r="Z526" s="54"/>
      <c r="AA526" s="54"/>
      <c r="AB526" s="54"/>
      <c r="AC526" s="54"/>
      <c r="AD526" s="54"/>
      <c r="AE526" s="42"/>
    </row>
    <row r="527" spans="1:31" s="17" customFormat="1" x14ac:dyDescent="0.3">
      <c r="A527" s="66"/>
      <c r="B527" s="66"/>
      <c r="C527" s="129"/>
      <c r="D527" s="66"/>
      <c r="E527" s="58"/>
      <c r="F527" s="58"/>
      <c r="G527" s="58"/>
      <c r="H527" s="58"/>
      <c r="I527" s="199"/>
      <c r="J527" s="177"/>
      <c r="K527" s="515"/>
      <c r="L527" s="59"/>
      <c r="M527" s="59"/>
      <c r="N527" s="197"/>
      <c r="O527" s="200"/>
      <c r="P527" s="130"/>
      <c r="Q527" s="225"/>
      <c r="R527" s="225"/>
      <c r="S527" s="226"/>
      <c r="T527" s="200"/>
      <c r="U527" s="200"/>
      <c r="V527" s="16"/>
      <c r="W527" s="134"/>
      <c r="X527" s="54"/>
      <c r="Y527" s="54"/>
      <c r="Z527" s="54"/>
      <c r="AA527" s="54"/>
      <c r="AB527" s="54"/>
      <c r="AC527" s="54"/>
      <c r="AD527" s="54"/>
      <c r="AE527" s="42"/>
    </row>
    <row r="528" spans="1:31" s="17" customFormat="1" x14ac:dyDescent="0.3">
      <c r="A528" s="66"/>
      <c r="B528" s="66"/>
      <c r="C528" s="129"/>
      <c r="D528" s="66"/>
      <c r="E528" s="58"/>
      <c r="F528" s="58"/>
      <c r="G528" s="58"/>
      <c r="H528" s="58"/>
      <c r="I528" s="199"/>
      <c r="J528" s="177"/>
      <c r="K528" s="515"/>
      <c r="L528" s="59"/>
      <c r="M528" s="59"/>
      <c r="N528" s="58"/>
      <c r="O528" s="200"/>
      <c r="P528" s="130"/>
      <c r="Q528" s="225"/>
      <c r="R528" s="225"/>
      <c r="S528" s="226"/>
      <c r="T528" s="200"/>
      <c r="U528" s="200"/>
      <c r="V528" s="16"/>
      <c r="W528" s="134"/>
      <c r="X528" s="54"/>
      <c r="Y528" s="54"/>
      <c r="Z528" s="54"/>
      <c r="AA528" s="54"/>
      <c r="AB528" s="54"/>
      <c r="AC528" s="54"/>
      <c r="AD528" s="54"/>
      <c r="AE528" s="42"/>
    </row>
    <row r="529" spans="1:31" s="17" customFormat="1" x14ac:dyDescent="0.3">
      <c r="A529" s="66"/>
      <c r="B529" s="66"/>
      <c r="C529" s="129"/>
      <c r="D529" s="66"/>
      <c r="E529" s="58"/>
      <c r="F529" s="58"/>
      <c r="G529" s="58"/>
      <c r="H529" s="58"/>
      <c r="I529" s="199"/>
      <c r="J529" s="177"/>
      <c r="K529" s="515"/>
      <c r="L529" s="59"/>
      <c r="M529" s="59"/>
      <c r="N529" s="197"/>
      <c r="O529" s="200"/>
      <c r="P529" s="130"/>
      <c r="Q529" s="225"/>
      <c r="R529" s="225"/>
      <c r="S529" s="226"/>
      <c r="T529" s="200"/>
      <c r="U529" s="200"/>
      <c r="V529" s="16"/>
      <c r="W529" s="134"/>
      <c r="X529" s="54"/>
      <c r="Y529" s="54"/>
      <c r="Z529" s="54"/>
      <c r="AA529" s="54"/>
      <c r="AB529" s="54"/>
      <c r="AC529" s="54"/>
      <c r="AD529" s="54"/>
      <c r="AE529" s="42"/>
    </row>
    <row r="530" spans="1:31" s="17" customFormat="1" x14ac:dyDescent="0.3">
      <c r="A530" s="66"/>
      <c r="B530" s="66"/>
      <c r="C530" s="129"/>
      <c r="D530" s="66"/>
      <c r="E530" s="58"/>
      <c r="F530" s="58"/>
      <c r="G530" s="58"/>
      <c r="H530" s="58"/>
      <c r="I530" s="199"/>
      <c r="J530" s="177"/>
      <c r="K530" s="515"/>
      <c r="L530" s="59"/>
      <c r="M530" s="59"/>
      <c r="N530" s="58"/>
      <c r="O530" s="200"/>
      <c r="P530" s="130"/>
      <c r="Q530" s="225"/>
      <c r="R530" s="225"/>
      <c r="S530" s="226"/>
      <c r="T530" s="200"/>
      <c r="U530" s="200"/>
      <c r="V530" s="16"/>
      <c r="W530" s="134"/>
      <c r="X530" s="54"/>
      <c r="Y530" s="54"/>
      <c r="Z530" s="54"/>
      <c r="AA530" s="54"/>
      <c r="AB530" s="54"/>
      <c r="AC530" s="54"/>
      <c r="AD530" s="54"/>
      <c r="AE530" s="42"/>
    </row>
    <row r="531" spans="1:31" s="17" customFormat="1" x14ac:dyDescent="0.3">
      <c r="A531" s="66"/>
      <c r="B531" s="66"/>
      <c r="C531" s="129"/>
      <c r="D531" s="66"/>
      <c r="E531" s="58"/>
      <c r="F531" s="58"/>
      <c r="G531" s="58"/>
      <c r="H531" s="58"/>
      <c r="I531" s="199"/>
      <c r="J531" s="177"/>
      <c r="K531" s="515"/>
      <c r="L531" s="59"/>
      <c r="M531" s="59"/>
      <c r="N531" s="58"/>
      <c r="O531" s="200"/>
      <c r="P531" s="130"/>
      <c r="Q531" s="225"/>
      <c r="R531" s="225"/>
      <c r="S531" s="226"/>
      <c r="T531" s="200"/>
      <c r="U531" s="200"/>
      <c r="V531" s="16"/>
      <c r="W531" s="134"/>
      <c r="X531" s="54"/>
      <c r="Y531" s="54"/>
      <c r="Z531" s="54"/>
      <c r="AA531" s="54"/>
      <c r="AB531" s="54"/>
      <c r="AC531" s="54"/>
      <c r="AD531" s="54"/>
      <c r="AE531" s="42"/>
    </row>
    <row r="532" spans="1:31" s="17" customFormat="1" x14ac:dyDescent="0.3">
      <c r="A532" s="66"/>
      <c r="B532" s="66"/>
      <c r="C532" s="129"/>
      <c r="D532" s="66"/>
      <c r="E532" s="58"/>
      <c r="F532" s="58"/>
      <c r="G532" s="58"/>
      <c r="H532" s="58"/>
      <c r="I532" s="199"/>
      <c r="J532" s="177"/>
      <c r="K532" s="515"/>
      <c r="L532" s="59"/>
      <c r="M532" s="59"/>
      <c r="N532" s="58"/>
      <c r="O532" s="200"/>
      <c r="P532" s="130"/>
      <c r="Q532" s="225"/>
      <c r="R532" s="225"/>
      <c r="S532" s="226"/>
      <c r="T532" s="200"/>
      <c r="U532" s="200"/>
      <c r="V532" s="16"/>
      <c r="W532" s="134"/>
      <c r="X532" s="54"/>
      <c r="Y532" s="54"/>
      <c r="Z532" s="54"/>
      <c r="AA532" s="54"/>
      <c r="AB532" s="54"/>
      <c r="AC532" s="54"/>
      <c r="AD532" s="54"/>
      <c r="AE532" s="42"/>
    </row>
    <row r="533" spans="1:31" s="17" customFormat="1" x14ac:dyDescent="0.3">
      <c r="A533" s="66"/>
      <c r="B533" s="66"/>
      <c r="C533" s="162"/>
      <c r="D533" s="66"/>
      <c r="E533" s="58"/>
      <c r="F533" s="58"/>
      <c r="G533" s="58"/>
      <c r="H533" s="58"/>
      <c r="I533" s="199"/>
      <c r="J533" s="177"/>
      <c r="K533" s="515"/>
      <c r="L533" s="59"/>
      <c r="M533" s="59"/>
      <c r="N533" s="197"/>
      <c r="O533" s="200"/>
      <c r="P533" s="130"/>
      <c r="Q533" s="225"/>
      <c r="R533" s="225"/>
      <c r="S533" s="226"/>
      <c r="T533" s="200"/>
      <c r="U533" s="200"/>
      <c r="V533" s="16"/>
      <c r="W533" s="134"/>
      <c r="X533" s="54"/>
      <c r="Y533" s="54"/>
      <c r="Z533" s="54"/>
      <c r="AA533" s="54"/>
      <c r="AB533" s="54"/>
      <c r="AC533" s="54"/>
      <c r="AD533" s="54"/>
      <c r="AE533" s="42"/>
    </row>
    <row r="534" spans="1:31" s="17" customFormat="1" x14ac:dyDescent="0.3">
      <c r="A534" s="66"/>
      <c r="B534" s="66"/>
      <c r="C534" s="162"/>
      <c r="D534" s="66"/>
      <c r="E534" s="58"/>
      <c r="F534" s="58"/>
      <c r="G534" s="58"/>
      <c r="H534" s="58"/>
      <c r="I534" s="199"/>
      <c r="J534" s="177"/>
      <c r="K534" s="515"/>
      <c r="L534" s="59"/>
      <c r="M534" s="59"/>
      <c r="N534" s="58"/>
      <c r="O534" s="200"/>
      <c r="P534" s="130"/>
      <c r="Q534" s="225"/>
      <c r="R534" s="225"/>
      <c r="S534" s="226"/>
      <c r="T534" s="200"/>
      <c r="U534" s="200"/>
      <c r="V534" s="16"/>
      <c r="W534" s="134"/>
      <c r="X534" s="54"/>
      <c r="Y534" s="54"/>
      <c r="Z534" s="54"/>
      <c r="AA534" s="54"/>
      <c r="AB534" s="54"/>
      <c r="AC534" s="54"/>
      <c r="AD534" s="54"/>
      <c r="AE534" s="42"/>
    </row>
    <row r="535" spans="1:31" s="17" customFormat="1" x14ac:dyDescent="0.3">
      <c r="A535" s="66"/>
      <c r="B535" s="66"/>
      <c r="C535" s="162"/>
      <c r="D535" s="66"/>
      <c r="E535" s="58"/>
      <c r="F535" s="58"/>
      <c r="G535" s="58"/>
      <c r="H535" s="58"/>
      <c r="I535" s="199"/>
      <c r="J535" s="177"/>
      <c r="K535" s="515"/>
      <c r="L535" s="59"/>
      <c r="M535" s="59"/>
      <c r="N535" s="58"/>
      <c r="O535" s="200"/>
      <c r="P535" s="130"/>
      <c r="Q535" s="225"/>
      <c r="R535" s="225"/>
      <c r="S535" s="226"/>
      <c r="T535" s="200"/>
      <c r="U535" s="200"/>
      <c r="V535" s="16"/>
      <c r="W535" s="134"/>
      <c r="X535" s="54"/>
      <c r="Y535" s="54"/>
      <c r="Z535" s="54"/>
      <c r="AA535" s="54"/>
      <c r="AB535" s="54"/>
      <c r="AC535" s="54"/>
      <c r="AD535" s="54"/>
      <c r="AE535" s="42"/>
    </row>
    <row r="536" spans="1:31" s="17" customFormat="1" x14ac:dyDescent="0.3">
      <c r="A536" s="66"/>
      <c r="B536" s="66"/>
      <c r="C536" s="162"/>
      <c r="D536" s="66"/>
      <c r="E536" s="58"/>
      <c r="F536" s="58"/>
      <c r="G536" s="58"/>
      <c r="H536" s="58"/>
      <c r="I536" s="199"/>
      <c r="J536" s="177"/>
      <c r="K536" s="515"/>
      <c r="L536" s="59"/>
      <c r="M536" s="59"/>
      <c r="N536" s="58"/>
      <c r="O536" s="200"/>
      <c r="P536" s="130"/>
      <c r="Q536" s="225"/>
      <c r="R536" s="225"/>
      <c r="S536" s="226"/>
      <c r="T536" s="200"/>
      <c r="U536" s="200"/>
      <c r="V536" s="16"/>
      <c r="W536" s="134"/>
      <c r="X536" s="54"/>
      <c r="Y536" s="54"/>
      <c r="Z536" s="54"/>
      <c r="AA536" s="54"/>
      <c r="AB536" s="54"/>
      <c r="AC536" s="54"/>
      <c r="AD536" s="54"/>
      <c r="AE536" s="42"/>
    </row>
    <row r="537" spans="1:31" s="17" customFormat="1" x14ac:dyDescent="0.3">
      <c r="A537" s="66"/>
      <c r="B537" s="66"/>
      <c r="C537" s="162"/>
      <c r="D537" s="66"/>
      <c r="E537" s="58"/>
      <c r="F537" s="58"/>
      <c r="G537" s="58"/>
      <c r="H537" s="58"/>
      <c r="I537" s="199"/>
      <c r="J537" s="177"/>
      <c r="K537" s="515"/>
      <c r="L537" s="59"/>
      <c r="M537" s="59"/>
      <c r="N537" s="197"/>
      <c r="O537" s="200"/>
      <c r="P537" s="130"/>
      <c r="Q537" s="225"/>
      <c r="R537" s="225"/>
      <c r="S537" s="226"/>
      <c r="T537" s="200"/>
      <c r="U537" s="200"/>
      <c r="V537" s="16"/>
      <c r="W537" s="134"/>
      <c r="X537" s="54"/>
      <c r="Y537" s="54"/>
      <c r="Z537" s="54"/>
      <c r="AA537" s="54"/>
      <c r="AB537" s="54"/>
      <c r="AC537" s="54"/>
      <c r="AD537" s="54"/>
      <c r="AE537" s="42"/>
    </row>
    <row r="538" spans="1:31" s="17" customFormat="1" x14ac:dyDescent="0.3">
      <c r="A538" s="66"/>
      <c r="B538" s="66"/>
      <c r="C538" s="162"/>
      <c r="D538" s="66"/>
      <c r="E538" s="58"/>
      <c r="F538" s="58"/>
      <c r="G538" s="58"/>
      <c r="H538" s="58"/>
      <c r="I538" s="199"/>
      <c r="J538" s="177"/>
      <c r="K538" s="515"/>
      <c r="L538" s="59"/>
      <c r="M538" s="59"/>
      <c r="N538" s="58"/>
      <c r="O538" s="200"/>
      <c r="P538" s="130"/>
      <c r="Q538" s="225"/>
      <c r="R538" s="225"/>
      <c r="S538" s="226"/>
      <c r="T538" s="200"/>
      <c r="U538" s="200"/>
      <c r="V538" s="16"/>
      <c r="W538" s="134"/>
      <c r="X538" s="54"/>
      <c r="Y538" s="54"/>
      <c r="Z538" s="54"/>
      <c r="AA538" s="54"/>
      <c r="AB538" s="54"/>
      <c r="AC538" s="54"/>
      <c r="AD538" s="54"/>
      <c r="AE538" s="42"/>
    </row>
    <row r="539" spans="1:31" s="17" customFormat="1" x14ac:dyDescent="0.3">
      <c r="A539" s="66"/>
      <c r="B539" s="66"/>
      <c r="C539" s="162"/>
      <c r="D539" s="66"/>
      <c r="E539" s="58"/>
      <c r="F539" s="58"/>
      <c r="G539" s="58"/>
      <c r="H539" s="58"/>
      <c r="I539" s="199"/>
      <c r="J539" s="177"/>
      <c r="K539" s="515"/>
      <c r="L539" s="59"/>
      <c r="M539" s="59"/>
      <c r="N539" s="58"/>
      <c r="O539" s="200"/>
      <c r="P539" s="130"/>
      <c r="Q539" s="225"/>
      <c r="R539" s="225"/>
      <c r="S539" s="226"/>
      <c r="T539" s="200"/>
      <c r="U539" s="200"/>
      <c r="V539" s="16"/>
      <c r="W539" s="134"/>
      <c r="X539" s="54"/>
      <c r="Y539" s="54"/>
      <c r="Z539" s="54"/>
      <c r="AA539" s="54"/>
      <c r="AB539" s="54"/>
      <c r="AC539" s="54"/>
      <c r="AD539" s="54"/>
      <c r="AE539" s="42"/>
    </row>
    <row r="540" spans="1:31" s="17" customFormat="1" x14ac:dyDescent="0.3">
      <c r="A540" s="66"/>
      <c r="B540" s="66"/>
      <c r="C540" s="162"/>
      <c r="D540" s="66"/>
      <c r="E540" s="58"/>
      <c r="F540" s="58"/>
      <c r="G540" s="58"/>
      <c r="H540" s="58"/>
      <c r="I540" s="199"/>
      <c r="J540" s="177"/>
      <c r="K540" s="515"/>
      <c r="L540" s="59"/>
      <c r="M540" s="59"/>
      <c r="N540" s="197"/>
      <c r="O540" s="200"/>
      <c r="P540" s="130"/>
      <c r="Q540" s="225"/>
      <c r="R540" s="225"/>
      <c r="S540" s="226"/>
      <c r="T540" s="200"/>
      <c r="U540" s="200"/>
      <c r="V540" s="16"/>
      <c r="W540" s="134"/>
      <c r="X540" s="54"/>
      <c r="Y540" s="54"/>
      <c r="Z540" s="54"/>
      <c r="AA540" s="54"/>
      <c r="AB540" s="54"/>
      <c r="AC540" s="54"/>
      <c r="AD540" s="54"/>
      <c r="AE540" s="42"/>
    </row>
    <row r="541" spans="1:31" s="17" customFormat="1" x14ac:dyDescent="0.3">
      <c r="A541" s="66"/>
      <c r="B541" s="66"/>
      <c r="C541" s="162"/>
      <c r="D541" s="66"/>
      <c r="E541" s="58"/>
      <c r="F541" s="58"/>
      <c r="G541" s="58"/>
      <c r="H541" s="58"/>
      <c r="I541" s="199"/>
      <c r="J541" s="177"/>
      <c r="K541" s="515"/>
      <c r="L541" s="59"/>
      <c r="M541" s="59"/>
      <c r="N541" s="58"/>
      <c r="O541" s="200"/>
      <c r="P541" s="130"/>
      <c r="Q541" s="225"/>
      <c r="R541" s="225"/>
      <c r="S541" s="226"/>
      <c r="T541" s="200"/>
      <c r="U541" s="200"/>
      <c r="V541" s="16"/>
      <c r="W541" s="134"/>
      <c r="X541" s="54"/>
      <c r="Y541" s="54"/>
      <c r="Z541" s="54"/>
      <c r="AA541" s="54"/>
      <c r="AB541" s="54"/>
      <c r="AC541" s="54"/>
      <c r="AD541" s="54"/>
      <c r="AE541" s="42"/>
    </row>
    <row r="542" spans="1:31" s="17" customFormat="1" x14ac:dyDescent="0.3">
      <c r="A542" s="66"/>
      <c r="B542" s="66"/>
      <c r="C542" s="162"/>
      <c r="D542" s="66"/>
      <c r="E542" s="58"/>
      <c r="F542" s="58"/>
      <c r="G542" s="58"/>
      <c r="H542" s="58"/>
      <c r="I542" s="199"/>
      <c r="J542" s="177"/>
      <c r="K542" s="515"/>
      <c r="L542" s="59"/>
      <c r="M542" s="59"/>
      <c r="N542" s="58"/>
      <c r="O542" s="200"/>
      <c r="P542" s="130"/>
      <c r="Q542" s="225"/>
      <c r="R542" s="225"/>
      <c r="S542" s="226"/>
      <c r="T542" s="200"/>
      <c r="U542" s="200"/>
      <c r="V542" s="16"/>
      <c r="W542" s="134"/>
      <c r="X542" s="54"/>
      <c r="Y542" s="54"/>
      <c r="Z542" s="54"/>
      <c r="AA542" s="54"/>
      <c r="AB542" s="54"/>
      <c r="AC542" s="54"/>
      <c r="AD542" s="54"/>
      <c r="AE542" s="42"/>
    </row>
    <row r="543" spans="1:31" s="17" customFormat="1" x14ac:dyDescent="0.3">
      <c r="A543" s="66"/>
      <c r="B543" s="66"/>
      <c r="C543" s="162"/>
      <c r="D543" s="66"/>
      <c r="E543" s="58"/>
      <c r="F543" s="58"/>
      <c r="G543" s="58"/>
      <c r="H543" s="58"/>
      <c r="I543" s="199"/>
      <c r="J543" s="177"/>
      <c r="K543" s="515"/>
      <c r="L543" s="59"/>
      <c r="M543" s="59"/>
      <c r="N543" s="197"/>
      <c r="O543" s="200"/>
      <c r="P543" s="130"/>
      <c r="Q543" s="225"/>
      <c r="R543" s="225"/>
      <c r="S543" s="226"/>
      <c r="T543" s="200"/>
      <c r="U543" s="200"/>
      <c r="V543" s="16"/>
      <c r="W543" s="134"/>
      <c r="X543" s="54"/>
      <c r="Y543" s="54"/>
      <c r="Z543" s="54"/>
      <c r="AA543" s="54"/>
      <c r="AB543" s="54"/>
      <c r="AC543" s="54"/>
      <c r="AD543" s="54"/>
      <c r="AE543" s="42"/>
    </row>
    <row r="544" spans="1:31" s="17" customFormat="1" x14ac:dyDescent="0.3">
      <c r="A544" s="66"/>
      <c r="B544" s="66"/>
      <c r="C544" s="162"/>
      <c r="D544" s="66"/>
      <c r="E544" s="58"/>
      <c r="F544" s="58"/>
      <c r="G544" s="58"/>
      <c r="H544" s="58"/>
      <c r="I544" s="199"/>
      <c r="J544" s="177"/>
      <c r="K544" s="515"/>
      <c r="L544" s="59"/>
      <c r="M544" s="59"/>
      <c r="N544" s="58"/>
      <c r="O544" s="200"/>
      <c r="P544" s="130"/>
      <c r="Q544" s="225"/>
      <c r="R544" s="225"/>
      <c r="S544" s="226"/>
      <c r="T544" s="200"/>
      <c r="U544" s="200"/>
      <c r="V544" s="16"/>
      <c r="W544" s="134"/>
      <c r="X544" s="54"/>
      <c r="Y544" s="54"/>
      <c r="Z544" s="54"/>
      <c r="AA544" s="54"/>
      <c r="AB544" s="54"/>
      <c r="AC544" s="54"/>
      <c r="AD544" s="54"/>
      <c r="AE544" s="42"/>
    </row>
    <row r="545" spans="1:31" s="17" customFormat="1" x14ac:dyDescent="0.3">
      <c r="A545" s="66"/>
      <c r="B545" s="66"/>
      <c r="C545" s="162"/>
      <c r="D545" s="66"/>
      <c r="E545" s="58"/>
      <c r="F545" s="58"/>
      <c r="G545" s="58"/>
      <c r="H545" s="58"/>
      <c r="I545" s="199"/>
      <c r="J545" s="177"/>
      <c r="K545" s="515"/>
      <c r="L545" s="59"/>
      <c r="M545" s="59"/>
      <c r="N545" s="197"/>
      <c r="O545" s="200"/>
      <c r="P545" s="130"/>
      <c r="Q545" s="225"/>
      <c r="R545" s="225"/>
      <c r="S545" s="226"/>
      <c r="T545" s="200"/>
      <c r="U545" s="200"/>
      <c r="V545" s="16"/>
      <c r="W545" s="134"/>
      <c r="X545" s="54"/>
      <c r="Y545" s="54"/>
      <c r="Z545" s="54"/>
      <c r="AA545" s="54"/>
      <c r="AB545" s="54"/>
      <c r="AC545" s="54"/>
      <c r="AD545" s="54"/>
      <c r="AE545" s="42"/>
    </row>
    <row r="546" spans="1:31" s="17" customFormat="1" x14ac:dyDescent="0.3">
      <c r="A546" s="66"/>
      <c r="B546" s="66"/>
      <c r="C546" s="162"/>
      <c r="D546" s="66"/>
      <c r="E546" s="58"/>
      <c r="F546" s="58"/>
      <c r="G546" s="58"/>
      <c r="H546" s="58"/>
      <c r="I546" s="199"/>
      <c r="J546" s="177"/>
      <c r="K546" s="515"/>
      <c r="L546" s="59"/>
      <c r="M546" s="59"/>
      <c r="N546" s="197"/>
      <c r="O546" s="200"/>
      <c r="P546" s="130"/>
      <c r="Q546" s="225"/>
      <c r="R546" s="225"/>
      <c r="S546" s="226"/>
      <c r="T546" s="200"/>
      <c r="U546" s="200"/>
      <c r="V546" s="16"/>
      <c r="W546" s="163"/>
      <c r="X546" s="54"/>
      <c r="Y546" s="54"/>
      <c r="Z546" s="54"/>
      <c r="AA546" s="54"/>
      <c r="AB546" s="54"/>
      <c r="AC546" s="54"/>
      <c r="AD546" s="54"/>
      <c r="AE546" s="42"/>
    </row>
    <row r="547" spans="1:31" s="17" customFormat="1" x14ac:dyDescent="0.3">
      <c r="A547" s="66"/>
      <c r="B547" s="66"/>
      <c r="C547" s="162"/>
      <c r="D547" s="66"/>
      <c r="E547" s="58"/>
      <c r="F547" s="58"/>
      <c r="G547" s="58"/>
      <c r="H547" s="58"/>
      <c r="I547" s="199"/>
      <c r="J547" s="177"/>
      <c r="K547" s="515"/>
      <c r="L547" s="59"/>
      <c r="M547" s="59"/>
      <c r="N547" s="197"/>
      <c r="O547" s="200"/>
      <c r="P547" s="130"/>
      <c r="Q547" s="225"/>
      <c r="R547" s="225"/>
      <c r="S547" s="226"/>
      <c r="T547" s="200"/>
      <c r="U547" s="200"/>
      <c r="V547" s="16"/>
      <c r="W547" s="134"/>
      <c r="X547" s="54"/>
      <c r="Y547" s="54"/>
      <c r="Z547" s="54"/>
      <c r="AA547" s="54"/>
      <c r="AB547" s="54"/>
      <c r="AC547" s="54"/>
      <c r="AD547" s="54"/>
      <c r="AE547" s="42"/>
    </row>
    <row r="548" spans="1:31" s="17" customFormat="1" x14ac:dyDescent="0.3">
      <c r="A548" s="66"/>
      <c r="B548" s="66"/>
      <c r="C548" s="162"/>
      <c r="D548" s="66"/>
      <c r="E548" s="58"/>
      <c r="F548" s="58"/>
      <c r="G548" s="58"/>
      <c r="H548" s="58"/>
      <c r="I548" s="199"/>
      <c r="J548" s="177"/>
      <c r="K548" s="515"/>
      <c r="L548" s="59"/>
      <c r="M548" s="59"/>
      <c r="N548" s="58"/>
      <c r="O548" s="200"/>
      <c r="P548" s="130"/>
      <c r="Q548" s="225"/>
      <c r="R548" s="225"/>
      <c r="S548" s="226"/>
      <c r="T548" s="200"/>
      <c r="U548" s="200"/>
      <c r="V548" s="16"/>
      <c r="W548" s="134"/>
      <c r="X548" s="54"/>
      <c r="Y548" s="54"/>
      <c r="Z548" s="54"/>
      <c r="AA548" s="54"/>
      <c r="AB548" s="54"/>
      <c r="AC548" s="54"/>
      <c r="AD548" s="54"/>
      <c r="AE548" s="42"/>
    </row>
    <row r="549" spans="1:31" s="17" customFormat="1" x14ac:dyDescent="0.3">
      <c r="A549" s="66"/>
      <c r="B549" s="66"/>
      <c r="C549" s="162"/>
      <c r="D549" s="66"/>
      <c r="E549" s="58"/>
      <c r="F549" s="58"/>
      <c r="G549" s="58"/>
      <c r="H549" s="58"/>
      <c r="I549" s="199"/>
      <c r="J549" s="177"/>
      <c r="K549" s="515"/>
      <c r="L549" s="59"/>
      <c r="M549" s="59"/>
      <c r="N549" s="58"/>
      <c r="O549" s="200"/>
      <c r="P549" s="130"/>
      <c r="Q549" s="225"/>
      <c r="R549" s="225"/>
      <c r="S549" s="226"/>
      <c r="T549" s="200"/>
      <c r="U549" s="200"/>
      <c r="V549" s="16"/>
      <c r="W549" s="134"/>
      <c r="X549" s="54"/>
      <c r="Y549" s="54"/>
      <c r="Z549" s="54"/>
      <c r="AA549" s="54"/>
      <c r="AB549" s="54"/>
      <c r="AC549" s="54"/>
      <c r="AD549" s="54"/>
      <c r="AE549" s="42"/>
    </row>
    <row r="550" spans="1:31" s="17" customFormat="1" x14ac:dyDescent="0.3">
      <c r="A550" s="66"/>
      <c r="B550" s="66"/>
      <c r="C550" s="162"/>
      <c r="D550" s="66"/>
      <c r="E550" s="58"/>
      <c r="F550" s="58"/>
      <c r="G550" s="58"/>
      <c r="H550" s="58"/>
      <c r="I550" s="199"/>
      <c r="J550" s="177"/>
      <c r="K550" s="515"/>
      <c r="L550" s="59"/>
      <c r="M550" s="59"/>
      <c r="N550" s="58"/>
      <c r="O550" s="200"/>
      <c r="P550" s="130"/>
      <c r="Q550" s="225"/>
      <c r="R550" s="225"/>
      <c r="S550" s="226"/>
      <c r="T550" s="200"/>
      <c r="U550" s="200"/>
      <c r="V550" s="16"/>
      <c r="W550" s="134"/>
      <c r="X550" s="54"/>
      <c r="Y550" s="54"/>
      <c r="Z550" s="54"/>
      <c r="AA550" s="54"/>
      <c r="AB550" s="54"/>
      <c r="AC550" s="54"/>
      <c r="AD550" s="54"/>
      <c r="AE550" s="42"/>
    </row>
    <row r="551" spans="1:31" s="17" customFormat="1" x14ac:dyDescent="0.3">
      <c r="A551" s="66"/>
      <c r="B551" s="66"/>
      <c r="C551" s="162"/>
      <c r="D551" s="66"/>
      <c r="E551" s="58"/>
      <c r="F551" s="58"/>
      <c r="G551" s="58"/>
      <c r="H551" s="58"/>
      <c r="I551" s="199"/>
      <c r="J551" s="177"/>
      <c r="K551" s="515"/>
      <c r="L551" s="59"/>
      <c r="M551" s="59"/>
      <c r="N551" s="197"/>
      <c r="O551" s="200"/>
      <c r="P551" s="130"/>
      <c r="Q551" s="225"/>
      <c r="R551" s="225"/>
      <c r="S551" s="226"/>
      <c r="T551" s="200"/>
      <c r="U551" s="200"/>
      <c r="V551" s="16"/>
      <c r="W551" s="134"/>
      <c r="X551" s="54"/>
      <c r="Y551" s="54"/>
      <c r="Z551" s="54"/>
      <c r="AA551" s="54"/>
      <c r="AB551" s="54"/>
      <c r="AC551" s="54"/>
      <c r="AD551" s="54"/>
      <c r="AE551" s="42"/>
    </row>
    <row r="552" spans="1:31" s="17" customFormat="1" x14ac:dyDescent="0.3">
      <c r="A552" s="66"/>
      <c r="B552" s="66"/>
      <c r="C552" s="162"/>
      <c r="D552" s="66"/>
      <c r="E552" s="58"/>
      <c r="F552" s="58"/>
      <c r="G552" s="58"/>
      <c r="H552" s="58"/>
      <c r="I552" s="199"/>
      <c r="J552" s="177"/>
      <c r="K552" s="515"/>
      <c r="L552" s="59"/>
      <c r="M552" s="59"/>
      <c r="N552" s="58"/>
      <c r="O552" s="200"/>
      <c r="P552" s="130"/>
      <c r="Q552" s="225"/>
      <c r="R552" s="225"/>
      <c r="S552" s="226"/>
      <c r="T552" s="200"/>
      <c r="U552" s="200"/>
      <c r="V552" s="16"/>
      <c r="W552" s="134"/>
      <c r="X552" s="54"/>
      <c r="Y552" s="54"/>
      <c r="Z552" s="54"/>
      <c r="AA552" s="54"/>
      <c r="AB552" s="54"/>
      <c r="AC552" s="54"/>
      <c r="AD552" s="54"/>
      <c r="AE552" s="42"/>
    </row>
    <row r="553" spans="1:31" s="17" customFormat="1" x14ac:dyDescent="0.3">
      <c r="A553" s="66"/>
      <c r="B553" s="66"/>
      <c r="C553" s="162"/>
      <c r="D553" s="66"/>
      <c r="E553" s="58"/>
      <c r="F553" s="58"/>
      <c r="G553" s="58"/>
      <c r="H553" s="58"/>
      <c r="I553" s="199"/>
      <c r="J553" s="177"/>
      <c r="K553" s="515"/>
      <c r="L553" s="59"/>
      <c r="M553" s="59"/>
      <c r="N553" s="58"/>
      <c r="O553" s="200"/>
      <c r="P553" s="130"/>
      <c r="Q553" s="225"/>
      <c r="R553" s="225"/>
      <c r="S553" s="226"/>
      <c r="T553" s="200"/>
      <c r="U553" s="200"/>
      <c r="V553" s="16"/>
      <c r="W553" s="134"/>
      <c r="X553" s="54"/>
      <c r="Y553" s="54"/>
      <c r="Z553" s="54"/>
      <c r="AA553" s="54"/>
      <c r="AB553" s="54"/>
      <c r="AC553" s="54"/>
      <c r="AD553" s="54"/>
      <c r="AE553" s="42"/>
    </row>
    <row r="554" spans="1:31" s="17" customFormat="1" x14ac:dyDescent="0.3">
      <c r="A554" s="66"/>
      <c r="B554" s="66"/>
      <c r="C554" s="162"/>
      <c r="D554" s="66"/>
      <c r="E554" s="58"/>
      <c r="F554" s="58"/>
      <c r="G554" s="58"/>
      <c r="H554" s="58"/>
      <c r="I554" s="199"/>
      <c r="J554" s="177"/>
      <c r="K554" s="515"/>
      <c r="L554" s="59"/>
      <c r="M554" s="59"/>
      <c r="N554" s="197"/>
      <c r="O554" s="200"/>
      <c r="P554" s="130"/>
      <c r="Q554" s="225"/>
      <c r="R554" s="225"/>
      <c r="S554" s="226"/>
      <c r="T554" s="200"/>
      <c r="U554" s="200"/>
      <c r="V554" s="16"/>
      <c r="W554" s="155"/>
      <c r="X554" s="54"/>
      <c r="Y554" s="54"/>
      <c r="Z554" s="54"/>
      <c r="AA554" s="54"/>
      <c r="AB554" s="54"/>
      <c r="AC554" s="54"/>
      <c r="AD554" s="54"/>
      <c r="AE554" s="42"/>
    </row>
    <row r="555" spans="1:31" s="17" customFormat="1" x14ac:dyDescent="0.3">
      <c r="A555" s="66"/>
      <c r="B555" s="66"/>
      <c r="C555" s="162"/>
      <c r="D555" s="66"/>
      <c r="E555" s="58"/>
      <c r="F555" s="58"/>
      <c r="G555" s="58"/>
      <c r="H555" s="58"/>
      <c r="I555" s="199"/>
      <c r="J555" s="177"/>
      <c r="K555" s="515"/>
      <c r="L555" s="59"/>
      <c r="M555" s="59"/>
      <c r="N555" s="58"/>
      <c r="O555" s="200"/>
      <c r="P555" s="130"/>
      <c r="Q555" s="225"/>
      <c r="R555" s="225"/>
      <c r="S555" s="226"/>
      <c r="T555" s="200"/>
      <c r="U555" s="200"/>
      <c r="V555" s="16"/>
      <c r="W555" s="134"/>
      <c r="X555" s="54"/>
      <c r="Y555" s="54"/>
      <c r="Z555" s="54"/>
      <c r="AA555" s="54"/>
      <c r="AB555" s="54"/>
      <c r="AC555" s="54"/>
      <c r="AD555" s="54"/>
      <c r="AE555" s="42"/>
    </row>
    <row r="556" spans="1:31" s="17" customFormat="1" x14ac:dyDescent="0.3">
      <c r="A556" s="66"/>
      <c r="B556" s="66"/>
      <c r="C556" s="162"/>
      <c r="D556" s="66"/>
      <c r="E556" s="58"/>
      <c r="F556" s="58"/>
      <c r="G556" s="58"/>
      <c r="H556" s="58"/>
      <c r="I556" s="199"/>
      <c r="J556" s="177"/>
      <c r="K556" s="515"/>
      <c r="L556" s="59"/>
      <c r="M556" s="59"/>
      <c r="N556" s="197"/>
      <c r="O556" s="200"/>
      <c r="P556" s="130"/>
      <c r="Q556" s="225"/>
      <c r="R556" s="225"/>
      <c r="S556" s="226"/>
      <c r="T556" s="200"/>
      <c r="U556" s="200"/>
      <c r="V556" s="16"/>
      <c r="W556" s="134"/>
      <c r="X556" s="54"/>
      <c r="Y556" s="54"/>
      <c r="Z556" s="54"/>
      <c r="AA556" s="54"/>
      <c r="AB556" s="54"/>
      <c r="AC556" s="54"/>
      <c r="AD556" s="54"/>
      <c r="AE556" s="42"/>
    </row>
    <row r="557" spans="1:31" s="17" customFormat="1" x14ac:dyDescent="0.3">
      <c r="A557" s="66"/>
      <c r="B557" s="66"/>
      <c r="C557" s="162"/>
      <c r="D557" s="66"/>
      <c r="E557" s="58"/>
      <c r="F557" s="58"/>
      <c r="G557" s="58"/>
      <c r="H557" s="58"/>
      <c r="I557" s="199"/>
      <c r="J557" s="177"/>
      <c r="K557" s="515"/>
      <c r="L557" s="59"/>
      <c r="M557" s="59"/>
      <c r="N557" s="197"/>
      <c r="O557" s="200"/>
      <c r="P557" s="130"/>
      <c r="Q557" s="225"/>
      <c r="R557" s="225"/>
      <c r="S557" s="226"/>
      <c r="T557" s="200"/>
      <c r="U557" s="200"/>
      <c r="V557" s="16"/>
      <c r="W557" s="134"/>
      <c r="X557" s="54"/>
      <c r="Y557" s="54"/>
      <c r="Z557" s="54"/>
      <c r="AA557" s="54"/>
      <c r="AB557" s="54"/>
      <c r="AC557" s="54"/>
      <c r="AD557" s="54"/>
      <c r="AE557" s="42"/>
    </row>
    <row r="558" spans="1:31" s="17" customFormat="1" x14ac:dyDescent="0.3">
      <c r="A558" s="66"/>
      <c r="B558" s="66"/>
      <c r="C558" s="162"/>
      <c r="D558" s="66"/>
      <c r="E558" s="58"/>
      <c r="F558" s="58"/>
      <c r="G558" s="58"/>
      <c r="H558" s="58"/>
      <c r="I558" s="199"/>
      <c r="J558" s="177"/>
      <c r="K558" s="515"/>
      <c r="L558" s="59"/>
      <c r="M558" s="59"/>
      <c r="N558" s="197"/>
      <c r="O558" s="200"/>
      <c r="P558" s="130"/>
      <c r="Q558" s="225"/>
      <c r="R558" s="225"/>
      <c r="S558" s="226"/>
      <c r="T558" s="200"/>
      <c r="U558" s="200"/>
      <c r="V558" s="16"/>
      <c r="W558" s="134"/>
      <c r="X558" s="54"/>
      <c r="Y558" s="54"/>
      <c r="Z558" s="54"/>
      <c r="AA558" s="54"/>
      <c r="AB558" s="54"/>
      <c r="AC558" s="54"/>
      <c r="AD558" s="54"/>
      <c r="AE558" s="42"/>
    </row>
    <row r="559" spans="1:31" s="17" customFormat="1" x14ac:dyDescent="0.3">
      <c r="A559" s="66"/>
      <c r="B559" s="66"/>
      <c r="C559" s="162"/>
      <c r="D559" s="66"/>
      <c r="E559" s="58"/>
      <c r="F559" s="58"/>
      <c r="G559" s="58"/>
      <c r="H559" s="58"/>
      <c r="I559" s="199"/>
      <c r="J559" s="177"/>
      <c r="K559" s="515"/>
      <c r="L559" s="59"/>
      <c r="M559" s="59"/>
      <c r="N559" s="197"/>
      <c r="O559" s="200"/>
      <c r="P559" s="130"/>
      <c r="Q559" s="225"/>
      <c r="R559" s="225"/>
      <c r="S559" s="226"/>
      <c r="T559" s="200"/>
      <c r="U559" s="200"/>
      <c r="V559" s="16"/>
      <c r="W559" s="134"/>
      <c r="X559" s="54"/>
      <c r="Y559" s="54"/>
      <c r="Z559" s="54"/>
      <c r="AA559" s="54"/>
      <c r="AB559" s="54"/>
      <c r="AC559" s="54"/>
      <c r="AD559" s="54"/>
      <c r="AE559" s="42"/>
    </row>
    <row r="560" spans="1:31" s="17" customFormat="1" x14ac:dyDescent="0.3">
      <c r="A560" s="66"/>
      <c r="B560" s="66"/>
      <c r="C560" s="162"/>
      <c r="D560" s="66"/>
      <c r="E560" s="58"/>
      <c r="F560" s="58"/>
      <c r="G560" s="58"/>
      <c r="H560" s="58"/>
      <c r="I560" s="199"/>
      <c r="J560" s="177"/>
      <c r="K560" s="515"/>
      <c r="L560" s="59"/>
      <c r="M560" s="59"/>
      <c r="N560" s="197"/>
      <c r="O560" s="200"/>
      <c r="P560" s="130"/>
      <c r="Q560" s="225"/>
      <c r="R560" s="225"/>
      <c r="S560" s="226"/>
      <c r="T560" s="200"/>
      <c r="U560" s="200"/>
      <c r="V560" s="16"/>
      <c r="W560" s="134"/>
      <c r="X560" s="54"/>
      <c r="Y560" s="54"/>
      <c r="Z560" s="54"/>
      <c r="AA560" s="54"/>
      <c r="AB560" s="54"/>
      <c r="AC560" s="54"/>
      <c r="AD560" s="54"/>
      <c r="AE560" s="42"/>
    </row>
    <row r="561" spans="1:31" s="17" customFormat="1" x14ac:dyDescent="0.3">
      <c r="A561" s="66"/>
      <c r="B561" s="66"/>
      <c r="C561" s="129"/>
      <c r="D561" s="66"/>
      <c r="E561" s="58"/>
      <c r="F561" s="58"/>
      <c r="G561" s="58"/>
      <c r="H561" s="58"/>
      <c r="I561" s="199"/>
      <c r="J561" s="177"/>
      <c r="K561" s="515"/>
      <c r="L561" s="59"/>
      <c r="M561" s="59"/>
      <c r="N561" s="58"/>
      <c r="O561" s="200"/>
      <c r="P561" s="130"/>
      <c r="Q561" s="225"/>
      <c r="R561" s="225"/>
      <c r="S561" s="226"/>
      <c r="T561" s="200"/>
      <c r="U561" s="200"/>
      <c r="V561" s="16"/>
      <c r="W561" s="134"/>
      <c r="X561" s="54"/>
      <c r="Y561" s="54"/>
      <c r="Z561" s="54"/>
      <c r="AA561" s="54"/>
      <c r="AB561" s="54"/>
      <c r="AC561" s="54"/>
      <c r="AD561" s="54"/>
      <c r="AE561" s="42"/>
    </row>
    <row r="562" spans="1:31" s="17" customFormat="1" x14ac:dyDescent="0.3">
      <c r="A562" s="66"/>
      <c r="B562" s="66"/>
      <c r="C562" s="129"/>
      <c r="D562" s="66"/>
      <c r="E562" s="58"/>
      <c r="F562" s="58"/>
      <c r="G562" s="58"/>
      <c r="H562" s="58"/>
      <c r="I562" s="199"/>
      <c r="J562" s="177"/>
      <c r="K562" s="515"/>
      <c r="L562" s="59"/>
      <c r="M562" s="59"/>
      <c r="N562" s="58"/>
      <c r="O562" s="200"/>
      <c r="P562" s="130"/>
      <c r="Q562" s="225"/>
      <c r="R562" s="225"/>
      <c r="S562" s="226"/>
      <c r="T562" s="200"/>
      <c r="U562" s="200"/>
      <c r="V562" s="16"/>
      <c r="W562" s="134"/>
      <c r="X562" s="54"/>
      <c r="Y562" s="54"/>
      <c r="Z562" s="54"/>
      <c r="AA562" s="54"/>
      <c r="AB562" s="54"/>
      <c r="AC562" s="54"/>
      <c r="AD562" s="54"/>
      <c r="AE562" s="42"/>
    </row>
    <row r="563" spans="1:31" s="17" customFormat="1" x14ac:dyDescent="0.3">
      <c r="A563" s="66"/>
      <c r="B563" s="66"/>
      <c r="C563" s="129"/>
      <c r="D563" s="66"/>
      <c r="E563" s="58"/>
      <c r="F563" s="58"/>
      <c r="G563" s="58"/>
      <c r="H563" s="58"/>
      <c r="I563" s="199"/>
      <c r="J563" s="177"/>
      <c r="K563" s="515"/>
      <c r="L563" s="59"/>
      <c r="M563" s="59"/>
      <c r="N563" s="58"/>
      <c r="O563" s="200"/>
      <c r="P563" s="130"/>
      <c r="Q563" s="225"/>
      <c r="R563" s="225"/>
      <c r="S563" s="226"/>
      <c r="T563" s="200"/>
      <c r="U563" s="200"/>
      <c r="V563" s="16"/>
      <c r="W563" s="134"/>
      <c r="X563" s="54"/>
      <c r="Y563" s="54"/>
      <c r="Z563" s="54"/>
      <c r="AA563" s="54"/>
      <c r="AB563" s="54"/>
      <c r="AC563" s="54"/>
      <c r="AD563" s="54"/>
      <c r="AE563" s="42"/>
    </row>
    <row r="564" spans="1:31" s="17" customFormat="1" x14ac:dyDescent="0.3">
      <c r="A564" s="66"/>
      <c r="B564" s="66"/>
      <c r="C564" s="129"/>
      <c r="D564" s="66"/>
      <c r="E564" s="58"/>
      <c r="F564" s="58"/>
      <c r="G564" s="58"/>
      <c r="H564" s="58"/>
      <c r="I564" s="199"/>
      <c r="J564" s="177"/>
      <c r="K564" s="515"/>
      <c r="L564" s="59"/>
      <c r="M564" s="59"/>
      <c r="N564" s="58"/>
      <c r="O564" s="200"/>
      <c r="P564" s="130"/>
      <c r="Q564" s="225"/>
      <c r="R564" s="225"/>
      <c r="S564" s="226"/>
      <c r="T564" s="200"/>
      <c r="U564" s="200"/>
      <c r="V564" s="16"/>
      <c r="W564" s="134"/>
      <c r="X564" s="54"/>
      <c r="Y564" s="54"/>
      <c r="Z564" s="54"/>
      <c r="AA564" s="54"/>
      <c r="AB564" s="54"/>
      <c r="AC564" s="54"/>
      <c r="AD564" s="54"/>
      <c r="AE564" s="42"/>
    </row>
    <row r="565" spans="1:31" s="17" customFormat="1" x14ac:dyDescent="0.3">
      <c r="A565" s="66"/>
      <c r="B565" s="66"/>
      <c r="C565" s="129"/>
      <c r="D565" s="66"/>
      <c r="E565" s="58"/>
      <c r="F565" s="58"/>
      <c r="G565" s="58"/>
      <c r="H565" s="58"/>
      <c r="I565" s="199"/>
      <c r="J565" s="177"/>
      <c r="K565" s="515"/>
      <c r="L565" s="59"/>
      <c r="M565" s="59"/>
      <c r="N565" s="58"/>
      <c r="O565" s="200"/>
      <c r="P565" s="130"/>
      <c r="Q565" s="225"/>
      <c r="R565" s="225"/>
      <c r="S565" s="226"/>
      <c r="T565" s="200"/>
      <c r="U565" s="200"/>
      <c r="V565" s="16"/>
      <c r="W565" s="134"/>
      <c r="X565" s="54"/>
      <c r="Y565" s="54"/>
      <c r="Z565" s="54"/>
      <c r="AA565" s="54"/>
      <c r="AB565" s="54"/>
      <c r="AC565" s="54"/>
      <c r="AD565" s="54"/>
      <c r="AE565" s="42"/>
    </row>
    <row r="566" spans="1:31" s="17" customFormat="1" x14ac:dyDescent="0.3">
      <c r="A566" s="66"/>
      <c r="B566" s="66"/>
      <c r="C566" s="129"/>
      <c r="D566" s="66"/>
      <c r="E566" s="58"/>
      <c r="F566" s="58"/>
      <c r="G566" s="58"/>
      <c r="H566" s="58"/>
      <c r="I566" s="199"/>
      <c r="J566" s="177"/>
      <c r="K566" s="515"/>
      <c r="L566" s="59"/>
      <c r="M566" s="59"/>
      <c r="N566" s="58"/>
      <c r="O566" s="200"/>
      <c r="P566" s="130"/>
      <c r="Q566" s="225"/>
      <c r="R566" s="225"/>
      <c r="S566" s="226"/>
      <c r="T566" s="200"/>
      <c r="U566" s="200"/>
      <c r="V566" s="16"/>
      <c r="W566" s="163"/>
      <c r="X566" s="54"/>
      <c r="Y566" s="54"/>
      <c r="Z566" s="54"/>
      <c r="AA566" s="54"/>
      <c r="AB566" s="54"/>
      <c r="AC566" s="54"/>
      <c r="AD566" s="54"/>
      <c r="AE566" s="42"/>
    </row>
    <row r="567" spans="1:31" s="17" customFormat="1" x14ac:dyDescent="0.3">
      <c r="A567" s="66"/>
      <c r="B567" s="66"/>
      <c r="C567" s="129"/>
      <c r="D567" s="66"/>
      <c r="E567" s="58"/>
      <c r="F567" s="58"/>
      <c r="G567" s="58"/>
      <c r="H567" s="58"/>
      <c r="I567" s="199"/>
      <c r="J567" s="177"/>
      <c r="K567" s="515"/>
      <c r="L567" s="59"/>
      <c r="M567" s="59"/>
      <c r="N567" s="58"/>
      <c r="O567" s="200"/>
      <c r="P567" s="130"/>
      <c r="Q567" s="225"/>
      <c r="R567" s="225"/>
      <c r="S567" s="226"/>
      <c r="T567" s="200"/>
      <c r="U567" s="200"/>
      <c r="V567" s="16"/>
      <c r="W567" s="134"/>
      <c r="X567" s="54"/>
      <c r="Y567" s="54"/>
      <c r="Z567" s="54"/>
      <c r="AA567" s="54"/>
      <c r="AB567" s="54"/>
      <c r="AC567" s="54"/>
      <c r="AD567" s="54"/>
      <c r="AE567" s="42"/>
    </row>
    <row r="568" spans="1:31" s="17" customFormat="1" x14ac:dyDescent="0.3">
      <c r="A568" s="66"/>
      <c r="B568" s="66"/>
      <c r="C568" s="129"/>
      <c r="D568" s="66"/>
      <c r="E568" s="58"/>
      <c r="F568" s="58"/>
      <c r="G568" s="58"/>
      <c r="H568" s="58"/>
      <c r="I568" s="199"/>
      <c r="J568" s="177"/>
      <c r="K568" s="515"/>
      <c r="L568" s="59"/>
      <c r="M568" s="59"/>
      <c r="N568" s="197"/>
      <c r="O568" s="200"/>
      <c r="P568" s="130"/>
      <c r="Q568" s="225"/>
      <c r="R568" s="225"/>
      <c r="S568" s="226"/>
      <c r="T568" s="200"/>
      <c r="U568" s="200"/>
      <c r="V568" s="16"/>
      <c r="W568" s="134"/>
      <c r="X568" s="54"/>
      <c r="Y568" s="54"/>
      <c r="Z568" s="54"/>
      <c r="AA568" s="54"/>
      <c r="AB568" s="54"/>
      <c r="AC568" s="54"/>
      <c r="AD568" s="54"/>
      <c r="AE568" s="42"/>
    </row>
    <row r="569" spans="1:31" s="17" customFormat="1" x14ac:dyDescent="0.3">
      <c r="A569" s="66"/>
      <c r="B569" s="66"/>
      <c r="C569" s="129"/>
      <c r="D569" s="66"/>
      <c r="E569" s="58"/>
      <c r="F569" s="58"/>
      <c r="G569" s="58"/>
      <c r="H569" s="58"/>
      <c r="I569" s="199"/>
      <c r="J569" s="177"/>
      <c r="K569" s="515"/>
      <c r="L569" s="59"/>
      <c r="M569" s="59"/>
      <c r="N569" s="58"/>
      <c r="O569" s="200"/>
      <c r="P569" s="130"/>
      <c r="Q569" s="225"/>
      <c r="R569" s="225"/>
      <c r="S569" s="226"/>
      <c r="T569" s="200"/>
      <c r="U569" s="200"/>
      <c r="V569" s="16"/>
      <c r="W569" s="134"/>
      <c r="X569" s="54"/>
      <c r="Y569" s="54"/>
      <c r="Z569" s="54"/>
      <c r="AA569" s="54"/>
      <c r="AB569" s="54"/>
      <c r="AC569" s="54"/>
      <c r="AD569" s="54"/>
      <c r="AE569" s="42"/>
    </row>
    <row r="570" spans="1:31" s="17" customFormat="1" x14ac:dyDescent="0.3">
      <c r="A570" s="66"/>
      <c r="B570" s="66"/>
      <c r="C570" s="129"/>
      <c r="D570" s="66"/>
      <c r="E570" s="58"/>
      <c r="F570" s="58"/>
      <c r="G570" s="58"/>
      <c r="H570" s="58"/>
      <c r="I570" s="199"/>
      <c r="J570" s="177"/>
      <c r="K570" s="515"/>
      <c r="L570" s="59"/>
      <c r="M570" s="59"/>
      <c r="N570" s="58"/>
      <c r="O570" s="200"/>
      <c r="P570" s="130"/>
      <c r="Q570" s="225"/>
      <c r="R570" s="225"/>
      <c r="S570" s="226"/>
      <c r="T570" s="200"/>
      <c r="U570" s="200"/>
      <c r="V570" s="16"/>
      <c r="W570" s="134"/>
      <c r="X570" s="54"/>
      <c r="Y570" s="54"/>
      <c r="Z570" s="54"/>
      <c r="AA570" s="54"/>
      <c r="AB570" s="54"/>
      <c r="AC570" s="54"/>
      <c r="AD570" s="54"/>
      <c r="AE570" s="42"/>
    </row>
    <row r="571" spans="1:31" s="17" customFormat="1" x14ac:dyDescent="0.3">
      <c r="A571" s="66"/>
      <c r="B571" s="66"/>
      <c r="C571" s="162"/>
      <c r="D571" s="66"/>
      <c r="E571" s="58"/>
      <c r="F571" s="58"/>
      <c r="G571" s="58"/>
      <c r="H571" s="58"/>
      <c r="I571" s="199"/>
      <c r="J571" s="177"/>
      <c r="K571" s="515"/>
      <c r="L571" s="59"/>
      <c r="M571" s="59"/>
      <c r="N571" s="58"/>
      <c r="O571" s="200"/>
      <c r="P571" s="130"/>
      <c r="Q571" s="225"/>
      <c r="R571" s="225"/>
      <c r="S571" s="226"/>
      <c r="T571" s="200"/>
      <c r="U571" s="200"/>
      <c r="V571" s="16"/>
      <c r="W571" s="134"/>
      <c r="X571" s="54"/>
      <c r="Y571" s="54"/>
      <c r="Z571" s="54"/>
      <c r="AA571" s="54"/>
      <c r="AB571" s="54"/>
      <c r="AC571" s="54"/>
      <c r="AD571" s="54"/>
      <c r="AE571" s="42"/>
    </row>
    <row r="572" spans="1:31" s="17" customFormat="1" x14ac:dyDescent="0.3">
      <c r="A572" s="66"/>
      <c r="B572" s="66"/>
      <c r="C572" s="162"/>
      <c r="D572" s="66"/>
      <c r="E572" s="58"/>
      <c r="F572" s="58"/>
      <c r="G572" s="58"/>
      <c r="H572" s="58"/>
      <c r="I572" s="199"/>
      <c r="J572" s="177"/>
      <c r="K572" s="515"/>
      <c r="L572" s="59"/>
      <c r="M572" s="59"/>
      <c r="N572" s="58"/>
      <c r="O572" s="200"/>
      <c r="P572" s="130"/>
      <c r="Q572" s="225"/>
      <c r="R572" s="225"/>
      <c r="S572" s="226"/>
      <c r="T572" s="200"/>
      <c r="U572" s="200"/>
      <c r="V572" s="16"/>
      <c r="W572" s="134"/>
      <c r="X572" s="54"/>
      <c r="Y572" s="54"/>
      <c r="Z572" s="54"/>
      <c r="AA572" s="54"/>
      <c r="AB572" s="54"/>
      <c r="AC572" s="54"/>
      <c r="AD572" s="54"/>
      <c r="AE572" s="42"/>
    </row>
    <row r="573" spans="1:31" s="17" customFormat="1" x14ac:dyDescent="0.3">
      <c r="A573" s="66"/>
      <c r="B573" s="66"/>
      <c r="C573" s="162"/>
      <c r="D573" s="66"/>
      <c r="E573" s="58"/>
      <c r="F573" s="58"/>
      <c r="G573" s="58"/>
      <c r="H573" s="58"/>
      <c r="I573" s="199"/>
      <c r="J573" s="177"/>
      <c r="K573" s="515"/>
      <c r="L573" s="59"/>
      <c r="M573" s="59"/>
      <c r="N573" s="58"/>
      <c r="O573" s="200"/>
      <c r="P573" s="130"/>
      <c r="Q573" s="225"/>
      <c r="R573" s="225"/>
      <c r="S573" s="226"/>
      <c r="T573" s="200"/>
      <c r="U573" s="200"/>
      <c r="V573" s="16"/>
      <c r="W573" s="134"/>
      <c r="X573" s="54"/>
      <c r="Y573" s="54"/>
      <c r="Z573" s="54"/>
      <c r="AA573" s="54"/>
      <c r="AB573" s="54"/>
      <c r="AC573" s="54"/>
      <c r="AD573" s="54"/>
      <c r="AE573" s="42"/>
    </row>
    <row r="574" spans="1:31" s="17" customFormat="1" x14ac:dyDescent="0.3">
      <c r="A574" s="66"/>
      <c r="B574" s="66"/>
      <c r="C574" s="162"/>
      <c r="D574" s="66"/>
      <c r="E574" s="58"/>
      <c r="F574" s="58"/>
      <c r="G574" s="58"/>
      <c r="H574" s="58"/>
      <c r="I574" s="199"/>
      <c r="J574" s="177"/>
      <c r="K574" s="515"/>
      <c r="L574" s="59"/>
      <c r="M574" s="59"/>
      <c r="N574" s="58"/>
      <c r="O574" s="200"/>
      <c r="P574" s="130"/>
      <c r="Q574" s="225"/>
      <c r="R574" s="225"/>
      <c r="S574" s="226"/>
      <c r="T574" s="200"/>
      <c r="U574" s="200"/>
      <c r="V574" s="16"/>
      <c r="W574" s="134"/>
      <c r="X574" s="54"/>
      <c r="Y574" s="54"/>
      <c r="Z574" s="54"/>
      <c r="AA574" s="54"/>
      <c r="AB574" s="54"/>
      <c r="AC574" s="54"/>
      <c r="AD574" s="54"/>
      <c r="AE574" s="42"/>
    </row>
    <row r="575" spans="1:31" s="17" customFormat="1" x14ac:dyDescent="0.3">
      <c r="A575" s="66"/>
      <c r="B575" s="66"/>
      <c r="C575" s="162"/>
      <c r="D575" s="66"/>
      <c r="E575" s="58"/>
      <c r="F575" s="58"/>
      <c r="G575" s="58"/>
      <c r="H575" s="58"/>
      <c r="I575" s="199"/>
      <c r="J575" s="177"/>
      <c r="K575" s="515"/>
      <c r="L575" s="59"/>
      <c r="M575" s="59"/>
      <c r="N575" s="58"/>
      <c r="O575" s="200"/>
      <c r="P575" s="130"/>
      <c r="Q575" s="225"/>
      <c r="R575" s="225"/>
      <c r="S575" s="226"/>
      <c r="T575" s="200"/>
      <c r="U575" s="200"/>
      <c r="V575" s="16"/>
      <c r="W575" s="134"/>
      <c r="X575" s="54"/>
      <c r="Y575" s="54"/>
      <c r="Z575" s="54"/>
      <c r="AA575" s="54"/>
      <c r="AB575" s="54"/>
      <c r="AC575" s="54"/>
      <c r="AD575" s="54"/>
      <c r="AE575" s="42"/>
    </row>
    <row r="576" spans="1:31" s="17" customFormat="1" x14ac:dyDescent="0.3">
      <c r="A576" s="66"/>
      <c r="B576" s="66"/>
      <c r="C576" s="162"/>
      <c r="D576" s="66"/>
      <c r="E576" s="58"/>
      <c r="F576" s="58"/>
      <c r="G576" s="58"/>
      <c r="H576" s="58"/>
      <c r="I576" s="199"/>
      <c r="J576" s="177"/>
      <c r="K576" s="515"/>
      <c r="L576" s="59"/>
      <c r="M576" s="59"/>
      <c r="N576" s="58"/>
      <c r="O576" s="200"/>
      <c r="P576" s="130"/>
      <c r="Q576" s="225"/>
      <c r="R576" s="225"/>
      <c r="S576" s="226"/>
      <c r="T576" s="200"/>
      <c r="U576" s="200"/>
      <c r="V576" s="16"/>
      <c r="W576" s="134"/>
      <c r="X576" s="54"/>
      <c r="Y576" s="54"/>
      <c r="Z576" s="54"/>
      <c r="AA576" s="54"/>
      <c r="AB576" s="54"/>
      <c r="AC576" s="54"/>
      <c r="AD576" s="54"/>
      <c r="AE576" s="42"/>
    </row>
    <row r="577" spans="1:31" s="17" customFormat="1" x14ac:dyDescent="0.3">
      <c r="A577" s="66"/>
      <c r="B577" s="66"/>
      <c r="C577" s="162"/>
      <c r="D577" s="66"/>
      <c r="E577" s="58"/>
      <c r="F577" s="58"/>
      <c r="G577" s="58"/>
      <c r="H577" s="58"/>
      <c r="I577" s="199"/>
      <c r="J577" s="177"/>
      <c r="K577" s="515"/>
      <c r="L577" s="59"/>
      <c r="M577" s="59"/>
      <c r="N577" s="58"/>
      <c r="O577" s="200"/>
      <c r="P577" s="130"/>
      <c r="Q577" s="225"/>
      <c r="R577" s="225"/>
      <c r="S577" s="226"/>
      <c r="T577" s="200"/>
      <c r="U577" s="200"/>
      <c r="V577" s="16"/>
      <c r="W577" s="134"/>
      <c r="X577" s="54"/>
      <c r="Y577" s="54"/>
      <c r="Z577" s="54"/>
      <c r="AA577" s="54"/>
      <c r="AB577" s="54"/>
      <c r="AC577" s="54"/>
      <c r="AD577" s="54"/>
      <c r="AE577" s="42"/>
    </row>
    <row r="578" spans="1:31" s="17" customFormat="1" x14ac:dyDescent="0.3">
      <c r="A578" s="66"/>
      <c r="B578" s="66"/>
      <c r="C578" s="162"/>
      <c r="D578" s="66"/>
      <c r="E578" s="58"/>
      <c r="F578" s="58"/>
      <c r="G578" s="58"/>
      <c r="H578" s="58"/>
      <c r="I578" s="199"/>
      <c r="J578" s="177"/>
      <c r="K578" s="515"/>
      <c r="L578" s="59"/>
      <c r="M578" s="59"/>
      <c r="N578" s="197"/>
      <c r="O578" s="200"/>
      <c r="P578" s="130"/>
      <c r="Q578" s="225"/>
      <c r="R578" s="225"/>
      <c r="S578" s="226"/>
      <c r="T578" s="200"/>
      <c r="U578" s="200"/>
      <c r="V578" s="16"/>
      <c r="W578" s="134"/>
      <c r="X578" s="54"/>
      <c r="Y578" s="54"/>
      <c r="Z578" s="54"/>
      <c r="AA578" s="54"/>
      <c r="AB578" s="54"/>
      <c r="AC578" s="54"/>
      <c r="AD578" s="54"/>
      <c r="AE578" s="42"/>
    </row>
    <row r="579" spans="1:31" s="17" customFormat="1" x14ac:dyDescent="0.3">
      <c r="A579" s="66"/>
      <c r="B579" s="66"/>
      <c r="C579" s="162"/>
      <c r="D579" s="66"/>
      <c r="E579" s="58"/>
      <c r="F579" s="58"/>
      <c r="G579" s="58"/>
      <c r="H579" s="58"/>
      <c r="I579" s="199"/>
      <c r="J579" s="177"/>
      <c r="K579" s="515"/>
      <c r="L579" s="59"/>
      <c r="M579" s="59"/>
      <c r="N579" s="58"/>
      <c r="O579" s="200"/>
      <c r="P579" s="130"/>
      <c r="Q579" s="225"/>
      <c r="R579" s="225"/>
      <c r="S579" s="226"/>
      <c r="T579" s="200"/>
      <c r="U579" s="200"/>
      <c r="V579" s="16"/>
      <c r="W579" s="134"/>
      <c r="X579" s="54"/>
      <c r="Y579" s="54"/>
      <c r="Z579" s="54"/>
      <c r="AA579" s="54"/>
      <c r="AB579" s="54"/>
      <c r="AC579" s="54"/>
      <c r="AD579" s="54"/>
      <c r="AE579" s="42"/>
    </row>
    <row r="580" spans="1:31" s="17" customFormat="1" x14ac:dyDescent="0.3">
      <c r="A580" s="66"/>
      <c r="B580" s="66"/>
      <c r="C580" s="162"/>
      <c r="D580" s="66"/>
      <c r="E580" s="58"/>
      <c r="F580" s="58"/>
      <c r="G580" s="58"/>
      <c r="H580" s="58"/>
      <c r="I580" s="199"/>
      <c r="J580" s="177"/>
      <c r="K580" s="515"/>
      <c r="L580" s="59"/>
      <c r="M580" s="59"/>
      <c r="N580" s="58"/>
      <c r="O580" s="200"/>
      <c r="P580" s="130"/>
      <c r="Q580" s="225"/>
      <c r="R580" s="225"/>
      <c r="S580" s="226"/>
      <c r="T580" s="200"/>
      <c r="U580" s="200"/>
      <c r="V580" s="16"/>
      <c r="W580" s="134"/>
      <c r="X580" s="54"/>
      <c r="Y580" s="54"/>
      <c r="Z580" s="54"/>
      <c r="AA580" s="54"/>
      <c r="AB580" s="54"/>
      <c r="AC580" s="54"/>
      <c r="AD580" s="54"/>
      <c r="AE580" s="42"/>
    </row>
    <row r="581" spans="1:31" s="17" customFormat="1" x14ac:dyDescent="0.3">
      <c r="A581" s="66"/>
      <c r="B581" s="66"/>
      <c r="C581" s="162"/>
      <c r="D581" s="66"/>
      <c r="E581" s="58"/>
      <c r="F581" s="58"/>
      <c r="G581" s="58"/>
      <c r="H581" s="58"/>
      <c r="I581" s="199"/>
      <c r="J581" s="177"/>
      <c r="K581" s="515"/>
      <c r="L581" s="59"/>
      <c r="M581" s="59"/>
      <c r="N581" s="58"/>
      <c r="O581" s="200"/>
      <c r="P581" s="130"/>
      <c r="Q581" s="225"/>
      <c r="R581" s="225"/>
      <c r="S581" s="226"/>
      <c r="T581" s="200"/>
      <c r="U581" s="200"/>
      <c r="V581" s="16"/>
      <c r="W581" s="134"/>
      <c r="X581" s="54"/>
      <c r="Y581" s="54"/>
      <c r="Z581" s="54"/>
      <c r="AA581" s="54"/>
      <c r="AB581" s="54"/>
      <c r="AC581" s="54"/>
      <c r="AD581" s="54"/>
      <c r="AE581" s="42"/>
    </row>
    <row r="582" spans="1:31" s="17" customFormat="1" x14ac:dyDescent="0.3">
      <c r="A582" s="66"/>
      <c r="B582" s="66"/>
      <c r="C582" s="162"/>
      <c r="D582" s="66"/>
      <c r="E582" s="58"/>
      <c r="F582" s="58"/>
      <c r="G582" s="58"/>
      <c r="H582" s="58"/>
      <c r="I582" s="199"/>
      <c r="J582" s="177"/>
      <c r="K582" s="515"/>
      <c r="L582" s="59"/>
      <c r="M582" s="59"/>
      <c r="N582" s="58"/>
      <c r="O582" s="200"/>
      <c r="P582" s="130"/>
      <c r="Q582" s="225"/>
      <c r="R582" s="225"/>
      <c r="S582" s="226"/>
      <c r="T582" s="200"/>
      <c r="U582" s="200"/>
      <c r="V582" s="16"/>
      <c r="W582" s="134"/>
      <c r="X582" s="54"/>
      <c r="Y582" s="54"/>
      <c r="Z582" s="54"/>
      <c r="AA582" s="54"/>
      <c r="AB582" s="54"/>
      <c r="AC582" s="54"/>
      <c r="AD582" s="54"/>
      <c r="AE582" s="42"/>
    </row>
    <row r="583" spans="1:31" s="17" customFormat="1" x14ac:dyDescent="0.3">
      <c r="A583" s="66"/>
      <c r="B583" s="66"/>
      <c r="C583" s="162"/>
      <c r="D583" s="66"/>
      <c r="E583" s="58"/>
      <c r="F583" s="58"/>
      <c r="G583" s="58"/>
      <c r="H583" s="58"/>
      <c r="I583" s="199"/>
      <c r="J583" s="177"/>
      <c r="K583" s="515"/>
      <c r="L583" s="59"/>
      <c r="M583" s="59"/>
      <c r="N583" s="58"/>
      <c r="O583" s="200"/>
      <c r="P583" s="130"/>
      <c r="Q583" s="225"/>
      <c r="R583" s="225"/>
      <c r="S583" s="226"/>
      <c r="T583" s="200"/>
      <c r="U583" s="200"/>
      <c r="V583" s="16"/>
      <c r="W583" s="134"/>
      <c r="X583" s="54"/>
      <c r="Y583" s="54"/>
      <c r="Z583" s="54"/>
      <c r="AA583" s="54"/>
      <c r="AB583" s="54"/>
      <c r="AC583" s="54"/>
      <c r="AD583" s="54"/>
      <c r="AE583" s="42"/>
    </row>
    <row r="584" spans="1:31" s="17" customFormat="1" x14ac:dyDescent="0.3">
      <c r="A584" s="66"/>
      <c r="B584" s="66"/>
      <c r="C584" s="162"/>
      <c r="D584" s="66"/>
      <c r="E584" s="58"/>
      <c r="F584" s="58"/>
      <c r="G584" s="58"/>
      <c r="H584" s="58"/>
      <c r="I584" s="199"/>
      <c r="J584" s="177"/>
      <c r="K584" s="515"/>
      <c r="L584" s="59"/>
      <c r="M584" s="59"/>
      <c r="N584" s="197"/>
      <c r="O584" s="200"/>
      <c r="P584" s="130"/>
      <c r="Q584" s="225"/>
      <c r="R584" s="225"/>
      <c r="S584" s="226"/>
      <c r="T584" s="200"/>
      <c r="U584" s="200"/>
      <c r="V584" s="16"/>
      <c r="W584" s="134"/>
      <c r="X584" s="54"/>
      <c r="Y584" s="54"/>
      <c r="Z584" s="54"/>
      <c r="AA584" s="54"/>
      <c r="AB584" s="54"/>
      <c r="AC584" s="54"/>
      <c r="AD584" s="54"/>
      <c r="AE584" s="42"/>
    </row>
    <row r="585" spans="1:31" s="17" customFormat="1" x14ac:dyDescent="0.3">
      <c r="A585" s="66"/>
      <c r="B585" s="66"/>
      <c r="C585" s="162"/>
      <c r="D585" s="66"/>
      <c r="E585" s="58"/>
      <c r="F585" s="58"/>
      <c r="G585" s="58"/>
      <c r="H585" s="58"/>
      <c r="I585" s="199"/>
      <c r="J585" s="177"/>
      <c r="K585" s="515"/>
      <c r="L585" s="59"/>
      <c r="M585" s="59"/>
      <c r="N585" s="58"/>
      <c r="O585" s="200"/>
      <c r="P585" s="130"/>
      <c r="Q585" s="225"/>
      <c r="R585" s="225"/>
      <c r="S585" s="226"/>
      <c r="T585" s="200"/>
      <c r="U585" s="200"/>
      <c r="V585" s="16"/>
      <c r="W585" s="134"/>
      <c r="X585" s="54"/>
      <c r="Y585" s="54"/>
      <c r="Z585" s="54"/>
      <c r="AA585" s="54"/>
      <c r="AB585" s="54"/>
      <c r="AC585" s="54"/>
      <c r="AD585" s="54"/>
      <c r="AE585" s="42"/>
    </row>
    <row r="586" spans="1:31" s="17" customFormat="1" x14ac:dyDescent="0.3">
      <c r="A586" s="66"/>
      <c r="B586" s="66"/>
      <c r="C586" s="162"/>
      <c r="D586" s="66"/>
      <c r="E586" s="58"/>
      <c r="F586" s="58"/>
      <c r="G586" s="58"/>
      <c r="H586" s="58"/>
      <c r="I586" s="199"/>
      <c r="J586" s="177"/>
      <c r="K586" s="515"/>
      <c r="L586" s="59"/>
      <c r="M586" s="59"/>
      <c r="N586" s="197"/>
      <c r="O586" s="200"/>
      <c r="P586" s="130"/>
      <c r="Q586" s="225"/>
      <c r="R586" s="225"/>
      <c r="S586" s="226"/>
      <c r="T586" s="200"/>
      <c r="U586" s="200"/>
      <c r="V586" s="16"/>
      <c r="W586" s="134"/>
      <c r="X586" s="54"/>
      <c r="Y586" s="54"/>
      <c r="Z586" s="54"/>
      <c r="AA586" s="54"/>
      <c r="AB586" s="54"/>
      <c r="AC586" s="54"/>
      <c r="AD586" s="54"/>
      <c r="AE586" s="42"/>
    </row>
    <row r="587" spans="1:31" s="17" customFormat="1" x14ac:dyDescent="0.3">
      <c r="A587" s="66"/>
      <c r="B587" s="66"/>
      <c r="C587" s="162"/>
      <c r="D587" s="66"/>
      <c r="E587" s="58"/>
      <c r="F587" s="58"/>
      <c r="G587" s="58"/>
      <c r="H587" s="58"/>
      <c r="I587" s="199"/>
      <c r="J587" s="177"/>
      <c r="K587" s="515"/>
      <c r="L587" s="59"/>
      <c r="M587" s="59"/>
      <c r="N587" s="58"/>
      <c r="O587" s="200"/>
      <c r="P587" s="130"/>
      <c r="Q587" s="225"/>
      <c r="R587" s="225"/>
      <c r="S587" s="226"/>
      <c r="T587" s="200"/>
      <c r="U587" s="200"/>
      <c r="V587" s="16"/>
      <c r="W587" s="134"/>
      <c r="X587" s="54"/>
      <c r="Y587" s="54"/>
      <c r="Z587" s="54"/>
      <c r="AA587" s="54"/>
      <c r="AB587" s="54"/>
      <c r="AC587" s="54"/>
      <c r="AD587" s="54"/>
      <c r="AE587" s="42"/>
    </row>
    <row r="588" spans="1:31" s="17" customFormat="1" x14ac:dyDescent="0.3">
      <c r="A588" s="66"/>
      <c r="B588" s="66"/>
      <c r="C588" s="162"/>
      <c r="D588" s="66"/>
      <c r="E588" s="58"/>
      <c r="F588" s="58"/>
      <c r="G588" s="58"/>
      <c r="H588" s="58"/>
      <c r="I588" s="199"/>
      <c r="J588" s="177"/>
      <c r="K588" s="515"/>
      <c r="L588" s="59"/>
      <c r="M588" s="59"/>
      <c r="N588" s="58"/>
      <c r="O588" s="200"/>
      <c r="P588" s="130"/>
      <c r="Q588" s="225"/>
      <c r="R588" s="225"/>
      <c r="S588" s="226"/>
      <c r="T588" s="200"/>
      <c r="U588" s="200"/>
      <c r="V588" s="16"/>
      <c r="W588" s="134"/>
      <c r="X588" s="54"/>
      <c r="Y588" s="54"/>
      <c r="Z588" s="54"/>
      <c r="AA588" s="54"/>
      <c r="AB588" s="54"/>
      <c r="AC588" s="54"/>
      <c r="AD588" s="54"/>
      <c r="AE588" s="42"/>
    </row>
    <row r="589" spans="1:31" s="17" customFormat="1" x14ac:dyDescent="0.3">
      <c r="A589" s="66"/>
      <c r="B589" s="66"/>
      <c r="C589" s="162"/>
      <c r="D589" s="66"/>
      <c r="E589" s="58"/>
      <c r="F589" s="58"/>
      <c r="G589" s="58"/>
      <c r="H589" s="58"/>
      <c r="I589" s="199"/>
      <c r="J589" s="177"/>
      <c r="K589" s="515"/>
      <c r="L589" s="59"/>
      <c r="M589" s="59"/>
      <c r="N589" s="58"/>
      <c r="O589" s="200"/>
      <c r="P589" s="130"/>
      <c r="Q589" s="225"/>
      <c r="R589" s="225"/>
      <c r="S589" s="226"/>
      <c r="T589" s="200"/>
      <c r="U589" s="200"/>
      <c r="V589" s="16"/>
      <c r="W589" s="134"/>
      <c r="X589" s="54"/>
      <c r="Y589" s="54"/>
      <c r="Z589" s="54"/>
      <c r="AA589" s="54"/>
      <c r="AB589" s="54"/>
      <c r="AC589" s="54"/>
      <c r="AD589" s="54"/>
      <c r="AE589" s="42"/>
    </row>
    <row r="590" spans="1:31" s="17" customFormat="1" x14ac:dyDescent="0.3">
      <c r="A590" s="66"/>
      <c r="B590" s="66"/>
      <c r="C590" s="162"/>
      <c r="D590" s="66"/>
      <c r="E590" s="58"/>
      <c r="F590" s="58"/>
      <c r="G590" s="58"/>
      <c r="H590" s="58"/>
      <c r="I590" s="199"/>
      <c r="J590" s="177"/>
      <c r="K590" s="515"/>
      <c r="L590" s="59"/>
      <c r="M590" s="59"/>
      <c r="N590" s="58"/>
      <c r="O590" s="200"/>
      <c r="P590" s="130"/>
      <c r="Q590" s="225"/>
      <c r="R590" s="225"/>
      <c r="S590" s="226"/>
      <c r="T590" s="200"/>
      <c r="U590" s="200"/>
      <c r="V590" s="16"/>
      <c r="W590" s="134"/>
      <c r="X590" s="54"/>
      <c r="Y590" s="54"/>
      <c r="Z590" s="54"/>
      <c r="AA590" s="54"/>
      <c r="AB590" s="54"/>
      <c r="AC590" s="54"/>
      <c r="AD590" s="54"/>
      <c r="AE590" s="42"/>
    </row>
    <row r="591" spans="1:31" s="17" customFormat="1" x14ac:dyDescent="0.3">
      <c r="A591" s="66"/>
      <c r="B591" s="66"/>
      <c r="C591" s="162"/>
      <c r="D591" s="66"/>
      <c r="E591" s="58"/>
      <c r="F591" s="58"/>
      <c r="G591" s="58"/>
      <c r="H591" s="58"/>
      <c r="I591" s="199"/>
      <c r="J591" s="177"/>
      <c r="K591" s="515"/>
      <c r="L591" s="59"/>
      <c r="M591" s="59"/>
      <c r="N591" s="58"/>
      <c r="O591" s="200"/>
      <c r="P591" s="130"/>
      <c r="Q591" s="225"/>
      <c r="R591" s="225"/>
      <c r="S591" s="226"/>
      <c r="T591" s="200"/>
      <c r="U591" s="200"/>
      <c r="V591" s="16"/>
      <c r="W591" s="134"/>
      <c r="X591" s="54"/>
      <c r="Y591" s="54"/>
      <c r="Z591" s="54"/>
      <c r="AA591" s="54"/>
      <c r="AB591" s="54"/>
      <c r="AC591" s="54"/>
      <c r="AD591" s="54"/>
      <c r="AE591" s="42"/>
    </row>
    <row r="592" spans="1:31" s="17" customFormat="1" x14ac:dyDescent="0.3">
      <c r="A592" s="66"/>
      <c r="B592" s="66"/>
      <c r="C592" s="162"/>
      <c r="D592" s="66"/>
      <c r="E592" s="58"/>
      <c r="F592" s="58"/>
      <c r="G592" s="58"/>
      <c r="H592" s="58"/>
      <c r="I592" s="199"/>
      <c r="J592" s="177"/>
      <c r="K592" s="515"/>
      <c r="L592" s="59"/>
      <c r="M592" s="59"/>
      <c r="N592" s="197"/>
      <c r="O592" s="200"/>
      <c r="P592" s="130"/>
      <c r="Q592" s="225"/>
      <c r="R592" s="225"/>
      <c r="S592" s="226"/>
      <c r="T592" s="200"/>
      <c r="U592" s="200"/>
      <c r="V592" s="16"/>
      <c r="W592" s="134"/>
      <c r="X592" s="54"/>
      <c r="Y592" s="54"/>
      <c r="Z592" s="54"/>
      <c r="AA592" s="54"/>
      <c r="AB592" s="54"/>
      <c r="AC592" s="54"/>
      <c r="AD592" s="54"/>
      <c r="AE592" s="42"/>
    </row>
    <row r="593" spans="1:31" s="17" customFormat="1" x14ac:dyDescent="0.3">
      <c r="A593" s="66"/>
      <c r="B593" s="66"/>
      <c r="C593" s="162"/>
      <c r="D593" s="66"/>
      <c r="E593" s="58"/>
      <c r="F593" s="58"/>
      <c r="G593" s="58"/>
      <c r="H593" s="58"/>
      <c r="I593" s="199"/>
      <c r="J593" s="177"/>
      <c r="K593" s="515"/>
      <c r="L593" s="59"/>
      <c r="M593" s="59"/>
      <c r="N593" s="197"/>
      <c r="O593" s="200"/>
      <c r="P593" s="130"/>
      <c r="Q593" s="225"/>
      <c r="R593" s="225"/>
      <c r="S593" s="226"/>
      <c r="T593" s="200"/>
      <c r="U593" s="200"/>
      <c r="V593" s="16"/>
      <c r="W593" s="134"/>
      <c r="X593" s="54"/>
      <c r="Y593" s="54"/>
      <c r="Z593" s="54"/>
      <c r="AA593" s="54"/>
      <c r="AB593" s="54"/>
      <c r="AC593" s="54"/>
      <c r="AD593" s="54"/>
      <c r="AE593" s="42"/>
    </row>
    <row r="594" spans="1:31" s="17" customFormat="1" x14ac:dyDescent="0.3">
      <c r="A594" s="66"/>
      <c r="B594" s="66"/>
      <c r="C594" s="162"/>
      <c r="D594" s="66"/>
      <c r="E594" s="58"/>
      <c r="F594" s="58"/>
      <c r="G594" s="58"/>
      <c r="H594" s="58"/>
      <c r="I594" s="199"/>
      <c r="J594" s="177"/>
      <c r="K594" s="515"/>
      <c r="L594" s="59"/>
      <c r="M594" s="59"/>
      <c r="N594" s="58"/>
      <c r="O594" s="200"/>
      <c r="P594" s="130"/>
      <c r="Q594" s="225"/>
      <c r="R594" s="225"/>
      <c r="S594" s="226"/>
      <c r="T594" s="200"/>
      <c r="U594" s="200"/>
      <c r="V594" s="16"/>
      <c r="W594" s="134"/>
      <c r="X594" s="54"/>
      <c r="Y594" s="54"/>
      <c r="Z594" s="54"/>
      <c r="AA594" s="54"/>
      <c r="AB594" s="54"/>
      <c r="AC594" s="54"/>
      <c r="AD594" s="54"/>
      <c r="AE594" s="42"/>
    </row>
    <row r="595" spans="1:31" s="17" customFormat="1" x14ac:dyDescent="0.3">
      <c r="A595" s="66"/>
      <c r="B595" s="66"/>
      <c r="C595" s="162"/>
      <c r="D595" s="66"/>
      <c r="E595" s="58"/>
      <c r="F595" s="58"/>
      <c r="G595" s="58"/>
      <c r="H595" s="58"/>
      <c r="I595" s="199"/>
      <c r="J595" s="177"/>
      <c r="K595" s="515"/>
      <c r="L595" s="59"/>
      <c r="M595" s="59"/>
      <c r="N595" s="197"/>
      <c r="O595" s="200"/>
      <c r="P595" s="130"/>
      <c r="Q595" s="225"/>
      <c r="R595" s="225"/>
      <c r="S595" s="226"/>
      <c r="T595" s="200"/>
      <c r="U595" s="200"/>
      <c r="V595" s="16"/>
      <c r="W595" s="134"/>
      <c r="X595" s="54"/>
      <c r="Y595" s="54"/>
      <c r="Z595" s="54"/>
      <c r="AA595" s="54"/>
      <c r="AB595" s="54"/>
      <c r="AC595" s="54"/>
      <c r="AD595" s="54"/>
      <c r="AE595" s="42"/>
    </row>
    <row r="596" spans="1:31" s="17" customFormat="1" x14ac:dyDescent="0.3">
      <c r="A596" s="66"/>
      <c r="B596" s="66"/>
      <c r="C596" s="162"/>
      <c r="D596" s="66"/>
      <c r="E596" s="58"/>
      <c r="F596" s="58"/>
      <c r="G596" s="58"/>
      <c r="H596" s="58"/>
      <c r="I596" s="199"/>
      <c r="J596" s="177"/>
      <c r="K596" s="515"/>
      <c r="L596" s="59"/>
      <c r="M596" s="59"/>
      <c r="N596" s="58"/>
      <c r="O596" s="200"/>
      <c r="P596" s="130"/>
      <c r="Q596" s="225"/>
      <c r="R596" s="225"/>
      <c r="S596" s="226"/>
      <c r="T596" s="200"/>
      <c r="U596" s="200"/>
      <c r="V596" s="16"/>
      <c r="W596" s="134"/>
      <c r="X596" s="54"/>
      <c r="Y596" s="54"/>
      <c r="Z596" s="54"/>
      <c r="AA596" s="54"/>
      <c r="AB596" s="54"/>
      <c r="AC596" s="54"/>
      <c r="AD596" s="54"/>
      <c r="AE596" s="42"/>
    </row>
    <row r="597" spans="1:31" s="17" customFormat="1" x14ac:dyDescent="0.3">
      <c r="A597" s="66"/>
      <c r="B597" s="66"/>
      <c r="C597" s="162"/>
      <c r="D597" s="66"/>
      <c r="E597" s="58"/>
      <c r="F597" s="58"/>
      <c r="G597" s="58"/>
      <c r="H597" s="58"/>
      <c r="I597" s="199"/>
      <c r="J597" s="177"/>
      <c r="K597" s="515"/>
      <c r="L597" s="59"/>
      <c r="M597" s="59"/>
      <c r="N597" s="58"/>
      <c r="O597" s="200"/>
      <c r="P597" s="130"/>
      <c r="Q597" s="225"/>
      <c r="R597" s="225"/>
      <c r="S597" s="226"/>
      <c r="T597" s="200"/>
      <c r="U597" s="200"/>
      <c r="V597" s="16"/>
      <c r="W597" s="134"/>
      <c r="X597" s="54"/>
      <c r="Y597" s="54"/>
      <c r="Z597" s="54"/>
      <c r="AA597" s="54"/>
      <c r="AB597" s="54"/>
      <c r="AC597" s="54"/>
      <c r="AD597" s="54"/>
      <c r="AE597" s="42"/>
    </row>
    <row r="598" spans="1:31" s="17" customFormat="1" x14ac:dyDescent="0.3">
      <c r="A598" s="66"/>
      <c r="B598" s="66"/>
      <c r="C598" s="162"/>
      <c r="D598" s="66"/>
      <c r="E598" s="58"/>
      <c r="F598" s="58"/>
      <c r="G598" s="58"/>
      <c r="H598" s="58"/>
      <c r="I598" s="199"/>
      <c r="J598" s="177"/>
      <c r="K598" s="515"/>
      <c r="L598" s="59"/>
      <c r="M598" s="59"/>
      <c r="N598" s="197"/>
      <c r="O598" s="200"/>
      <c r="P598" s="130"/>
      <c r="Q598" s="225"/>
      <c r="R598" s="225"/>
      <c r="S598" s="226"/>
      <c r="T598" s="200"/>
      <c r="U598" s="200"/>
      <c r="V598" s="16"/>
      <c r="W598" s="134"/>
      <c r="X598" s="54"/>
      <c r="Y598" s="54"/>
      <c r="Z598" s="54"/>
      <c r="AA598" s="54"/>
      <c r="AB598" s="54"/>
      <c r="AC598" s="54"/>
      <c r="AD598" s="54"/>
      <c r="AE598" s="42"/>
    </row>
    <row r="599" spans="1:31" s="17" customFormat="1" x14ac:dyDescent="0.3">
      <c r="A599" s="66"/>
      <c r="B599" s="66"/>
      <c r="C599" s="162"/>
      <c r="D599" s="66"/>
      <c r="E599" s="58"/>
      <c r="F599" s="58"/>
      <c r="G599" s="58"/>
      <c r="H599" s="58"/>
      <c r="I599" s="199"/>
      <c r="J599" s="177"/>
      <c r="K599" s="515"/>
      <c r="L599" s="59"/>
      <c r="M599" s="59"/>
      <c r="N599" s="58"/>
      <c r="O599" s="200"/>
      <c r="P599" s="130"/>
      <c r="Q599" s="225"/>
      <c r="R599" s="225"/>
      <c r="S599" s="226"/>
      <c r="T599" s="200"/>
      <c r="U599" s="200"/>
      <c r="V599" s="16"/>
      <c r="W599" s="134"/>
      <c r="X599" s="54"/>
      <c r="Y599" s="54"/>
      <c r="Z599" s="54"/>
      <c r="AA599" s="54"/>
      <c r="AB599" s="54"/>
      <c r="AC599" s="54"/>
      <c r="AD599" s="54"/>
      <c r="AE599" s="42"/>
    </row>
    <row r="600" spans="1:31" s="17" customFormat="1" x14ac:dyDescent="0.3">
      <c r="A600" s="66"/>
      <c r="B600" s="66"/>
      <c r="C600" s="162"/>
      <c r="D600" s="66"/>
      <c r="E600" s="58"/>
      <c r="F600" s="58"/>
      <c r="G600" s="58"/>
      <c r="H600" s="58"/>
      <c r="I600" s="199"/>
      <c r="J600" s="177"/>
      <c r="K600" s="515"/>
      <c r="L600" s="59"/>
      <c r="M600" s="59"/>
      <c r="N600" s="58"/>
      <c r="O600" s="200"/>
      <c r="P600" s="130"/>
      <c r="Q600" s="225"/>
      <c r="R600" s="225"/>
      <c r="S600" s="226"/>
      <c r="T600" s="200"/>
      <c r="U600" s="200"/>
      <c r="V600" s="16"/>
      <c r="W600" s="134"/>
      <c r="X600" s="54"/>
      <c r="Y600" s="54"/>
      <c r="Z600" s="54"/>
      <c r="AA600" s="54"/>
      <c r="AB600" s="54"/>
      <c r="AC600" s="54"/>
      <c r="AD600" s="54"/>
      <c r="AE600" s="42"/>
    </row>
    <row r="601" spans="1:31" s="17" customFormat="1" x14ac:dyDescent="0.3">
      <c r="A601" s="66"/>
      <c r="B601" s="66"/>
      <c r="C601" s="162"/>
      <c r="D601" s="66"/>
      <c r="E601" s="58"/>
      <c r="F601" s="58"/>
      <c r="G601" s="58"/>
      <c r="H601" s="58"/>
      <c r="I601" s="199"/>
      <c r="J601" s="177"/>
      <c r="K601" s="515"/>
      <c r="L601" s="59"/>
      <c r="M601" s="59"/>
      <c r="N601" s="197"/>
      <c r="O601" s="200"/>
      <c r="P601" s="130"/>
      <c r="Q601" s="225"/>
      <c r="R601" s="225"/>
      <c r="S601" s="226"/>
      <c r="T601" s="200"/>
      <c r="U601" s="200"/>
      <c r="V601" s="16"/>
      <c r="W601" s="134"/>
      <c r="X601" s="54"/>
      <c r="Y601" s="54"/>
      <c r="Z601" s="54"/>
      <c r="AA601" s="54"/>
      <c r="AB601" s="54"/>
      <c r="AC601" s="54"/>
      <c r="AD601" s="54"/>
      <c r="AE601" s="42"/>
    </row>
    <row r="602" spans="1:31" s="17" customFormat="1" x14ac:dyDescent="0.3">
      <c r="A602" s="66"/>
      <c r="B602" s="66"/>
      <c r="C602" s="162"/>
      <c r="D602" s="66"/>
      <c r="E602" s="58"/>
      <c r="F602" s="58"/>
      <c r="G602" s="58"/>
      <c r="H602" s="58"/>
      <c r="I602" s="199"/>
      <c r="J602" s="177"/>
      <c r="K602" s="515"/>
      <c r="L602" s="59"/>
      <c r="M602" s="59"/>
      <c r="N602" s="58"/>
      <c r="O602" s="200"/>
      <c r="P602" s="130"/>
      <c r="Q602" s="225"/>
      <c r="R602" s="225"/>
      <c r="S602" s="226"/>
      <c r="T602" s="200"/>
      <c r="U602" s="200"/>
      <c r="V602" s="16"/>
      <c r="W602" s="134"/>
      <c r="X602" s="54"/>
      <c r="Y602" s="54"/>
      <c r="Z602" s="54"/>
      <c r="AA602" s="54"/>
      <c r="AB602" s="54"/>
      <c r="AC602" s="54"/>
      <c r="AD602" s="54"/>
      <c r="AE602" s="42"/>
    </row>
    <row r="603" spans="1:31" s="17" customFormat="1" x14ac:dyDescent="0.3">
      <c r="A603" s="66"/>
      <c r="B603" s="66"/>
      <c r="C603" s="162"/>
      <c r="D603" s="66"/>
      <c r="E603" s="58"/>
      <c r="F603" s="58"/>
      <c r="G603" s="58"/>
      <c r="H603" s="58"/>
      <c r="I603" s="199"/>
      <c r="J603" s="177"/>
      <c r="K603" s="515"/>
      <c r="L603" s="59"/>
      <c r="M603" s="59"/>
      <c r="N603" s="58"/>
      <c r="O603" s="200"/>
      <c r="P603" s="130"/>
      <c r="Q603" s="225"/>
      <c r="R603" s="225"/>
      <c r="S603" s="226"/>
      <c r="T603" s="200"/>
      <c r="U603" s="200"/>
      <c r="V603" s="16"/>
      <c r="W603" s="134"/>
      <c r="X603" s="54"/>
      <c r="Y603" s="54"/>
      <c r="Z603" s="54"/>
      <c r="AA603" s="54"/>
      <c r="AB603" s="54"/>
      <c r="AC603" s="54"/>
      <c r="AD603" s="54"/>
      <c r="AE603" s="42"/>
    </row>
    <row r="604" spans="1:31" s="17" customFormat="1" x14ac:dyDescent="0.3">
      <c r="A604" s="66"/>
      <c r="B604" s="66"/>
      <c r="C604" s="162"/>
      <c r="D604" s="66"/>
      <c r="E604" s="58"/>
      <c r="F604" s="58"/>
      <c r="G604" s="58"/>
      <c r="H604" s="58"/>
      <c r="I604" s="199"/>
      <c r="J604" s="177"/>
      <c r="K604" s="515"/>
      <c r="L604" s="59"/>
      <c r="M604" s="59"/>
      <c r="N604" s="197"/>
      <c r="O604" s="200"/>
      <c r="P604" s="130"/>
      <c r="Q604" s="225"/>
      <c r="R604" s="225"/>
      <c r="S604" s="226"/>
      <c r="T604" s="200"/>
      <c r="U604" s="200"/>
      <c r="V604" s="16"/>
      <c r="W604" s="134"/>
      <c r="X604" s="54"/>
      <c r="Y604" s="54"/>
      <c r="Z604" s="54"/>
      <c r="AA604" s="54"/>
      <c r="AB604" s="54"/>
      <c r="AC604" s="54"/>
      <c r="AD604" s="54"/>
      <c r="AE604" s="42"/>
    </row>
    <row r="605" spans="1:31" s="17" customFormat="1" x14ac:dyDescent="0.3">
      <c r="A605" s="66"/>
      <c r="B605" s="66"/>
      <c r="C605" s="162"/>
      <c r="D605" s="66"/>
      <c r="E605" s="58"/>
      <c r="F605" s="58"/>
      <c r="G605" s="58"/>
      <c r="H605" s="58"/>
      <c r="I605" s="199"/>
      <c r="J605" s="177"/>
      <c r="K605" s="515"/>
      <c r="L605" s="59"/>
      <c r="M605" s="59"/>
      <c r="N605" s="58"/>
      <c r="O605" s="200"/>
      <c r="P605" s="130"/>
      <c r="Q605" s="225"/>
      <c r="R605" s="225"/>
      <c r="S605" s="226"/>
      <c r="T605" s="200"/>
      <c r="U605" s="200"/>
      <c r="V605" s="16"/>
      <c r="W605" s="134"/>
      <c r="X605" s="54"/>
      <c r="Y605" s="54"/>
      <c r="Z605" s="54"/>
      <c r="AA605" s="54"/>
      <c r="AB605" s="54"/>
      <c r="AC605" s="54"/>
      <c r="AD605" s="54"/>
      <c r="AE605" s="42"/>
    </row>
    <row r="606" spans="1:31" s="17" customFormat="1" x14ac:dyDescent="0.3">
      <c r="A606" s="66"/>
      <c r="B606" s="66"/>
      <c r="C606" s="162"/>
      <c r="D606" s="66"/>
      <c r="E606" s="58"/>
      <c r="F606" s="58"/>
      <c r="G606" s="58"/>
      <c r="H606" s="58"/>
      <c r="I606" s="199"/>
      <c r="J606" s="177"/>
      <c r="K606" s="515"/>
      <c r="L606" s="59"/>
      <c r="M606" s="59"/>
      <c r="N606" s="58"/>
      <c r="O606" s="200"/>
      <c r="P606" s="130"/>
      <c r="Q606" s="225"/>
      <c r="R606" s="225"/>
      <c r="S606" s="226"/>
      <c r="T606" s="200"/>
      <c r="U606" s="200"/>
      <c r="V606" s="16"/>
      <c r="W606" s="134"/>
      <c r="X606" s="54"/>
      <c r="Y606" s="54"/>
      <c r="Z606" s="54"/>
      <c r="AA606" s="54"/>
      <c r="AB606" s="54"/>
      <c r="AC606" s="54"/>
      <c r="AD606" s="54"/>
      <c r="AE606" s="42"/>
    </row>
    <row r="607" spans="1:31" s="17" customFormat="1" x14ac:dyDescent="0.3">
      <c r="A607" s="66"/>
      <c r="B607" s="66"/>
      <c r="C607" s="162"/>
      <c r="D607" s="66"/>
      <c r="E607" s="58"/>
      <c r="F607" s="58"/>
      <c r="G607" s="58"/>
      <c r="H607" s="58"/>
      <c r="I607" s="199"/>
      <c r="J607" s="177"/>
      <c r="K607" s="515"/>
      <c r="L607" s="59"/>
      <c r="M607" s="59"/>
      <c r="N607" s="58"/>
      <c r="O607" s="200"/>
      <c r="P607" s="130"/>
      <c r="Q607" s="225"/>
      <c r="R607" s="225"/>
      <c r="S607" s="226"/>
      <c r="T607" s="200"/>
      <c r="U607" s="200"/>
      <c r="V607" s="16"/>
      <c r="W607" s="134"/>
      <c r="X607" s="54"/>
      <c r="Y607" s="54"/>
      <c r="Z607" s="54"/>
      <c r="AA607" s="54"/>
      <c r="AB607" s="54"/>
      <c r="AC607" s="54"/>
      <c r="AD607" s="54"/>
      <c r="AE607" s="42"/>
    </row>
    <row r="608" spans="1:31" s="17" customFormat="1" x14ac:dyDescent="0.3">
      <c r="A608" s="66"/>
      <c r="B608" s="66"/>
      <c r="C608" s="162"/>
      <c r="D608" s="66"/>
      <c r="E608" s="58"/>
      <c r="F608" s="58"/>
      <c r="G608" s="58"/>
      <c r="H608" s="58"/>
      <c r="I608" s="199"/>
      <c r="J608" s="177"/>
      <c r="K608" s="515"/>
      <c r="L608" s="59"/>
      <c r="M608" s="59"/>
      <c r="N608" s="58"/>
      <c r="O608" s="200"/>
      <c r="P608" s="130"/>
      <c r="Q608" s="225"/>
      <c r="R608" s="225"/>
      <c r="S608" s="226"/>
      <c r="T608" s="200"/>
      <c r="U608" s="200"/>
      <c r="V608" s="16"/>
      <c r="W608" s="163"/>
      <c r="X608" s="54"/>
      <c r="Y608" s="54"/>
      <c r="Z608" s="54"/>
      <c r="AA608" s="54"/>
      <c r="AB608" s="54"/>
      <c r="AC608" s="54"/>
      <c r="AD608" s="54"/>
      <c r="AE608" s="42"/>
    </row>
    <row r="609" spans="1:31" s="17" customFormat="1" x14ac:dyDescent="0.3">
      <c r="A609" s="66"/>
      <c r="B609" s="66"/>
      <c r="C609" s="162"/>
      <c r="D609" s="66"/>
      <c r="E609" s="58"/>
      <c r="F609" s="58"/>
      <c r="G609" s="58"/>
      <c r="H609" s="58"/>
      <c r="I609" s="199"/>
      <c r="J609" s="177"/>
      <c r="K609" s="515"/>
      <c r="L609" s="59"/>
      <c r="M609" s="59"/>
      <c r="N609" s="197"/>
      <c r="O609" s="200"/>
      <c r="P609" s="130"/>
      <c r="Q609" s="225"/>
      <c r="R609" s="225"/>
      <c r="S609" s="226"/>
      <c r="T609" s="200"/>
      <c r="U609" s="200"/>
      <c r="V609" s="16"/>
      <c r="W609" s="134"/>
      <c r="X609" s="54"/>
      <c r="Y609" s="54"/>
      <c r="Z609" s="54"/>
      <c r="AA609" s="54"/>
      <c r="AB609" s="54"/>
      <c r="AC609" s="54"/>
      <c r="AD609" s="54"/>
      <c r="AE609" s="42"/>
    </row>
    <row r="610" spans="1:31" s="17" customFormat="1" x14ac:dyDescent="0.3">
      <c r="A610" s="66"/>
      <c r="B610" s="66"/>
      <c r="C610" s="162"/>
      <c r="D610" s="66"/>
      <c r="E610" s="58"/>
      <c r="F610" s="58"/>
      <c r="G610" s="58"/>
      <c r="H610" s="58"/>
      <c r="I610" s="199"/>
      <c r="J610" s="177"/>
      <c r="K610" s="515"/>
      <c r="L610" s="59"/>
      <c r="M610" s="59"/>
      <c r="N610" s="197"/>
      <c r="O610" s="200"/>
      <c r="P610" s="130"/>
      <c r="Q610" s="225"/>
      <c r="R610" s="225"/>
      <c r="S610" s="226"/>
      <c r="T610" s="200"/>
      <c r="U610" s="200"/>
      <c r="V610" s="16"/>
      <c r="W610" s="134"/>
      <c r="X610" s="54"/>
      <c r="Y610" s="54"/>
      <c r="Z610" s="54"/>
      <c r="AA610" s="54"/>
      <c r="AB610" s="54"/>
      <c r="AC610" s="54"/>
      <c r="AD610" s="54"/>
      <c r="AE610" s="42"/>
    </row>
    <row r="611" spans="1:31" s="17" customFormat="1" x14ac:dyDescent="0.3">
      <c r="A611" s="66"/>
      <c r="B611" s="66"/>
      <c r="C611" s="162"/>
      <c r="D611" s="66"/>
      <c r="E611" s="58"/>
      <c r="F611" s="58"/>
      <c r="G611" s="58"/>
      <c r="H611" s="58"/>
      <c r="I611" s="199"/>
      <c r="J611" s="177"/>
      <c r="K611" s="515"/>
      <c r="L611" s="59"/>
      <c r="M611" s="59"/>
      <c r="N611" s="197"/>
      <c r="O611" s="200"/>
      <c r="P611" s="130"/>
      <c r="Q611" s="225"/>
      <c r="R611" s="225"/>
      <c r="S611" s="226"/>
      <c r="T611" s="200"/>
      <c r="U611" s="200"/>
      <c r="V611" s="16"/>
      <c r="W611" s="134"/>
      <c r="X611" s="54"/>
      <c r="Y611" s="54"/>
      <c r="Z611" s="54"/>
      <c r="AA611" s="54"/>
      <c r="AB611" s="54"/>
      <c r="AC611" s="54"/>
      <c r="AD611" s="54"/>
      <c r="AE611" s="42"/>
    </row>
    <row r="612" spans="1:31" s="17" customFormat="1" x14ac:dyDescent="0.3">
      <c r="A612" s="66"/>
      <c r="B612" s="66"/>
      <c r="C612" s="162"/>
      <c r="D612" s="66"/>
      <c r="E612" s="58"/>
      <c r="F612" s="58"/>
      <c r="G612" s="58"/>
      <c r="H612" s="58"/>
      <c r="I612" s="199"/>
      <c r="J612" s="177"/>
      <c r="K612" s="515"/>
      <c r="L612" s="59"/>
      <c r="M612" s="59"/>
      <c r="N612" s="58"/>
      <c r="O612" s="200"/>
      <c r="P612" s="130"/>
      <c r="Q612" s="225"/>
      <c r="R612" s="225"/>
      <c r="S612" s="226"/>
      <c r="T612" s="200"/>
      <c r="U612" s="200"/>
      <c r="V612" s="16"/>
      <c r="W612" s="134"/>
      <c r="X612" s="54"/>
      <c r="Y612" s="54"/>
      <c r="Z612" s="54"/>
      <c r="AA612" s="54"/>
      <c r="AB612" s="54"/>
      <c r="AC612" s="54"/>
      <c r="AD612" s="54"/>
      <c r="AE612" s="42"/>
    </row>
    <row r="613" spans="1:31" s="17" customFormat="1" x14ac:dyDescent="0.3">
      <c r="A613" s="66"/>
      <c r="B613" s="66"/>
      <c r="C613" s="162"/>
      <c r="D613" s="66"/>
      <c r="E613" s="58"/>
      <c r="F613" s="58"/>
      <c r="G613" s="58"/>
      <c r="H613" s="58"/>
      <c r="I613" s="199"/>
      <c r="J613" s="177"/>
      <c r="K613" s="515"/>
      <c r="L613" s="59"/>
      <c r="M613" s="59"/>
      <c r="N613" s="58"/>
      <c r="O613" s="200"/>
      <c r="P613" s="130"/>
      <c r="Q613" s="225"/>
      <c r="R613" s="225"/>
      <c r="S613" s="226"/>
      <c r="T613" s="200"/>
      <c r="U613" s="200"/>
      <c r="V613" s="16"/>
      <c r="W613" s="134"/>
      <c r="X613" s="54"/>
      <c r="Y613" s="54"/>
      <c r="Z613" s="54"/>
      <c r="AA613" s="54"/>
      <c r="AB613" s="54"/>
      <c r="AC613" s="54"/>
      <c r="AD613" s="54"/>
      <c r="AE613" s="42"/>
    </row>
    <row r="614" spans="1:31" s="17" customFormat="1" x14ac:dyDescent="0.3">
      <c r="A614" s="66"/>
      <c r="B614" s="66"/>
      <c r="C614" s="162"/>
      <c r="D614" s="66"/>
      <c r="E614" s="58"/>
      <c r="F614" s="58"/>
      <c r="G614" s="58"/>
      <c r="H614" s="58"/>
      <c r="I614" s="199"/>
      <c r="J614" s="177"/>
      <c r="K614" s="515"/>
      <c r="L614" s="59"/>
      <c r="M614" s="59"/>
      <c r="N614" s="58"/>
      <c r="O614" s="200"/>
      <c r="P614" s="130"/>
      <c r="Q614" s="225"/>
      <c r="R614" s="225"/>
      <c r="S614" s="226"/>
      <c r="T614" s="200"/>
      <c r="U614" s="200"/>
      <c r="V614" s="16"/>
      <c r="W614" s="134"/>
      <c r="X614" s="54"/>
      <c r="Y614" s="54"/>
      <c r="Z614" s="54"/>
      <c r="AA614" s="54"/>
      <c r="AB614" s="54"/>
      <c r="AC614" s="54"/>
      <c r="AD614" s="54"/>
      <c r="AE614" s="42"/>
    </row>
    <row r="615" spans="1:31" s="17" customFormat="1" x14ac:dyDescent="0.3">
      <c r="A615" s="66"/>
      <c r="B615" s="66"/>
      <c r="C615" s="162"/>
      <c r="D615" s="66"/>
      <c r="E615" s="58"/>
      <c r="F615" s="58"/>
      <c r="G615" s="58"/>
      <c r="H615" s="58"/>
      <c r="I615" s="199"/>
      <c r="J615" s="177"/>
      <c r="K615" s="515"/>
      <c r="L615" s="59"/>
      <c r="M615" s="59"/>
      <c r="N615" s="58"/>
      <c r="O615" s="200"/>
      <c r="P615" s="130"/>
      <c r="Q615" s="225"/>
      <c r="R615" s="225"/>
      <c r="S615" s="226"/>
      <c r="T615" s="200"/>
      <c r="U615" s="200"/>
      <c r="V615" s="16"/>
      <c r="W615" s="134"/>
      <c r="X615" s="54"/>
      <c r="Y615" s="54"/>
      <c r="Z615" s="54"/>
      <c r="AA615" s="54"/>
      <c r="AB615" s="54"/>
      <c r="AC615" s="54"/>
      <c r="AD615" s="54"/>
      <c r="AE615" s="42"/>
    </row>
    <row r="616" spans="1:31" s="17" customFormat="1" x14ac:dyDescent="0.3">
      <c r="A616" s="66"/>
      <c r="B616" s="66"/>
      <c r="C616" s="162"/>
      <c r="D616" s="66"/>
      <c r="E616" s="58"/>
      <c r="F616" s="58"/>
      <c r="G616" s="58"/>
      <c r="H616" s="58"/>
      <c r="I616" s="199"/>
      <c r="J616" s="177"/>
      <c r="K616" s="515"/>
      <c r="L616" s="59"/>
      <c r="M616" s="59"/>
      <c r="N616" s="58"/>
      <c r="O616" s="200"/>
      <c r="P616" s="130"/>
      <c r="Q616" s="225"/>
      <c r="R616" s="225"/>
      <c r="S616" s="226"/>
      <c r="T616" s="200"/>
      <c r="U616" s="200"/>
      <c r="V616" s="16"/>
      <c r="W616" s="134"/>
      <c r="X616" s="54"/>
      <c r="Y616" s="54"/>
      <c r="Z616" s="54"/>
      <c r="AA616" s="54"/>
      <c r="AB616" s="54"/>
      <c r="AC616" s="54"/>
      <c r="AD616" s="54"/>
      <c r="AE616" s="42"/>
    </row>
    <row r="617" spans="1:31" s="17" customFormat="1" x14ac:dyDescent="0.3">
      <c r="A617" s="66"/>
      <c r="B617" s="66"/>
      <c r="C617" s="162"/>
      <c r="D617" s="66"/>
      <c r="E617" s="58"/>
      <c r="F617" s="58"/>
      <c r="G617" s="58"/>
      <c r="H617" s="58"/>
      <c r="I617" s="199"/>
      <c r="J617" s="177"/>
      <c r="K617" s="515"/>
      <c r="L617" s="59"/>
      <c r="M617" s="59"/>
      <c r="N617" s="58"/>
      <c r="O617" s="200"/>
      <c r="P617" s="130"/>
      <c r="Q617" s="225"/>
      <c r="R617" s="225"/>
      <c r="S617" s="226"/>
      <c r="T617" s="200"/>
      <c r="U617" s="200"/>
      <c r="V617" s="16"/>
      <c r="W617" s="134"/>
      <c r="X617" s="54"/>
      <c r="Y617" s="54"/>
      <c r="Z617" s="54"/>
      <c r="AA617" s="54"/>
      <c r="AB617" s="54"/>
      <c r="AC617" s="54"/>
      <c r="AD617" s="54"/>
      <c r="AE617" s="42"/>
    </row>
    <row r="618" spans="1:31" s="17" customFormat="1" x14ac:dyDescent="0.3">
      <c r="A618" s="66"/>
      <c r="B618" s="66"/>
      <c r="C618" s="162"/>
      <c r="D618" s="66"/>
      <c r="E618" s="58"/>
      <c r="F618" s="58"/>
      <c r="G618" s="58"/>
      <c r="H618" s="58"/>
      <c r="I618" s="199"/>
      <c r="J618" s="177"/>
      <c r="K618" s="515"/>
      <c r="L618" s="59"/>
      <c r="M618" s="59"/>
      <c r="N618" s="197"/>
      <c r="O618" s="200"/>
      <c r="P618" s="130"/>
      <c r="Q618" s="225"/>
      <c r="R618" s="225"/>
      <c r="S618" s="226"/>
      <c r="T618" s="200"/>
      <c r="U618" s="200"/>
      <c r="V618" s="16"/>
      <c r="W618" s="134"/>
      <c r="X618" s="54"/>
      <c r="Y618" s="54"/>
      <c r="Z618" s="54"/>
      <c r="AA618" s="54"/>
      <c r="AB618" s="54"/>
      <c r="AC618" s="54"/>
      <c r="AD618" s="54"/>
      <c r="AE618" s="42"/>
    </row>
    <row r="619" spans="1:31" s="17" customFormat="1" x14ac:dyDescent="0.3">
      <c r="A619" s="66"/>
      <c r="B619" s="66"/>
      <c r="C619" s="162"/>
      <c r="D619" s="66"/>
      <c r="E619" s="58"/>
      <c r="F619" s="58"/>
      <c r="G619" s="58"/>
      <c r="H619" s="58"/>
      <c r="I619" s="199"/>
      <c r="J619" s="177"/>
      <c r="K619" s="515"/>
      <c r="L619" s="59"/>
      <c r="M619" s="59"/>
      <c r="N619" s="197"/>
      <c r="O619" s="200"/>
      <c r="P619" s="130"/>
      <c r="Q619" s="225"/>
      <c r="R619" s="225"/>
      <c r="S619" s="226"/>
      <c r="T619" s="200"/>
      <c r="U619" s="200"/>
      <c r="V619" s="16"/>
      <c r="W619" s="134"/>
      <c r="X619" s="54"/>
      <c r="Y619" s="54"/>
      <c r="Z619" s="54"/>
      <c r="AA619" s="54"/>
      <c r="AB619" s="54"/>
      <c r="AC619" s="54"/>
      <c r="AD619" s="54"/>
      <c r="AE619" s="42"/>
    </row>
    <row r="620" spans="1:31" s="17" customFormat="1" x14ac:dyDescent="0.3">
      <c r="A620" s="66"/>
      <c r="B620" s="66"/>
      <c r="C620" s="162"/>
      <c r="D620" s="66"/>
      <c r="E620" s="58"/>
      <c r="F620" s="58"/>
      <c r="G620" s="58"/>
      <c r="H620" s="58"/>
      <c r="I620" s="199"/>
      <c r="J620" s="177"/>
      <c r="K620" s="515"/>
      <c r="L620" s="59"/>
      <c r="M620" s="59"/>
      <c r="N620" s="197"/>
      <c r="O620" s="200"/>
      <c r="P620" s="130"/>
      <c r="Q620" s="225"/>
      <c r="R620" s="225"/>
      <c r="S620" s="226"/>
      <c r="T620" s="200"/>
      <c r="U620" s="200"/>
      <c r="V620" s="16"/>
      <c r="W620" s="134"/>
      <c r="X620" s="54"/>
      <c r="Y620" s="54"/>
      <c r="Z620" s="54"/>
      <c r="AA620" s="54"/>
      <c r="AB620" s="54"/>
      <c r="AC620" s="54"/>
      <c r="AD620" s="54"/>
      <c r="AE620" s="42"/>
    </row>
    <row r="621" spans="1:31" s="17" customFormat="1" x14ac:dyDescent="0.3">
      <c r="A621" s="66"/>
      <c r="B621" s="66"/>
      <c r="C621" s="162"/>
      <c r="D621" s="66"/>
      <c r="E621" s="58"/>
      <c r="F621" s="58"/>
      <c r="G621" s="58"/>
      <c r="H621" s="58"/>
      <c r="I621" s="199"/>
      <c r="J621" s="177"/>
      <c r="K621" s="515"/>
      <c r="L621" s="59"/>
      <c r="M621" s="59"/>
      <c r="N621" s="58"/>
      <c r="O621" s="200"/>
      <c r="P621" s="130"/>
      <c r="Q621" s="225"/>
      <c r="R621" s="225"/>
      <c r="S621" s="226"/>
      <c r="T621" s="200"/>
      <c r="U621" s="200"/>
      <c r="V621" s="16"/>
      <c r="W621" s="134"/>
      <c r="X621" s="54"/>
      <c r="Y621" s="54"/>
      <c r="Z621" s="54"/>
      <c r="AA621" s="54"/>
      <c r="AB621" s="54"/>
      <c r="AC621" s="54"/>
      <c r="AD621" s="54"/>
      <c r="AE621" s="42"/>
    </row>
    <row r="622" spans="1:31" s="17" customFormat="1" x14ac:dyDescent="0.3">
      <c r="A622" s="66"/>
      <c r="B622" s="66"/>
      <c r="C622" s="162"/>
      <c r="D622" s="66"/>
      <c r="E622" s="58"/>
      <c r="F622" s="58"/>
      <c r="G622" s="58"/>
      <c r="H622" s="58"/>
      <c r="I622" s="199"/>
      <c r="J622" s="177"/>
      <c r="K622" s="515"/>
      <c r="L622" s="59"/>
      <c r="M622" s="59"/>
      <c r="N622" s="58"/>
      <c r="O622" s="200"/>
      <c r="P622" s="130"/>
      <c r="Q622" s="225"/>
      <c r="R622" s="225"/>
      <c r="S622" s="226"/>
      <c r="T622" s="200"/>
      <c r="U622" s="200"/>
      <c r="V622" s="16"/>
      <c r="W622" s="134"/>
      <c r="X622" s="54"/>
      <c r="Y622" s="54"/>
      <c r="Z622" s="54"/>
      <c r="AA622" s="54"/>
      <c r="AB622" s="54"/>
      <c r="AC622" s="54"/>
      <c r="AD622" s="54"/>
      <c r="AE622" s="42"/>
    </row>
    <row r="623" spans="1:31" s="17" customFormat="1" x14ac:dyDescent="0.3">
      <c r="A623" s="66"/>
      <c r="B623" s="66"/>
      <c r="C623" s="162"/>
      <c r="D623" s="66"/>
      <c r="E623" s="58"/>
      <c r="F623" s="58"/>
      <c r="G623" s="58"/>
      <c r="H623" s="58"/>
      <c r="I623" s="199"/>
      <c r="J623" s="177"/>
      <c r="K623" s="515"/>
      <c r="L623" s="59"/>
      <c r="M623" s="59"/>
      <c r="N623" s="58"/>
      <c r="O623" s="200"/>
      <c r="P623" s="130"/>
      <c r="Q623" s="225"/>
      <c r="R623" s="225"/>
      <c r="S623" s="226"/>
      <c r="T623" s="200"/>
      <c r="U623" s="200"/>
      <c r="V623" s="16"/>
      <c r="W623" s="134"/>
      <c r="X623" s="54"/>
      <c r="Y623" s="54"/>
      <c r="Z623" s="54"/>
      <c r="AA623" s="54"/>
      <c r="AB623" s="54"/>
      <c r="AC623" s="54"/>
      <c r="AD623" s="54"/>
      <c r="AE623" s="42"/>
    </row>
    <row r="624" spans="1:31" s="17" customFormat="1" x14ac:dyDescent="0.3">
      <c r="A624" s="66"/>
      <c r="B624" s="66"/>
      <c r="C624" s="162"/>
      <c r="D624" s="66"/>
      <c r="E624" s="58"/>
      <c r="F624" s="58"/>
      <c r="G624" s="58"/>
      <c r="H624" s="58"/>
      <c r="I624" s="199"/>
      <c r="J624" s="177"/>
      <c r="K624" s="515"/>
      <c r="L624" s="59"/>
      <c r="M624" s="59"/>
      <c r="N624" s="58"/>
      <c r="O624" s="200"/>
      <c r="P624" s="130"/>
      <c r="Q624" s="225"/>
      <c r="R624" s="225"/>
      <c r="S624" s="226"/>
      <c r="T624" s="200"/>
      <c r="U624" s="200"/>
      <c r="V624" s="16"/>
      <c r="W624" s="134"/>
      <c r="X624" s="54"/>
      <c r="Y624" s="54"/>
      <c r="Z624" s="54"/>
      <c r="AA624" s="54"/>
      <c r="AB624" s="54"/>
      <c r="AC624" s="54"/>
      <c r="AD624" s="54"/>
      <c r="AE624" s="42"/>
    </row>
    <row r="625" spans="1:31" s="17" customFormat="1" x14ac:dyDescent="0.3">
      <c r="A625" s="66"/>
      <c r="B625" s="66"/>
      <c r="C625" s="162"/>
      <c r="D625" s="66"/>
      <c r="E625" s="58"/>
      <c r="F625" s="58"/>
      <c r="G625" s="58"/>
      <c r="H625" s="58"/>
      <c r="I625" s="199"/>
      <c r="J625" s="177"/>
      <c r="K625" s="515"/>
      <c r="L625" s="59"/>
      <c r="M625" s="59"/>
      <c r="N625" s="58"/>
      <c r="O625" s="200"/>
      <c r="P625" s="130"/>
      <c r="Q625" s="225"/>
      <c r="R625" s="225"/>
      <c r="S625" s="226"/>
      <c r="T625" s="200"/>
      <c r="U625" s="200"/>
      <c r="V625" s="16"/>
      <c r="W625" s="134"/>
      <c r="X625" s="54"/>
      <c r="Y625" s="54"/>
      <c r="Z625" s="54"/>
      <c r="AA625" s="54"/>
      <c r="AB625" s="54"/>
      <c r="AC625" s="54"/>
      <c r="AD625" s="54"/>
      <c r="AE625" s="42"/>
    </row>
    <row r="626" spans="1:31" s="17" customFormat="1" x14ac:dyDescent="0.3">
      <c r="A626" s="66"/>
      <c r="B626" s="66"/>
      <c r="C626" s="129"/>
      <c r="D626" s="66"/>
      <c r="E626" s="58"/>
      <c r="F626" s="58"/>
      <c r="G626" s="58"/>
      <c r="H626" s="58"/>
      <c r="I626" s="199"/>
      <c r="J626" s="177"/>
      <c r="K626" s="515"/>
      <c r="L626" s="59"/>
      <c r="M626" s="59"/>
      <c r="N626" s="197"/>
      <c r="O626" s="200"/>
      <c r="P626" s="130"/>
      <c r="Q626" s="225"/>
      <c r="R626" s="225"/>
      <c r="S626" s="226"/>
      <c r="T626" s="200"/>
      <c r="U626" s="200"/>
      <c r="V626" s="16"/>
      <c r="W626" s="134"/>
      <c r="X626" s="54"/>
      <c r="Y626" s="54"/>
      <c r="Z626" s="54"/>
      <c r="AA626" s="54"/>
      <c r="AB626" s="54"/>
      <c r="AC626" s="54"/>
      <c r="AD626" s="54"/>
      <c r="AE626" s="42"/>
    </row>
    <row r="627" spans="1:31" s="17" customFormat="1" x14ac:dyDescent="0.3">
      <c r="A627" s="66"/>
      <c r="B627" s="66"/>
      <c r="C627" s="129"/>
      <c r="D627" s="66"/>
      <c r="E627" s="58"/>
      <c r="F627" s="58"/>
      <c r="G627" s="58"/>
      <c r="H627" s="58"/>
      <c r="I627" s="199"/>
      <c r="J627" s="177"/>
      <c r="K627" s="515"/>
      <c r="L627" s="59"/>
      <c r="M627" s="59"/>
      <c r="N627" s="58"/>
      <c r="O627" s="200"/>
      <c r="P627" s="130"/>
      <c r="Q627" s="225"/>
      <c r="R627" s="225"/>
      <c r="S627" s="226"/>
      <c r="T627" s="200"/>
      <c r="U627" s="200"/>
      <c r="V627" s="16"/>
      <c r="W627" s="134"/>
      <c r="X627" s="54"/>
      <c r="Y627" s="54"/>
      <c r="Z627" s="54"/>
      <c r="AA627" s="54"/>
      <c r="AB627" s="54"/>
      <c r="AC627" s="54"/>
      <c r="AD627" s="54"/>
      <c r="AE627" s="42"/>
    </row>
    <row r="628" spans="1:31" s="17" customFormat="1" x14ac:dyDescent="0.3">
      <c r="A628" s="66"/>
      <c r="B628" s="66"/>
      <c r="C628" s="129"/>
      <c r="D628" s="66"/>
      <c r="E628" s="58"/>
      <c r="F628" s="58"/>
      <c r="G628" s="58"/>
      <c r="H628" s="58"/>
      <c r="I628" s="199"/>
      <c r="J628" s="177"/>
      <c r="K628" s="515"/>
      <c r="L628" s="59"/>
      <c r="M628" s="59"/>
      <c r="N628" s="58"/>
      <c r="O628" s="200"/>
      <c r="P628" s="130"/>
      <c r="Q628" s="225"/>
      <c r="R628" s="225"/>
      <c r="S628" s="226"/>
      <c r="T628" s="200"/>
      <c r="U628" s="200"/>
      <c r="V628" s="16"/>
      <c r="W628" s="134"/>
      <c r="X628" s="54"/>
      <c r="Y628" s="54"/>
      <c r="Z628" s="54"/>
      <c r="AA628" s="54"/>
      <c r="AB628" s="54"/>
      <c r="AC628" s="54"/>
      <c r="AD628" s="54"/>
      <c r="AE628" s="42"/>
    </row>
    <row r="629" spans="1:31" s="17" customFormat="1" x14ac:dyDescent="0.3">
      <c r="A629" s="66"/>
      <c r="B629" s="66"/>
      <c r="C629" s="129"/>
      <c r="D629" s="66"/>
      <c r="E629" s="58"/>
      <c r="F629" s="58"/>
      <c r="G629" s="58"/>
      <c r="H629" s="58"/>
      <c r="I629" s="199"/>
      <c r="J629" s="177"/>
      <c r="K629" s="515"/>
      <c r="L629" s="59"/>
      <c r="M629" s="59"/>
      <c r="N629" s="197"/>
      <c r="O629" s="200"/>
      <c r="P629" s="130"/>
      <c r="Q629" s="225"/>
      <c r="R629" s="225"/>
      <c r="S629" s="226"/>
      <c r="T629" s="200"/>
      <c r="U629" s="200"/>
      <c r="V629" s="16"/>
      <c r="W629" s="134"/>
      <c r="X629" s="54"/>
      <c r="Y629" s="54"/>
      <c r="Z629" s="54"/>
      <c r="AA629" s="54"/>
      <c r="AB629" s="54"/>
      <c r="AC629" s="54"/>
      <c r="AD629" s="54"/>
      <c r="AE629" s="42"/>
    </row>
    <row r="630" spans="1:31" s="17" customFormat="1" x14ac:dyDescent="0.3">
      <c r="A630" s="66"/>
      <c r="B630" s="66"/>
      <c r="C630" s="129"/>
      <c r="D630" s="66"/>
      <c r="E630" s="58"/>
      <c r="F630" s="58"/>
      <c r="G630" s="58"/>
      <c r="H630" s="58"/>
      <c r="I630" s="199"/>
      <c r="J630" s="177"/>
      <c r="K630" s="515"/>
      <c r="L630" s="59"/>
      <c r="M630" s="59"/>
      <c r="N630" s="58"/>
      <c r="O630" s="200"/>
      <c r="P630" s="130"/>
      <c r="Q630" s="225"/>
      <c r="R630" s="225"/>
      <c r="S630" s="226"/>
      <c r="T630" s="200"/>
      <c r="U630" s="200"/>
      <c r="V630" s="16"/>
      <c r="W630" s="134"/>
      <c r="X630" s="54"/>
      <c r="Y630" s="54"/>
      <c r="Z630" s="54"/>
      <c r="AA630" s="54"/>
      <c r="AB630" s="54"/>
      <c r="AC630" s="54"/>
      <c r="AD630" s="54"/>
      <c r="AE630" s="42"/>
    </row>
    <row r="631" spans="1:31" s="17" customFormat="1" x14ac:dyDescent="0.3">
      <c r="A631" s="66"/>
      <c r="B631" s="66"/>
      <c r="C631" s="129"/>
      <c r="D631" s="66"/>
      <c r="E631" s="58"/>
      <c r="F631" s="58"/>
      <c r="G631" s="58"/>
      <c r="H631" s="58"/>
      <c r="I631" s="199"/>
      <c r="J631" s="177"/>
      <c r="K631" s="515"/>
      <c r="L631" s="59"/>
      <c r="M631" s="59"/>
      <c r="N631" s="58"/>
      <c r="O631" s="200"/>
      <c r="P631" s="130"/>
      <c r="Q631" s="225"/>
      <c r="R631" s="225"/>
      <c r="S631" s="226"/>
      <c r="T631" s="200"/>
      <c r="U631" s="200"/>
      <c r="V631" s="16"/>
      <c r="W631" s="134"/>
      <c r="X631" s="54"/>
      <c r="Y631" s="54"/>
      <c r="Z631" s="54"/>
      <c r="AA631" s="54"/>
      <c r="AB631" s="54"/>
      <c r="AC631" s="54"/>
      <c r="AD631" s="54"/>
      <c r="AE631" s="42"/>
    </row>
    <row r="632" spans="1:31" s="17" customFormat="1" x14ac:dyDescent="0.3">
      <c r="A632" s="66"/>
      <c r="B632" s="66"/>
      <c r="C632" s="129"/>
      <c r="D632" s="66"/>
      <c r="E632" s="58"/>
      <c r="F632" s="58"/>
      <c r="G632" s="58"/>
      <c r="H632" s="58"/>
      <c r="I632" s="199"/>
      <c r="J632" s="177"/>
      <c r="K632" s="515"/>
      <c r="L632" s="59"/>
      <c r="M632" s="59"/>
      <c r="N632" s="197"/>
      <c r="O632" s="200"/>
      <c r="P632" s="130"/>
      <c r="Q632" s="225"/>
      <c r="R632" s="225"/>
      <c r="S632" s="226"/>
      <c r="T632" s="200"/>
      <c r="U632" s="200"/>
      <c r="V632" s="16"/>
      <c r="W632" s="134"/>
      <c r="X632" s="54"/>
      <c r="Y632" s="54"/>
      <c r="Z632" s="54"/>
      <c r="AA632" s="54"/>
      <c r="AB632" s="54"/>
      <c r="AC632" s="54"/>
      <c r="AD632" s="54"/>
      <c r="AE632" s="42"/>
    </row>
    <row r="633" spans="1:31" s="17" customFormat="1" x14ac:dyDescent="0.3">
      <c r="A633" s="66"/>
      <c r="B633" s="66"/>
      <c r="C633" s="129"/>
      <c r="D633" s="66"/>
      <c r="E633" s="58"/>
      <c r="F633" s="58"/>
      <c r="G633" s="58"/>
      <c r="H633" s="58"/>
      <c r="I633" s="199"/>
      <c r="J633" s="177"/>
      <c r="K633" s="515"/>
      <c r="L633" s="59"/>
      <c r="M633" s="59"/>
      <c r="N633" s="58"/>
      <c r="O633" s="200"/>
      <c r="P633" s="130"/>
      <c r="Q633" s="225"/>
      <c r="R633" s="225"/>
      <c r="S633" s="226"/>
      <c r="T633" s="200"/>
      <c r="U633" s="200"/>
      <c r="V633" s="16"/>
      <c r="W633" s="134"/>
      <c r="X633" s="54"/>
      <c r="Y633" s="54"/>
      <c r="Z633" s="54"/>
      <c r="AA633" s="54"/>
      <c r="AB633" s="54"/>
      <c r="AC633" s="54"/>
      <c r="AD633" s="54"/>
      <c r="AE633" s="42"/>
    </row>
    <row r="634" spans="1:31" s="17" customFormat="1" x14ac:dyDescent="0.3">
      <c r="A634" s="66"/>
      <c r="B634" s="66"/>
      <c r="C634" s="129"/>
      <c r="D634" s="66"/>
      <c r="E634" s="58"/>
      <c r="F634" s="58"/>
      <c r="G634" s="58"/>
      <c r="H634" s="58"/>
      <c r="I634" s="199"/>
      <c r="J634" s="177"/>
      <c r="K634" s="515"/>
      <c r="L634" s="59"/>
      <c r="M634" s="59"/>
      <c r="N634" s="58"/>
      <c r="O634" s="200"/>
      <c r="P634" s="130"/>
      <c r="Q634" s="225"/>
      <c r="R634" s="225"/>
      <c r="S634" s="226"/>
      <c r="T634" s="200"/>
      <c r="U634" s="200"/>
      <c r="V634" s="16"/>
      <c r="W634" s="134"/>
      <c r="X634" s="54"/>
      <c r="Y634" s="54"/>
      <c r="Z634" s="54"/>
      <c r="AA634" s="54"/>
      <c r="AB634" s="54"/>
      <c r="AC634" s="54"/>
      <c r="AD634" s="54"/>
      <c r="AE634" s="42"/>
    </row>
    <row r="635" spans="1:31" s="17" customFormat="1" x14ac:dyDescent="0.3">
      <c r="A635" s="66"/>
      <c r="B635" s="66"/>
      <c r="C635" s="129"/>
      <c r="D635" s="66"/>
      <c r="E635" s="58"/>
      <c r="F635" s="58"/>
      <c r="G635" s="58"/>
      <c r="H635" s="58"/>
      <c r="I635" s="199"/>
      <c r="J635" s="177"/>
      <c r="K635" s="515"/>
      <c r="L635" s="59"/>
      <c r="M635" s="59"/>
      <c r="N635" s="197"/>
      <c r="O635" s="200"/>
      <c r="P635" s="130"/>
      <c r="Q635" s="225"/>
      <c r="R635" s="225"/>
      <c r="S635" s="226"/>
      <c r="T635" s="200"/>
      <c r="U635" s="200"/>
      <c r="V635" s="16"/>
      <c r="W635" s="134"/>
      <c r="X635" s="54"/>
      <c r="Y635" s="54"/>
      <c r="Z635" s="54"/>
      <c r="AA635" s="54"/>
      <c r="AB635" s="54"/>
      <c r="AC635" s="54"/>
      <c r="AD635" s="54"/>
      <c r="AE635" s="42"/>
    </row>
    <row r="636" spans="1:31" s="17" customFormat="1" x14ac:dyDescent="0.3">
      <c r="A636" s="66"/>
      <c r="B636" s="66"/>
      <c r="C636" s="129"/>
      <c r="D636" s="66"/>
      <c r="E636" s="58"/>
      <c r="F636" s="58"/>
      <c r="G636" s="58"/>
      <c r="H636" s="58"/>
      <c r="I636" s="199"/>
      <c r="J636" s="177"/>
      <c r="K636" s="515"/>
      <c r="L636" s="59"/>
      <c r="M636" s="59"/>
      <c r="N636" s="58"/>
      <c r="O636" s="200"/>
      <c r="P636" s="130"/>
      <c r="Q636" s="225"/>
      <c r="R636" s="225"/>
      <c r="S636" s="226"/>
      <c r="T636" s="200"/>
      <c r="U636" s="200"/>
      <c r="V636" s="16"/>
      <c r="W636" s="134"/>
      <c r="X636" s="54"/>
      <c r="Y636" s="54"/>
      <c r="Z636" s="54"/>
      <c r="AA636" s="54"/>
      <c r="AB636" s="54"/>
      <c r="AC636" s="54"/>
      <c r="AD636" s="54"/>
      <c r="AE636" s="42"/>
    </row>
    <row r="637" spans="1:31" s="17" customFormat="1" x14ac:dyDescent="0.3">
      <c r="A637" s="66"/>
      <c r="B637" s="66"/>
      <c r="C637" s="129"/>
      <c r="D637" s="66"/>
      <c r="E637" s="58"/>
      <c r="F637" s="58"/>
      <c r="G637" s="58"/>
      <c r="H637" s="58"/>
      <c r="I637" s="199"/>
      <c r="J637" s="177"/>
      <c r="K637" s="515"/>
      <c r="L637" s="59"/>
      <c r="M637" s="59"/>
      <c r="N637" s="58"/>
      <c r="O637" s="200"/>
      <c r="P637" s="130"/>
      <c r="Q637" s="225"/>
      <c r="R637" s="225"/>
      <c r="S637" s="226"/>
      <c r="T637" s="200"/>
      <c r="U637" s="200"/>
      <c r="V637" s="16"/>
      <c r="W637" s="134"/>
      <c r="X637" s="54"/>
      <c r="Y637" s="54"/>
      <c r="Z637" s="54"/>
      <c r="AA637" s="54"/>
      <c r="AB637" s="54"/>
      <c r="AC637" s="54"/>
      <c r="AD637" s="54"/>
      <c r="AE637" s="42"/>
    </row>
    <row r="638" spans="1:31" s="17" customFormat="1" x14ac:dyDescent="0.3">
      <c r="A638" s="66"/>
      <c r="B638" s="66"/>
      <c r="C638" s="129"/>
      <c r="D638" s="66"/>
      <c r="E638" s="58"/>
      <c r="F638" s="58"/>
      <c r="G638" s="58"/>
      <c r="H638" s="58"/>
      <c r="I638" s="199"/>
      <c r="J638" s="177"/>
      <c r="K638" s="515"/>
      <c r="L638" s="59"/>
      <c r="M638" s="59"/>
      <c r="N638" s="58"/>
      <c r="O638" s="200"/>
      <c r="P638" s="130"/>
      <c r="Q638" s="225"/>
      <c r="R638" s="225"/>
      <c r="S638" s="226"/>
      <c r="T638" s="200"/>
      <c r="U638" s="200"/>
      <c r="V638" s="16"/>
      <c r="W638" s="134"/>
      <c r="X638" s="54"/>
      <c r="Y638" s="54"/>
      <c r="Z638" s="54"/>
      <c r="AA638" s="54"/>
      <c r="AB638" s="54"/>
      <c r="AC638" s="54"/>
      <c r="AD638" s="54"/>
      <c r="AE638" s="42"/>
    </row>
    <row r="639" spans="1:31" s="17" customFormat="1" x14ac:dyDescent="0.3">
      <c r="A639" s="66"/>
      <c r="B639" s="66"/>
      <c r="C639" s="129"/>
      <c r="D639" s="66"/>
      <c r="E639" s="58"/>
      <c r="F639" s="58"/>
      <c r="G639" s="58"/>
      <c r="H639" s="58"/>
      <c r="I639" s="199"/>
      <c r="J639" s="177"/>
      <c r="K639" s="515"/>
      <c r="L639" s="59"/>
      <c r="M639" s="59"/>
      <c r="N639" s="197"/>
      <c r="O639" s="200"/>
      <c r="P639" s="130"/>
      <c r="Q639" s="225"/>
      <c r="R639" s="225"/>
      <c r="S639" s="226"/>
      <c r="T639" s="200"/>
      <c r="U639" s="200"/>
      <c r="V639" s="16"/>
      <c r="W639" s="134"/>
      <c r="X639" s="54"/>
      <c r="Y639" s="54"/>
      <c r="Z639" s="54"/>
      <c r="AA639" s="54"/>
      <c r="AB639" s="54"/>
      <c r="AC639" s="54"/>
      <c r="AD639" s="54"/>
      <c r="AE639" s="42"/>
    </row>
    <row r="640" spans="1:31" s="17" customFormat="1" x14ac:dyDescent="0.3">
      <c r="A640" s="66"/>
      <c r="B640" s="66"/>
      <c r="C640" s="129"/>
      <c r="D640" s="66"/>
      <c r="E640" s="58"/>
      <c r="F640" s="58"/>
      <c r="G640" s="58"/>
      <c r="H640" s="58"/>
      <c r="I640" s="199"/>
      <c r="J640" s="177"/>
      <c r="K640" s="515"/>
      <c r="L640" s="59"/>
      <c r="M640" s="59"/>
      <c r="N640" s="58"/>
      <c r="O640" s="200"/>
      <c r="P640" s="130"/>
      <c r="Q640" s="225"/>
      <c r="R640" s="225"/>
      <c r="S640" s="226"/>
      <c r="T640" s="200"/>
      <c r="U640" s="200"/>
      <c r="V640" s="16"/>
      <c r="W640" s="134"/>
      <c r="X640" s="54"/>
      <c r="Y640" s="54"/>
      <c r="Z640" s="54"/>
      <c r="AA640" s="54"/>
      <c r="AB640" s="54"/>
      <c r="AC640" s="54"/>
      <c r="AD640" s="54"/>
      <c r="AE640" s="42"/>
    </row>
    <row r="641" spans="1:31" s="17" customFormat="1" x14ac:dyDescent="0.3">
      <c r="A641" s="66"/>
      <c r="B641" s="66"/>
      <c r="C641" s="129"/>
      <c r="D641" s="66"/>
      <c r="E641" s="58"/>
      <c r="F641" s="58"/>
      <c r="G641" s="58"/>
      <c r="H641" s="58"/>
      <c r="I641" s="199"/>
      <c r="J641" s="177"/>
      <c r="K641" s="515"/>
      <c r="L641" s="59"/>
      <c r="M641" s="59"/>
      <c r="N641" s="58"/>
      <c r="O641" s="200"/>
      <c r="P641" s="130"/>
      <c r="Q641" s="225"/>
      <c r="R641" s="225"/>
      <c r="S641" s="226"/>
      <c r="T641" s="200"/>
      <c r="U641" s="200"/>
      <c r="V641" s="16"/>
      <c r="W641" s="134"/>
      <c r="X641" s="54"/>
      <c r="Y641" s="54"/>
      <c r="Z641" s="54"/>
      <c r="AA641" s="54"/>
      <c r="AB641" s="54"/>
      <c r="AC641" s="54"/>
      <c r="AD641" s="54"/>
      <c r="AE641" s="42"/>
    </row>
    <row r="642" spans="1:31" s="17" customFormat="1" x14ac:dyDescent="0.3">
      <c r="A642" s="66"/>
      <c r="B642" s="66"/>
      <c r="C642" s="129"/>
      <c r="D642" s="66"/>
      <c r="E642" s="58"/>
      <c r="F642" s="58"/>
      <c r="G642" s="58"/>
      <c r="H642" s="58"/>
      <c r="I642" s="199"/>
      <c r="J642" s="177"/>
      <c r="K642" s="515"/>
      <c r="L642" s="59"/>
      <c r="M642" s="59"/>
      <c r="N642" s="197"/>
      <c r="O642" s="200"/>
      <c r="P642" s="130"/>
      <c r="Q642" s="225"/>
      <c r="R642" s="225"/>
      <c r="S642" s="226"/>
      <c r="T642" s="200"/>
      <c r="U642" s="200"/>
      <c r="V642" s="16"/>
      <c r="W642" s="134"/>
      <c r="X642" s="54"/>
      <c r="Y642" s="54"/>
      <c r="Z642" s="54"/>
      <c r="AA642" s="54"/>
      <c r="AB642" s="54"/>
      <c r="AC642" s="54"/>
      <c r="AD642" s="54"/>
      <c r="AE642" s="42"/>
    </row>
    <row r="643" spans="1:31" s="17" customFormat="1" x14ac:dyDescent="0.3">
      <c r="A643" s="66"/>
      <c r="B643" s="66"/>
      <c r="C643" s="129"/>
      <c r="D643" s="66"/>
      <c r="E643" s="58"/>
      <c r="F643" s="58"/>
      <c r="G643" s="58"/>
      <c r="H643" s="58"/>
      <c r="I643" s="199"/>
      <c r="J643" s="177"/>
      <c r="K643" s="515"/>
      <c r="L643" s="59"/>
      <c r="M643" s="59"/>
      <c r="N643" s="58"/>
      <c r="O643" s="200"/>
      <c r="P643" s="130"/>
      <c r="Q643" s="225"/>
      <c r="R643" s="225"/>
      <c r="S643" s="226"/>
      <c r="T643" s="200"/>
      <c r="U643" s="200"/>
      <c r="V643" s="16"/>
      <c r="W643" s="134"/>
      <c r="X643" s="54"/>
      <c r="Y643" s="54"/>
      <c r="Z643" s="54"/>
      <c r="AA643" s="54"/>
      <c r="AB643" s="54"/>
      <c r="AC643" s="54"/>
      <c r="AD643" s="54"/>
      <c r="AE643" s="42"/>
    </row>
    <row r="644" spans="1:31" s="17" customFormat="1" x14ac:dyDescent="0.3">
      <c r="A644" s="66"/>
      <c r="B644" s="66"/>
      <c r="C644" s="129"/>
      <c r="D644" s="66"/>
      <c r="E644" s="58"/>
      <c r="F644" s="58"/>
      <c r="G644" s="58"/>
      <c r="H644" s="58"/>
      <c r="I644" s="199"/>
      <c r="J644" s="177"/>
      <c r="K644" s="515"/>
      <c r="L644" s="59"/>
      <c r="M644" s="59"/>
      <c r="N644" s="197"/>
      <c r="O644" s="200"/>
      <c r="P644" s="130"/>
      <c r="Q644" s="225"/>
      <c r="R644" s="225"/>
      <c r="S644" s="226"/>
      <c r="T644" s="200"/>
      <c r="U644" s="200"/>
      <c r="V644" s="16"/>
      <c r="W644" s="134"/>
      <c r="X644" s="54"/>
      <c r="Y644" s="54"/>
      <c r="Z644" s="54"/>
      <c r="AA644" s="54"/>
      <c r="AB644" s="54"/>
      <c r="AC644" s="54"/>
      <c r="AD644" s="54"/>
      <c r="AE644" s="42"/>
    </row>
    <row r="645" spans="1:31" s="17" customFormat="1" x14ac:dyDescent="0.3">
      <c r="A645" s="66"/>
      <c r="B645" s="66"/>
      <c r="C645" s="129"/>
      <c r="D645" s="66"/>
      <c r="E645" s="58"/>
      <c r="F645" s="58"/>
      <c r="G645" s="58"/>
      <c r="H645" s="58"/>
      <c r="I645" s="199"/>
      <c r="J645" s="177"/>
      <c r="K645" s="515"/>
      <c r="L645" s="59"/>
      <c r="M645" s="59"/>
      <c r="N645" s="197"/>
      <c r="O645" s="200"/>
      <c r="P645" s="130"/>
      <c r="Q645" s="225"/>
      <c r="R645" s="225"/>
      <c r="S645" s="226"/>
      <c r="T645" s="200"/>
      <c r="U645" s="200"/>
      <c r="V645" s="16"/>
      <c r="W645" s="134"/>
      <c r="X645" s="54"/>
      <c r="Y645" s="54"/>
      <c r="Z645" s="54"/>
      <c r="AA645" s="54"/>
      <c r="AB645" s="54"/>
      <c r="AC645" s="54"/>
      <c r="AD645" s="54"/>
      <c r="AE645" s="42"/>
    </row>
    <row r="646" spans="1:31" s="17" customFormat="1" x14ac:dyDescent="0.3">
      <c r="A646" s="66"/>
      <c r="B646" s="66"/>
      <c r="C646" s="129"/>
      <c r="D646" s="66"/>
      <c r="E646" s="58"/>
      <c r="F646" s="58"/>
      <c r="G646" s="58"/>
      <c r="H646" s="58"/>
      <c r="I646" s="199"/>
      <c r="J646" s="177"/>
      <c r="K646" s="515"/>
      <c r="L646" s="59"/>
      <c r="M646" s="59"/>
      <c r="N646" s="197"/>
      <c r="O646" s="200"/>
      <c r="P646" s="130"/>
      <c r="Q646" s="225"/>
      <c r="R646" s="225"/>
      <c r="S646" s="226"/>
      <c r="T646" s="200"/>
      <c r="U646" s="200"/>
      <c r="V646" s="16"/>
      <c r="W646" s="134"/>
      <c r="X646" s="54"/>
      <c r="Y646" s="54"/>
      <c r="Z646" s="54"/>
      <c r="AA646" s="54"/>
      <c r="AB646" s="54"/>
      <c r="AC646" s="54"/>
      <c r="AD646" s="54"/>
      <c r="AE646" s="42"/>
    </row>
    <row r="647" spans="1:31" s="17" customFormat="1" x14ac:dyDescent="0.3">
      <c r="A647" s="66"/>
      <c r="B647" s="66"/>
      <c r="C647" s="129"/>
      <c r="D647" s="66"/>
      <c r="E647" s="58"/>
      <c r="F647" s="58"/>
      <c r="G647" s="58"/>
      <c r="H647" s="58"/>
      <c r="I647" s="199"/>
      <c r="J647" s="177"/>
      <c r="K647" s="515"/>
      <c r="L647" s="59"/>
      <c r="M647" s="59"/>
      <c r="N647" s="197"/>
      <c r="O647" s="200"/>
      <c r="P647" s="130"/>
      <c r="Q647" s="225"/>
      <c r="R647" s="225"/>
      <c r="S647" s="226"/>
      <c r="T647" s="200"/>
      <c r="U647" s="200"/>
      <c r="V647" s="16"/>
      <c r="W647" s="134"/>
      <c r="X647" s="54"/>
      <c r="Y647" s="54"/>
      <c r="Z647" s="54"/>
      <c r="AA647" s="54"/>
      <c r="AB647" s="54"/>
      <c r="AC647" s="54"/>
      <c r="AD647" s="54"/>
      <c r="AE647" s="42"/>
    </row>
    <row r="648" spans="1:31" s="17" customFormat="1" x14ac:dyDescent="0.3">
      <c r="A648" s="66"/>
      <c r="B648" s="66"/>
      <c r="C648" s="129"/>
      <c r="D648" s="66"/>
      <c r="E648" s="58"/>
      <c r="F648" s="58"/>
      <c r="G648" s="58"/>
      <c r="H648" s="58"/>
      <c r="I648" s="199"/>
      <c r="J648" s="177"/>
      <c r="K648" s="515"/>
      <c r="L648" s="59"/>
      <c r="M648" s="59"/>
      <c r="N648" s="197"/>
      <c r="O648" s="200"/>
      <c r="P648" s="130"/>
      <c r="Q648" s="225"/>
      <c r="R648" s="225"/>
      <c r="S648" s="226"/>
      <c r="T648" s="200"/>
      <c r="U648" s="200"/>
      <c r="V648" s="16"/>
      <c r="W648" s="134"/>
      <c r="X648" s="54"/>
      <c r="Y648" s="54"/>
      <c r="Z648" s="54"/>
      <c r="AA648" s="54"/>
      <c r="AB648" s="54"/>
      <c r="AC648" s="54"/>
      <c r="AD648" s="54"/>
      <c r="AE648" s="42"/>
    </row>
    <row r="649" spans="1:31" s="17" customFormat="1" x14ac:dyDescent="0.3">
      <c r="A649" s="66"/>
      <c r="B649" s="66"/>
      <c r="C649" s="129"/>
      <c r="D649" s="66"/>
      <c r="E649" s="58"/>
      <c r="F649" s="58"/>
      <c r="G649" s="58"/>
      <c r="H649" s="58"/>
      <c r="I649" s="199"/>
      <c r="J649" s="177"/>
      <c r="K649" s="515"/>
      <c r="L649" s="59"/>
      <c r="M649" s="59"/>
      <c r="N649" s="58"/>
      <c r="O649" s="200"/>
      <c r="P649" s="130"/>
      <c r="Q649" s="225"/>
      <c r="R649" s="225"/>
      <c r="S649" s="226"/>
      <c r="T649" s="200"/>
      <c r="U649" s="200"/>
      <c r="V649" s="16"/>
      <c r="W649" s="134"/>
      <c r="X649" s="54"/>
      <c r="Y649" s="54"/>
      <c r="Z649" s="54"/>
      <c r="AA649" s="54"/>
      <c r="AB649" s="54"/>
      <c r="AC649" s="54"/>
      <c r="AD649" s="54"/>
      <c r="AE649" s="42"/>
    </row>
    <row r="650" spans="1:31" s="17" customFormat="1" x14ac:dyDescent="0.3">
      <c r="A650" s="66"/>
      <c r="B650" s="66"/>
      <c r="C650" s="129"/>
      <c r="D650" s="66"/>
      <c r="E650" s="58"/>
      <c r="F650" s="58"/>
      <c r="G650" s="58"/>
      <c r="H650" s="58"/>
      <c r="I650" s="199"/>
      <c r="J650" s="177"/>
      <c r="K650" s="515"/>
      <c r="L650" s="59"/>
      <c r="M650" s="59"/>
      <c r="N650" s="58"/>
      <c r="O650" s="200"/>
      <c r="P650" s="130"/>
      <c r="Q650" s="225"/>
      <c r="R650" s="225"/>
      <c r="S650" s="226"/>
      <c r="T650" s="200"/>
      <c r="U650" s="200"/>
      <c r="V650" s="16"/>
      <c r="W650" s="134"/>
      <c r="X650" s="54"/>
      <c r="Y650" s="54"/>
      <c r="Z650" s="54"/>
      <c r="AA650" s="54"/>
      <c r="AB650" s="54"/>
      <c r="AC650" s="54"/>
      <c r="AD650" s="54"/>
      <c r="AE650" s="42"/>
    </row>
    <row r="651" spans="1:31" s="17" customFormat="1" x14ac:dyDescent="0.3">
      <c r="A651" s="66"/>
      <c r="B651" s="66"/>
      <c r="C651" s="129"/>
      <c r="D651" s="66"/>
      <c r="E651" s="58"/>
      <c r="F651" s="58"/>
      <c r="G651" s="58"/>
      <c r="H651" s="58"/>
      <c r="I651" s="199"/>
      <c r="J651" s="177"/>
      <c r="K651" s="515"/>
      <c r="L651" s="59"/>
      <c r="M651" s="59"/>
      <c r="N651" s="58"/>
      <c r="O651" s="200"/>
      <c r="P651" s="130"/>
      <c r="Q651" s="225"/>
      <c r="R651" s="225"/>
      <c r="S651" s="226"/>
      <c r="T651" s="200"/>
      <c r="U651" s="200"/>
      <c r="V651" s="16"/>
      <c r="W651" s="134"/>
      <c r="X651" s="54"/>
      <c r="Y651" s="54"/>
      <c r="Z651" s="54"/>
      <c r="AA651" s="54"/>
      <c r="AB651" s="54"/>
      <c r="AC651" s="54"/>
      <c r="AD651" s="54"/>
      <c r="AE651" s="42"/>
    </row>
    <row r="652" spans="1:31" s="17" customFormat="1" x14ac:dyDescent="0.3">
      <c r="A652" s="66"/>
      <c r="B652" s="66"/>
      <c r="C652" s="129"/>
      <c r="D652" s="66"/>
      <c r="E652" s="58"/>
      <c r="F652" s="58"/>
      <c r="G652" s="58"/>
      <c r="H652" s="58"/>
      <c r="I652" s="199"/>
      <c r="J652" s="177"/>
      <c r="K652" s="515"/>
      <c r="L652" s="59"/>
      <c r="M652" s="59"/>
      <c r="N652" s="197"/>
      <c r="O652" s="200"/>
      <c r="P652" s="130"/>
      <c r="Q652" s="225"/>
      <c r="R652" s="225"/>
      <c r="S652" s="226"/>
      <c r="T652" s="200"/>
      <c r="U652" s="200"/>
      <c r="V652" s="16"/>
      <c r="W652" s="134"/>
      <c r="X652" s="54"/>
      <c r="Y652" s="54"/>
      <c r="Z652" s="54"/>
      <c r="AA652" s="54"/>
      <c r="AB652" s="54"/>
      <c r="AC652" s="54"/>
      <c r="AD652" s="54"/>
      <c r="AE652" s="42"/>
    </row>
    <row r="653" spans="1:31" s="17" customFormat="1" x14ac:dyDescent="0.3">
      <c r="A653" s="66"/>
      <c r="B653" s="66"/>
      <c r="C653" s="129"/>
      <c r="D653" s="66"/>
      <c r="E653" s="58"/>
      <c r="F653" s="58"/>
      <c r="G653" s="58"/>
      <c r="H653" s="58"/>
      <c r="I653" s="199"/>
      <c r="J653" s="177"/>
      <c r="K653" s="515"/>
      <c r="L653" s="59"/>
      <c r="M653" s="59"/>
      <c r="N653" s="58"/>
      <c r="O653" s="200"/>
      <c r="P653" s="130"/>
      <c r="Q653" s="225"/>
      <c r="R653" s="225"/>
      <c r="S653" s="226"/>
      <c r="T653" s="200"/>
      <c r="U653" s="200"/>
      <c r="V653" s="16"/>
      <c r="W653" s="134"/>
      <c r="X653" s="54"/>
      <c r="Y653" s="54"/>
      <c r="Z653" s="54"/>
      <c r="AA653" s="54"/>
      <c r="AB653" s="54"/>
      <c r="AC653" s="54"/>
      <c r="AD653" s="54"/>
      <c r="AE653" s="42"/>
    </row>
    <row r="654" spans="1:31" s="17" customFormat="1" x14ac:dyDescent="0.3">
      <c r="A654" s="66"/>
      <c r="B654" s="66"/>
      <c r="C654" s="129"/>
      <c r="D654" s="66"/>
      <c r="E654" s="58"/>
      <c r="F654" s="58"/>
      <c r="G654" s="58"/>
      <c r="H654" s="58"/>
      <c r="I654" s="199"/>
      <c r="J654" s="177"/>
      <c r="K654" s="515"/>
      <c r="L654" s="59"/>
      <c r="M654" s="59"/>
      <c r="N654" s="58"/>
      <c r="O654" s="200"/>
      <c r="P654" s="130"/>
      <c r="Q654" s="225"/>
      <c r="R654" s="225"/>
      <c r="S654" s="226"/>
      <c r="T654" s="200"/>
      <c r="U654" s="200"/>
      <c r="V654" s="16"/>
      <c r="W654" s="134"/>
      <c r="X654" s="54"/>
      <c r="Y654" s="54"/>
      <c r="Z654" s="54"/>
      <c r="AA654" s="54"/>
      <c r="AB654" s="54"/>
      <c r="AC654" s="54"/>
      <c r="AD654" s="54"/>
      <c r="AE654" s="42"/>
    </row>
    <row r="655" spans="1:31" s="17" customFormat="1" x14ac:dyDescent="0.3">
      <c r="A655" s="66"/>
      <c r="B655" s="66"/>
      <c r="C655" s="129"/>
      <c r="D655" s="66"/>
      <c r="E655" s="58"/>
      <c r="F655" s="58"/>
      <c r="G655" s="58"/>
      <c r="H655" s="58"/>
      <c r="I655" s="199"/>
      <c r="J655" s="177"/>
      <c r="K655" s="515"/>
      <c r="L655" s="59"/>
      <c r="M655" s="59"/>
      <c r="N655" s="197"/>
      <c r="O655" s="200"/>
      <c r="P655" s="130"/>
      <c r="Q655" s="225"/>
      <c r="R655" s="225"/>
      <c r="S655" s="226"/>
      <c r="T655" s="200"/>
      <c r="U655" s="200"/>
      <c r="V655" s="16"/>
      <c r="W655" s="134"/>
      <c r="X655" s="54"/>
      <c r="Y655" s="54"/>
      <c r="Z655" s="54"/>
      <c r="AA655" s="54"/>
      <c r="AB655" s="54"/>
      <c r="AC655" s="54"/>
      <c r="AD655" s="54"/>
      <c r="AE655" s="42"/>
    </row>
    <row r="656" spans="1:31" s="17" customFormat="1" x14ac:dyDescent="0.3">
      <c r="A656" s="66"/>
      <c r="B656" s="66"/>
      <c r="C656" s="129"/>
      <c r="D656" s="66"/>
      <c r="E656" s="58"/>
      <c r="F656" s="58"/>
      <c r="G656" s="58"/>
      <c r="H656" s="58"/>
      <c r="I656" s="199"/>
      <c r="J656" s="177"/>
      <c r="K656" s="515"/>
      <c r="L656" s="59"/>
      <c r="M656" s="59"/>
      <c r="N656" s="197"/>
      <c r="O656" s="200"/>
      <c r="P656" s="130"/>
      <c r="Q656" s="225"/>
      <c r="R656" s="225"/>
      <c r="S656" s="226"/>
      <c r="T656" s="200"/>
      <c r="U656" s="200"/>
      <c r="V656" s="16"/>
      <c r="W656" s="134"/>
      <c r="X656" s="54"/>
      <c r="Y656" s="54"/>
      <c r="Z656" s="54"/>
      <c r="AA656" s="54"/>
      <c r="AB656" s="54"/>
      <c r="AC656" s="54"/>
      <c r="AD656" s="54"/>
      <c r="AE656" s="42"/>
    </row>
    <row r="657" spans="1:31" s="17" customFormat="1" x14ac:dyDescent="0.3">
      <c r="A657" s="66"/>
      <c r="B657" s="66"/>
      <c r="C657" s="129"/>
      <c r="D657" s="66"/>
      <c r="E657" s="58"/>
      <c r="F657" s="58"/>
      <c r="G657" s="58"/>
      <c r="H657" s="58"/>
      <c r="I657" s="199"/>
      <c r="J657" s="177"/>
      <c r="K657" s="515"/>
      <c r="L657" s="59"/>
      <c r="M657" s="59"/>
      <c r="N657" s="197"/>
      <c r="O657" s="200"/>
      <c r="P657" s="130"/>
      <c r="Q657" s="225"/>
      <c r="R657" s="225"/>
      <c r="S657" s="226"/>
      <c r="T657" s="200"/>
      <c r="U657" s="200"/>
      <c r="V657" s="16"/>
      <c r="W657" s="134"/>
      <c r="X657" s="54"/>
      <c r="Y657" s="54"/>
      <c r="Z657" s="54"/>
      <c r="AA657" s="54"/>
      <c r="AB657" s="54"/>
      <c r="AC657" s="54"/>
      <c r="AD657" s="54"/>
      <c r="AE657" s="42"/>
    </row>
    <row r="658" spans="1:31" s="17" customFormat="1" x14ac:dyDescent="0.3">
      <c r="A658" s="66"/>
      <c r="B658" s="66"/>
      <c r="C658" s="129"/>
      <c r="D658" s="66"/>
      <c r="E658" s="58"/>
      <c r="F658" s="58"/>
      <c r="G658" s="58"/>
      <c r="H658" s="58"/>
      <c r="I658" s="199"/>
      <c r="J658" s="177"/>
      <c r="K658" s="515"/>
      <c r="L658" s="59"/>
      <c r="M658" s="59"/>
      <c r="N658" s="197"/>
      <c r="O658" s="200"/>
      <c r="P658" s="130"/>
      <c r="Q658" s="225"/>
      <c r="R658" s="225"/>
      <c r="S658" s="226"/>
      <c r="T658" s="200"/>
      <c r="U658" s="200"/>
      <c r="V658" s="16"/>
      <c r="W658" s="134"/>
      <c r="X658" s="54"/>
      <c r="Y658" s="54"/>
      <c r="Z658" s="54"/>
      <c r="AA658" s="54"/>
      <c r="AB658" s="54"/>
      <c r="AC658" s="54"/>
      <c r="AD658" s="54"/>
      <c r="AE658" s="42"/>
    </row>
    <row r="659" spans="1:31" s="17" customFormat="1" x14ac:dyDescent="0.3">
      <c r="A659" s="66"/>
      <c r="B659" s="66"/>
      <c r="C659" s="129"/>
      <c r="D659" s="66"/>
      <c r="E659" s="58"/>
      <c r="F659" s="58"/>
      <c r="G659" s="58"/>
      <c r="H659" s="58"/>
      <c r="I659" s="199"/>
      <c r="J659" s="177"/>
      <c r="K659" s="515"/>
      <c r="L659" s="59"/>
      <c r="M659" s="59"/>
      <c r="N659" s="197"/>
      <c r="O659" s="200"/>
      <c r="P659" s="130"/>
      <c r="Q659" s="225"/>
      <c r="R659" s="225"/>
      <c r="S659" s="226"/>
      <c r="T659" s="200"/>
      <c r="U659" s="200"/>
      <c r="V659" s="16"/>
      <c r="W659" s="134"/>
      <c r="X659" s="54"/>
      <c r="Y659" s="54"/>
      <c r="Z659" s="54"/>
      <c r="AA659" s="54"/>
      <c r="AB659" s="54"/>
      <c r="AC659" s="54"/>
      <c r="AD659" s="54"/>
      <c r="AE659" s="42"/>
    </row>
    <row r="660" spans="1:31" s="17" customFormat="1" x14ac:dyDescent="0.3">
      <c r="A660" s="66"/>
      <c r="B660" s="66"/>
      <c r="C660" s="162"/>
      <c r="D660" s="66"/>
      <c r="E660" s="58"/>
      <c r="F660" s="58"/>
      <c r="G660" s="58"/>
      <c r="H660" s="58"/>
      <c r="I660" s="199"/>
      <c r="J660" s="177"/>
      <c r="K660" s="515"/>
      <c r="L660" s="59"/>
      <c r="M660" s="59"/>
      <c r="N660" s="58"/>
      <c r="O660" s="200"/>
      <c r="P660" s="130"/>
      <c r="Q660" s="225"/>
      <c r="R660" s="225"/>
      <c r="S660" s="226"/>
      <c r="T660" s="200"/>
      <c r="U660" s="200"/>
      <c r="V660" s="16"/>
      <c r="W660" s="134"/>
      <c r="X660" s="54"/>
      <c r="Y660" s="54"/>
      <c r="Z660" s="54"/>
      <c r="AA660" s="54"/>
      <c r="AB660" s="54"/>
      <c r="AC660" s="54"/>
      <c r="AD660" s="54"/>
      <c r="AE660" s="42"/>
    </row>
    <row r="661" spans="1:31" s="17" customFormat="1" x14ac:dyDescent="0.3">
      <c r="A661" s="66"/>
      <c r="B661" s="66"/>
      <c r="C661" s="162"/>
      <c r="D661" s="66"/>
      <c r="E661" s="58"/>
      <c r="F661" s="58"/>
      <c r="G661" s="58"/>
      <c r="H661" s="58"/>
      <c r="I661" s="199"/>
      <c r="J661" s="177"/>
      <c r="K661" s="515"/>
      <c r="L661" s="59"/>
      <c r="M661" s="59"/>
      <c r="N661" s="58"/>
      <c r="O661" s="200"/>
      <c r="P661" s="130"/>
      <c r="Q661" s="225"/>
      <c r="R661" s="225"/>
      <c r="S661" s="226"/>
      <c r="T661" s="200"/>
      <c r="U661" s="200"/>
      <c r="V661" s="16"/>
      <c r="W661" s="134"/>
      <c r="X661" s="54"/>
      <c r="Y661" s="54"/>
      <c r="Z661" s="54"/>
      <c r="AA661" s="54"/>
      <c r="AB661" s="54"/>
      <c r="AC661" s="54"/>
      <c r="AD661" s="54"/>
      <c r="AE661" s="42"/>
    </row>
    <row r="662" spans="1:31" s="17" customFormat="1" x14ac:dyDescent="0.3">
      <c r="A662" s="66"/>
      <c r="B662" s="66"/>
      <c r="C662" s="162"/>
      <c r="D662" s="66"/>
      <c r="E662" s="58"/>
      <c r="F662" s="58"/>
      <c r="G662" s="58"/>
      <c r="H662" s="58"/>
      <c r="I662" s="199"/>
      <c r="J662" s="177"/>
      <c r="K662" s="515"/>
      <c r="L662" s="59"/>
      <c r="M662" s="59"/>
      <c r="N662" s="58"/>
      <c r="O662" s="200"/>
      <c r="P662" s="130"/>
      <c r="Q662" s="225"/>
      <c r="R662" s="225"/>
      <c r="S662" s="226"/>
      <c r="T662" s="200"/>
      <c r="U662" s="200"/>
      <c r="V662" s="16"/>
      <c r="W662" s="134"/>
      <c r="X662" s="54"/>
      <c r="Y662" s="54"/>
      <c r="Z662" s="54"/>
      <c r="AA662" s="54"/>
      <c r="AB662" s="54"/>
      <c r="AC662" s="54"/>
      <c r="AD662" s="54"/>
      <c r="AE662" s="42"/>
    </row>
    <row r="663" spans="1:31" s="17" customFormat="1" x14ac:dyDescent="0.3">
      <c r="A663" s="66"/>
      <c r="B663" s="66"/>
      <c r="C663" s="162"/>
      <c r="D663" s="66"/>
      <c r="E663" s="58"/>
      <c r="F663" s="58"/>
      <c r="G663" s="58"/>
      <c r="H663" s="58"/>
      <c r="I663" s="199"/>
      <c r="J663" s="177"/>
      <c r="K663" s="515"/>
      <c r="L663" s="59"/>
      <c r="M663" s="59"/>
      <c r="N663" s="58"/>
      <c r="O663" s="200"/>
      <c r="P663" s="130"/>
      <c r="Q663" s="225"/>
      <c r="R663" s="225"/>
      <c r="S663" s="226"/>
      <c r="T663" s="200"/>
      <c r="U663" s="200"/>
      <c r="V663" s="16"/>
      <c r="W663" s="134"/>
      <c r="X663" s="54"/>
      <c r="Y663" s="54"/>
      <c r="Z663" s="54"/>
      <c r="AA663" s="54"/>
      <c r="AB663" s="54"/>
      <c r="AC663" s="54"/>
      <c r="AD663" s="54"/>
      <c r="AE663" s="42"/>
    </row>
    <row r="664" spans="1:31" s="17" customFormat="1" x14ac:dyDescent="0.3">
      <c r="A664" s="66"/>
      <c r="B664" s="66"/>
      <c r="C664" s="162"/>
      <c r="D664" s="66"/>
      <c r="E664" s="58"/>
      <c r="F664" s="58"/>
      <c r="G664" s="58"/>
      <c r="H664" s="58"/>
      <c r="I664" s="199"/>
      <c r="J664" s="177"/>
      <c r="K664" s="515"/>
      <c r="L664" s="59"/>
      <c r="M664" s="59"/>
      <c r="N664" s="58"/>
      <c r="O664" s="200"/>
      <c r="P664" s="130"/>
      <c r="Q664" s="225"/>
      <c r="R664" s="225"/>
      <c r="S664" s="226"/>
      <c r="T664" s="200"/>
      <c r="U664" s="200"/>
      <c r="V664" s="16"/>
      <c r="W664" s="134"/>
      <c r="X664" s="54"/>
      <c r="Y664" s="54"/>
      <c r="Z664" s="54"/>
      <c r="AA664" s="54"/>
      <c r="AB664" s="54"/>
      <c r="AC664" s="54"/>
      <c r="AD664" s="54"/>
      <c r="AE664" s="42"/>
    </row>
    <row r="665" spans="1:31" s="17" customFormat="1" x14ac:dyDescent="0.3">
      <c r="A665" s="66"/>
      <c r="B665" s="66"/>
      <c r="C665" s="162"/>
      <c r="D665" s="66"/>
      <c r="E665" s="58"/>
      <c r="F665" s="58"/>
      <c r="G665" s="58"/>
      <c r="H665" s="58"/>
      <c r="I665" s="199"/>
      <c r="J665" s="177"/>
      <c r="K665" s="515"/>
      <c r="L665" s="59"/>
      <c r="M665" s="59"/>
      <c r="N665" s="58"/>
      <c r="O665" s="200"/>
      <c r="P665" s="130"/>
      <c r="Q665" s="225"/>
      <c r="R665" s="225"/>
      <c r="S665" s="226"/>
      <c r="T665" s="200"/>
      <c r="U665" s="200"/>
      <c r="V665" s="16"/>
      <c r="W665" s="134"/>
      <c r="X665" s="54"/>
      <c r="Y665" s="54"/>
      <c r="Z665" s="54"/>
      <c r="AA665" s="54"/>
      <c r="AB665" s="54"/>
      <c r="AC665" s="54"/>
      <c r="AD665" s="54"/>
      <c r="AE665" s="42"/>
    </row>
    <row r="666" spans="1:31" s="17" customFormat="1" x14ac:dyDescent="0.3">
      <c r="A666" s="66"/>
      <c r="B666" s="66"/>
      <c r="C666" s="162"/>
      <c r="D666" s="66"/>
      <c r="E666" s="58"/>
      <c r="F666" s="58"/>
      <c r="G666" s="58"/>
      <c r="H666" s="58"/>
      <c r="I666" s="199"/>
      <c r="J666" s="177"/>
      <c r="K666" s="515"/>
      <c r="L666" s="59"/>
      <c r="M666" s="59"/>
      <c r="N666" s="197"/>
      <c r="O666" s="200"/>
      <c r="P666" s="130"/>
      <c r="Q666" s="225"/>
      <c r="R666" s="225"/>
      <c r="S666" s="226"/>
      <c r="T666" s="200"/>
      <c r="U666" s="200"/>
      <c r="V666" s="16"/>
      <c r="W666" s="134"/>
      <c r="X666" s="54"/>
      <c r="Y666" s="54"/>
      <c r="Z666" s="54"/>
      <c r="AA666" s="54"/>
      <c r="AB666" s="54"/>
      <c r="AC666" s="54"/>
      <c r="AD666" s="54"/>
      <c r="AE666" s="42"/>
    </row>
    <row r="667" spans="1:31" s="17" customFormat="1" x14ac:dyDescent="0.3">
      <c r="A667" s="66"/>
      <c r="B667" s="66"/>
      <c r="C667" s="162"/>
      <c r="D667" s="66"/>
      <c r="E667" s="58"/>
      <c r="F667" s="58"/>
      <c r="G667" s="58"/>
      <c r="H667" s="58"/>
      <c r="I667" s="199"/>
      <c r="J667" s="177"/>
      <c r="K667" s="515"/>
      <c r="L667" s="59"/>
      <c r="M667" s="59"/>
      <c r="N667" s="58"/>
      <c r="O667" s="200"/>
      <c r="P667" s="130"/>
      <c r="Q667" s="225"/>
      <c r="R667" s="225"/>
      <c r="S667" s="226"/>
      <c r="T667" s="200"/>
      <c r="U667" s="200"/>
      <c r="V667" s="16"/>
      <c r="W667" s="134"/>
      <c r="X667" s="54"/>
      <c r="Y667" s="54"/>
      <c r="Z667" s="54"/>
      <c r="AA667" s="54"/>
      <c r="AB667" s="54"/>
      <c r="AC667" s="54"/>
      <c r="AD667" s="54"/>
      <c r="AE667" s="42"/>
    </row>
    <row r="668" spans="1:31" s="17" customFormat="1" x14ac:dyDescent="0.3">
      <c r="A668" s="66"/>
      <c r="B668" s="66"/>
      <c r="C668" s="162"/>
      <c r="D668" s="66"/>
      <c r="E668" s="58"/>
      <c r="F668" s="58"/>
      <c r="G668" s="58"/>
      <c r="H668" s="58"/>
      <c r="I668" s="199"/>
      <c r="J668" s="177"/>
      <c r="K668" s="515"/>
      <c r="L668" s="59"/>
      <c r="M668" s="59"/>
      <c r="N668" s="58"/>
      <c r="O668" s="200"/>
      <c r="P668" s="130"/>
      <c r="Q668" s="225"/>
      <c r="R668" s="225"/>
      <c r="S668" s="226"/>
      <c r="T668" s="200"/>
      <c r="U668" s="200"/>
      <c r="V668" s="16"/>
      <c r="W668" s="163"/>
      <c r="X668" s="54"/>
      <c r="Y668" s="54"/>
      <c r="Z668" s="54"/>
      <c r="AA668" s="54"/>
      <c r="AB668" s="54"/>
      <c r="AC668" s="54"/>
      <c r="AD668" s="54"/>
      <c r="AE668" s="42"/>
    </row>
    <row r="669" spans="1:31" s="17" customFormat="1" x14ac:dyDescent="0.3">
      <c r="A669" s="66"/>
      <c r="B669" s="66"/>
      <c r="C669" s="162"/>
      <c r="D669" s="66"/>
      <c r="E669" s="58"/>
      <c r="F669" s="58"/>
      <c r="G669" s="58"/>
      <c r="H669" s="58"/>
      <c r="I669" s="199"/>
      <c r="J669" s="177"/>
      <c r="K669" s="515"/>
      <c r="L669" s="59"/>
      <c r="M669" s="59"/>
      <c r="N669" s="58"/>
      <c r="O669" s="200"/>
      <c r="P669" s="130"/>
      <c r="Q669" s="225"/>
      <c r="R669" s="225"/>
      <c r="S669" s="226"/>
      <c r="T669" s="200"/>
      <c r="U669" s="200"/>
      <c r="V669" s="16"/>
      <c r="W669" s="134"/>
      <c r="X669" s="54"/>
      <c r="Y669" s="54"/>
      <c r="Z669" s="54"/>
      <c r="AA669" s="54"/>
      <c r="AB669" s="54"/>
      <c r="AC669" s="54"/>
      <c r="AD669" s="54"/>
      <c r="AE669" s="42"/>
    </row>
    <row r="670" spans="1:31" s="17" customFormat="1" x14ac:dyDescent="0.3">
      <c r="A670" s="66"/>
      <c r="B670" s="66"/>
      <c r="C670" s="162"/>
      <c r="D670" s="66"/>
      <c r="E670" s="58"/>
      <c r="F670" s="58"/>
      <c r="G670" s="58"/>
      <c r="H670" s="58"/>
      <c r="I670" s="199"/>
      <c r="J670" s="177"/>
      <c r="K670" s="515"/>
      <c r="L670" s="59"/>
      <c r="M670" s="59"/>
      <c r="N670" s="197"/>
      <c r="O670" s="200"/>
      <c r="P670" s="130"/>
      <c r="Q670" s="225"/>
      <c r="R670" s="225"/>
      <c r="S670" s="226"/>
      <c r="T670" s="200"/>
      <c r="U670" s="200"/>
      <c r="V670" s="16"/>
      <c r="W670" s="134"/>
      <c r="X670" s="54"/>
      <c r="Y670" s="54"/>
      <c r="Z670" s="54"/>
      <c r="AA670" s="54"/>
      <c r="AB670" s="54"/>
      <c r="AC670" s="54"/>
      <c r="AD670" s="54"/>
      <c r="AE670" s="42"/>
    </row>
    <row r="671" spans="1:31" s="17" customFormat="1" x14ac:dyDescent="0.3">
      <c r="A671" s="66"/>
      <c r="B671" s="66"/>
      <c r="C671" s="162"/>
      <c r="D671" s="66"/>
      <c r="E671" s="58"/>
      <c r="F671" s="58"/>
      <c r="G671" s="58"/>
      <c r="H671" s="58"/>
      <c r="I671" s="199"/>
      <c r="J671" s="177"/>
      <c r="K671" s="515"/>
      <c r="L671" s="59"/>
      <c r="M671" s="59"/>
      <c r="N671" s="58"/>
      <c r="O671" s="200"/>
      <c r="P671" s="130"/>
      <c r="Q671" s="225"/>
      <c r="R671" s="225"/>
      <c r="S671" s="226"/>
      <c r="T671" s="200"/>
      <c r="U671" s="200"/>
      <c r="V671" s="16"/>
      <c r="W671" s="134"/>
      <c r="X671" s="54"/>
      <c r="Y671" s="54"/>
      <c r="Z671" s="54"/>
      <c r="AA671" s="54"/>
      <c r="AB671" s="54"/>
      <c r="AC671" s="54"/>
      <c r="AD671" s="54"/>
      <c r="AE671" s="42"/>
    </row>
    <row r="672" spans="1:31" s="17" customFormat="1" x14ac:dyDescent="0.3">
      <c r="A672" s="66"/>
      <c r="B672" s="66"/>
      <c r="C672" s="162"/>
      <c r="D672" s="66"/>
      <c r="E672" s="58"/>
      <c r="F672" s="58"/>
      <c r="G672" s="58"/>
      <c r="H672" s="58"/>
      <c r="I672" s="199"/>
      <c r="J672" s="177"/>
      <c r="K672" s="515"/>
      <c r="L672" s="59"/>
      <c r="M672" s="59"/>
      <c r="N672" s="197"/>
      <c r="O672" s="200"/>
      <c r="P672" s="130"/>
      <c r="Q672" s="225"/>
      <c r="R672" s="225"/>
      <c r="S672" s="226"/>
      <c r="T672" s="200"/>
      <c r="U672" s="200"/>
      <c r="V672" s="16"/>
      <c r="W672" s="134"/>
      <c r="X672" s="54"/>
      <c r="Y672" s="54"/>
      <c r="Z672" s="54"/>
      <c r="AA672" s="54"/>
      <c r="AB672" s="54"/>
      <c r="AC672" s="54"/>
      <c r="AD672" s="54"/>
      <c r="AE672" s="42"/>
    </row>
    <row r="673" spans="1:31" s="17" customFormat="1" x14ac:dyDescent="0.3">
      <c r="A673" s="66"/>
      <c r="B673" s="66"/>
      <c r="C673" s="162"/>
      <c r="D673" s="66"/>
      <c r="E673" s="58"/>
      <c r="F673" s="58"/>
      <c r="G673" s="58"/>
      <c r="H673" s="58"/>
      <c r="I673" s="199"/>
      <c r="J673" s="177"/>
      <c r="K673" s="515"/>
      <c r="L673" s="59"/>
      <c r="M673" s="59"/>
      <c r="N673" s="197"/>
      <c r="O673" s="200"/>
      <c r="P673" s="130"/>
      <c r="Q673" s="225"/>
      <c r="R673" s="225"/>
      <c r="S673" s="226"/>
      <c r="T673" s="200"/>
      <c r="U673" s="200"/>
      <c r="V673" s="16"/>
      <c r="W673" s="134"/>
      <c r="X673" s="54"/>
      <c r="Y673" s="54"/>
      <c r="Z673" s="54"/>
      <c r="AA673" s="54"/>
      <c r="AB673" s="54"/>
      <c r="AC673" s="54"/>
      <c r="AD673" s="54"/>
      <c r="AE673" s="42"/>
    </row>
    <row r="674" spans="1:31" s="17" customFormat="1" x14ac:dyDescent="0.3">
      <c r="A674" s="66"/>
      <c r="B674" s="66"/>
      <c r="C674" s="162"/>
      <c r="D674" s="66"/>
      <c r="E674" s="58"/>
      <c r="F674" s="58"/>
      <c r="G674" s="58"/>
      <c r="H674" s="58"/>
      <c r="I674" s="199"/>
      <c r="J674" s="177"/>
      <c r="K674" s="515"/>
      <c r="L674" s="59"/>
      <c r="M674" s="59"/>
      <c r="N674" s="197"/>
      <c r="O674" s="200"/>
      <c r="P674" s="130"/>
      <c r="Q674" s="225"/>
      <c r="R674" s="225"/>
      <c r="S674" s="226"/>
      <c r="T674" s="200"/>
      <c r="U674" s="200"/>
      <c r="V674" s="16"/>
      <c r="W674" s="134"/>
      <c r="X674" s="54"/>
      <c r="Y674" s="54"/>
      <c r="Z674" s="54"/>
      <c r="AA674" s="54"/>
      <c r="AB674" s="54"/>
      <c r="AC674" s="54"/>
      <c r="AD674" s="54"/>
      <c r="AE674" s="42"/>
    </row>
    <row r="675" spans="1:31" s="17" customFormat="1" x14ac:dyDescent="0.3">
      <c r="A675" s="66"/>
      <c r="B675" s="66"/>
      <c r="C675" s="162"/>
      <c r="D675" s="66"/>
      <c r="E675" s="58"/>
      <c r="F675" s="58"/>
      <c r="G675" s="58"/>
      <c r="H675" s="58"/>
      <c r="I675" s="199"/>
      <c r="J675" s="177"/>
      <c r="K675" s="515"/>
      <c r="L675" s="59"/>
      <c r="M675" s="59"/>
      <c r="N675" s="58"/>
      <c r="O675" s="200"/>
      <c r="P675" s="130"/>
      <c r="Q675" s="225"/>
      <c r="R675" s="225"/>
      <c r="S675" s="226"/>
      <c r="T675" s="200"/>
      <c r="U675" s="200"/>
      <c r="V675" s="16"/>
      <c r="W675" s="134"/>
      <c r="X675" s="54"/>
      <c r="Y675" s="54"/>
      <c r="Z675" s="54"/>
      <c r="AA675" s="54"/>
      <c r="AB675" s="54"/>
      <c r="AC675" s="54"/>
      <c r="AD675" s="54"/>
      <c r="AE675" s="42"/>
    </row>
    <row r="676" spans="1:31" s="17" customFormat="1" x14ac:dyDescent="0.3">
      <c r="A676" s="66"/>
      <c r="B676" s="66"/>
      <c r="C676" s="162"/>
      <c r="D676" s="66"/>
      <c r="E676" s="58"/>
      <c r="F676" s="58"/>
      <c r="G676" s="58"/>
      <c r="H676" s="58"/>
      <c r="I676" s="199"/>
      <c r="J676" s="177"/>
      <c r="K676" s="515"/>
      <c r="L676" s="59"/>
      <c r="M676" s="59"/>
      <c r="N676" s="197"/>
      <c r="O676" s="200"/>
      <c r="P676" s="130"/>
      <c r="Q676" s="225"/>
      <c r="R676" s="225"/>
      <c r="S676" s="226"/>
      <c r="T676" s="200"/>
      <c r="U676" s="200"/>
      <c r="V676" s="16"/>
      <c r="W676" s="134"/>
      <c r="X676" s="54"/>
      <c r="Y676" s="54"/>
      <c r="Z676" s="54"/>
      <c r="AA676" s="54"/>
      <c r="AB676" s="54"/>
      <c r="AC676" s="54"/>
      <c r="AD676" s="54"/>
      <c r="AE676" s="42"/>
    </row>
    <row r="677" spans="1:31" s="17" customFormat="1" x14ac:dyDescent="0.3">
      <c r="A677" s="66"/>
      <c r="B677" s="66"/>
      <c r="C677" s="162"/>
      <c r="D677" s="66"/>
      <c r="E677" s="58"/>
      <c r="F677" s="58"/>
      <c r="G677" s="58"/>
      <c r="H677" s="58"/>
      <c r="I677" s="199"/>
      <c r="J677" s="177"/>
      <c r="K677" s="515"/>
      <c r="L677" s="59"/>
      <c r="M677" s="59"/>
      <c r="N677" s="58"/>
      <c r="O677" s="200"/>
      <c r="P677" s="130"/>
      <c r="Q677" s="225"/>
      <c r="R677" s="225"/>
      <c r="S677" s="226"/>
      <c r="T677" s="200"/>
      <c r="U677" s="200"/>
      <c r="V677" s="16"/>
      <c r="W677" s="134"/>
      <c r="X677" s="54"/>
      <c r="Y677" s="54"/>
      <c r="Z677" s="54"/>
      <c r="AA677" s="54"/>
      <c r="AB677" s="54"/>
      <c r="AC677" s="54"/>
      <c r="AD677" s="54"/>
      <c r="AE677" s="42"/>
    </row>
    <row r="678" spans="1:31" s="17" customFormat="1" x14ac:dyDescent="0.3">
      <c r="A678" s="66"/>
      <c r="B678" s="66"/>
      <c r="C678" s="162"/>
      <c r="D678" s="66"/>
      <c r="E678" s="58"/>
      <c r="F678" s="58"/>
      <c r="G678" s="58"/>
      <c r="H678" s="58"/>
      <c r="I678" s="199"/>
      <c r="J678" s="177"/>
      <c r="K678" s="515"/>
      <c r="L678" s="59"/>
      <c r="M678" s="59"/>
      <c r="N678" s="58"/>
      <c r="O678" s="200"/>
      <c r="P678" s="130"/>
      <c r="Q678" s="225"/>
      <c r="R678" s="225"/>
      <c r="S678" s="226"/>
      <c r="T678" s="200"/>
      <c r="U678" s="200"/>
      <c r="V678" s="16"/>
      <c r="W678" s="134"/>
      <c r="X678" s="54"/>
      <c r="Y678" s="54"/>
      <c r="Z678" s="54"/>
      <c r="AA678" s="54"/>
      <c r="AB678" s="54"/>
      <c r="AC678" s="54"/>
      <c r="AD678" s="54"/>
      <c r="AE678" s="42"/>
    </row>
    <row r="679" spans="1:31" s="17" customFormat="1" x14ac:dyDescent="0.3">
      <c r="A679" s="66"/>
      <c r="B679" s="66"/>
      <c r="C679" s="162"/>
      <c r="D679" s="66"/>
      <c r="E679" s="58"/>
      <c r="F679" s="58"/>
      <c r="G679" s="58"/>
      <c r="H679" s="58"/>
      <c r="I679" s="199"/>
      <c r="J679" s="177"/>
      <c r="K679" s="515"/>
      <c r="L679" s="59"/>
      <c r="M679" s="59"/>
      <c r="N679" s="58"/>
      <c r="O679" s="200"/>
      <c r="P679" s="130"/>
      <c r="Q679" s="225"/>
      <c r="R679" s="225"/>
      <c r="S679" s="226"/>
      <c r="T679" s="200"/>
      <c r="U679" s="200"/>
      <c r="V679" s="16"/>
      <c r="W679" s="134"/>
      <c r="X679" s="54"/>
      <c r="Y679" s="54"/>
      <c r="Z679" s="54"/>
      <c r="AA679" s="54"/>
      <c r="AB679" s="54"/>
      <c r="AC679" s="54"/>
      <c r="AD679" s="54"/>
      <c r="AE679" s="42"/>
    </row>
    <row r="680" spans="1:31" s="17" customFormat="1" x14ac:dyDescent="0.3">
      <c r="A680" s="66"/>
      <c r="B680" s="66"/>
      <c r="C680" s="162"/>
      <c r="D680" s="66"/>
      <c r="E680" s="58"/>
      <c r="F680" s="58"/>
      <c r="G680" s="58"/>
      <c r="H680" s="58"/>
      <c r="I680" s="199"/>
      <c r="J680" s="177"/>
      <c r="K680" s="515"/>
      <c r="L680" s="59"/>
      <c r="M680" s="59"/>
      <c r="N680" s="58"/>
      <c r="O680" s="200"/>
      <c r="P680" s="130"/>
      <c r="Q680" s="225"/>
      <c r="R680" s="225"/>
      <c r="S680" s="226"/>
      <c r="T680" s="200"/>
      <c r="U680" s="200"/>
      <c r="V680" s="16"/>
      <c r="W680" s="134"/>
      <c r="X680" s="54"/>
      <c r="Y680" s="54"/>
      <c r="Z680" s="54"/>
      <c r="AA680" s="54"/>
      <c r="AB680" s="54"/>
      <c r="AC680" s="54"/>
      <c r="AD680" s="54"/>
      <c r="AE680" s="42"/>
    </row>
    <row r="681" spans="1:31" s="17" customFormat="1" x14ac:dyDescent="0.3">
      <c r="A681" s="66"/>
      <c r="B681" s="66"/>
      <c r="C681" s="162"/>
      <c r="D681" s="66"/>
      <c r="E681" s="58"/>
      <c r="F681" s="58"/>
      <c r="G681" s="58"/>
      <c r="H681" s="58"/>
      <c r="I681" s="199"/>
      <c r="J681" s="177"/>
      <c r="K681" s="515"/>
      <c r="L681" s="59"/>
      <c r="M681" s="59"/>
      <c r="N681" s="58"/>
      <c r="O681" s="200"/>
      <c r="P681" s="130"/>
      <c r="Q681" s="225"/>
      <c r="R681" s="225"/>
      <c r="S681" s="226"/>
      <c r="T681" s="200"/>
      <c r="U681" s="200"/>
      <c r="V681" s="16"/>
      <c r="W681" s="181"/>
      <c r="X681" s="54"/>
      <c r="Y681" s="54"/>
      <c r="Z681" s="54"/>
      <c r="AA681" s="54"/>
      <c r="AB681" s="54"/>
      <c r="AC681" s="54"/>
      <c r="AD681" s="54"/>
      <c r="AE681" s="42"/>
    </row>
    <row r="682" spans="1:31" s="17" customFormat="1" x14ac:dyDescent="0.3">
      <c r="A682" s="66"/>
      <c r="B682" s="66"/>
      <c r="C682" s="129"/>
      <c r="D682" s="66"/>
      <c r="E682" s="58"/>
      <c r="F682" s="58"/>
      <c r="G682" s="58"/>
      <c r="H682" s="58"/>
      <c r="I682" s="199"/>
      <c r="J682" s="177"/>
      <c r="K682" s="515"/>
      <c r="L682" s="59"/>
      <c r="M682" s="59"/>
      <c r="N682" s="197"/>
      <c r="O682" s="200"/>
      <c r="P682" s="130"/>
      <c r="Q682" s="225"/>
      <c r="R682" s="225"/>
      <c r="S682" s="226"/>
      <c r="T682" s="200"/>
      <c r="U682" s="200"/>
      <c r="V682" s="16"/>
      <c r="W682" s="134"/>
      <c r="X682" s="54"/>
      <c r="Y682" s="54"/>
      <c r="Z682" s="54"/>
      <c r="AA682" s="54"/>
      <c r="AB682" s="54"/>
      <c r="AC682" s="54"/>
      <c r="AD682" s="54"/>
      <c r="AE682" s="42"/>
    </row>
    <row r="683" spans="1:31" s="17" customFormat="1" x14ac:dyDescent="0.3">
      <c r="A683" s="66"/>
      <c r="B683" s="66"/>
      <c r="C683" s="129"/>
      <c r="D683" s="66"/>
      <c r="E683" s="58"/>
      <c r="F683" s="58"/>
      <c r="G683" s="58"/>
      <c r="H683" s="58"/>
      <c r="I683" s="199"/>
      <c r="J683" s="177"/>
      <c r="K683" s="515"/>
      <c r="L683" s="59"/>
      <c r="M683" s="59"/>
      <c r="N683" s="58"/>
      <c r="O683" s="200"/>
      <c r="P683" s="130"/>
      <c r="Q683" s="225"/>
      <c r="R683" s="225"/>
      <c r="S683" s="226"/>
      <c r="T683" s="200"/>
      <c r="U683" s="200"/>
      <c r="V683" s="16"/>
      <c r="W683" s="134"/>
      <c r="X683" s="54"/>
      <c r="Y683" s="54"/>
      <c r="Z683" s="54"/>
      <c r="AA683" s="54"/>
      <c r="AB683" s="54"/>
      <c r="AC683" s="54"/>
      <c r="AD683" s="54"/>
      <c r="AE683" s="42"/>
    </row>
    <row r="684" spans="1:31" s="17" customFormat="1" x14ac:dyDescent="0.3">
      <c r="A684" s="66"/>
      <c r="B684" s="66"/>
      <c r="C684" s="129"/>
      <c r="D684" s="66"/>
      <c r="E684" s="58"/>
      <c r="F684" s="58"/>
      <c r="G684" s="58"/>
      <c r="H684" s="58"/>
      <c r="I684" s="199"/>
      <c r="J684" s="177"/>
      <c r="K684" s="515"/>
      <c r="L684" s="59"/>
      <c r="M684" s="59"/>
      <c r="N684" s="58"/>
      <c r="O684" s="200"/>
      <c r="P684" s="130"/>
      <c r="Q684" s="225"/>
      <c r="R684" s="225"/>
      <c r="S684" s="226"/>
      <c r="T684" s="200"/>
      <c r="U684" s="200"/>
      <c r="V684" s="16"/>
      <c r="W684" s="134"/>
      <c r="X684" s="54"/>
      <c r="Y684" s="54"/>
      <c r="Z684" s="54"/>
      <c r="AA684" s="54"/>
      <c r="AB684" s="54"/>
      <c r="AC684" s="54"/>
      <c r="AD684" s="54"/>
      <c r="AE684" s="42"/>
    </row>
    <row r="685" spans="1:31" s="17" customFormat="1" x14ac:dyDescent="0.3">
      <c r="A685" s="66"/>
      <c r="B685" s="66"/>
      <c r="C685" s="129"/>
      <c r="D685" s="66"/>
      <c r="E685" s="58"/>
      <c r="F685" s="58"/>
      <c r="G685" s="58"/>
      <c r="H685" s="58"/>
      <c r="I685" s="199"/>
      <c r="J685" s="177"/>
      <c r="K685" s="515"/>
      <c r="L685" s="59"/>
      <c r="M685" s="59"/>
      <c r="N685" s="58"/>
      <c r="O685" s="200"/>
      <c r="P685" s="130"/>
      <c r="Q685" s="225"/>
      <c r="R685" s="225"/>
      <c r="S685" s="226"/>
      <c r="T685" s="200"/>
      <c r="U685" s="200"/>
      <c r="V685" s="16"/>
      <c r="W685" s="134"/>
      <c r="X685" s="54"/>
      <c r="Y685" s="54"/>
      <c r="Z685" s="54"/>
      <c r="AA685" s="54"/>
      <c r="AB685" s="54"/>
      <c r="AC685" s="54"/>
      <c r="AD685" s="54"/>
      <c r="AE685" s="42"/>
    </row>
    <row r="686" spans="1:31" s="17" customFormat="1" x14ac:dyDescent="0.3">
      <c r="A686" s="66"/>
      <c r="B686" s="66"/>
      <c r="C686" s="129"/>
      <c r="D686" s="66"/>
      <c r="E686" s="58"/>
      <c r="F686" s="58"/>
      <c r="G686" s="58"/>
      <c r="H686" s="58"/>
      <c r="I686" s="199"/>
      <c r="J686" s="177"/>
      <c r="K686" s="515"/>
      <c r="L686" s="59"/>
      <c r="M686" s="59"/>
      <c r="N686" s="58"/>
      <c r="O686" s="200"/>
      <c r="P686" s="130"/>
      <c r="Q686" s="225"/>
      <c r="R686" s="225"/>
      <c r="S686" s="226"/>
      <c r="T686" s="200"/>
      <c r="U686" s="200"/>
      <c r="V686" s="16"/>
      <c r="W686" s="134"/>
      <c r="X686" s="54"/>
      <c r="Y686" s="54"/>
      <c r="Z686" s="54"/>
      <c r="AA686" s="54"/>
      <c r="AB686" s="54"/>
      <c r="AC686" s="54"/>
      <c r="AD686" s="54"/>
      <c r="AE686" s="42"/>
    </row>
    <row r="687" spans="1:31" s="17" customFormat="1" x14ac:dyDescent="0.3">
      <c r="A687" s="66"/>
      <c r="B687" s="66"/>
      <c r="C687" s="129"/>
      <c r="D687" s="66"/>
      <c r="E687" s="58"/>
      <c r="F687" s="58"/>
      <c r="G687" s="58"/>
      <c r="H687" s="58"/>
      <c r="I687" s="199"/>
      <c r="J687" s="177"/>
      <c r="K687" s="515"/>
      <c r="L687" s="59"/>
      <c r="M687" s="59"/>
      <c r="N687" s="58"/>
      <c r="O687" s="200"/>
      <c r="P687" s="130"/>
      <c r="Q687" s="225"/>
      <c r="R687" s="225"/>
      <c r="S687" s="226"/>
      <c r="T687" s="200"/>
      <c r="U687" s="200"/>
      <c r="V687" s="16"/>
      <c r="W687" s="134"/>
      <c r="X687" s="54"/>
      <c r="Y687" s="54"/>
      <c r="Z687" s="54"/>
      <c r="AA687" s="54"/>
      <c r="AB687" s="54"/>
      <c r="AC687" s="54"/>
      <c r="AD687" s="54"/>
      <c r="AE687" s="42"/>
    </row>
    <row r="688" spans="1:31" s="17" customFormat="1" x14ac:dyDescent="0.3">
      <c r="A688" s="66"/>
      <c r="B688" s="66"/>
      <c r="C688" s="129"/>
      <c r="D688" s="66"/>
      <c r="E688" s="58"/>
      <c r="F688" s="58"/>
      <c r="G688" s="58"/>
      <c r="H688" s="58"/>
      <c r="I688" s="199"/>
      <c r="J688" s="177"/>
      <c r="K688" s="515"/>
      <c r="L688" s="59"/>
      <c r="M688" s="59"/>
      <c r="N688" s="197"/>
      <c r="O688" s="200"/>
      <c r="P688" s="130"/>
      <c r="Q688" s="225"/>
      <c r="R688" s="225"/>
      <c r="S688" s="226"/>
      <c r="T688" s="200"/>
      <c r="U688" s="200"/>
      <c r="V688" s="16"/>
      <c r="W688" s="134"/>
      <c r="X688" s="54"/>
      <c r="Y688" s="54"/>
      <c r="Z688" s="54"/>
      <c r="AA688" s="54"/>
      <c r="AB688" s="54"/>
      <c r="AC688" s="54"/>
      <c r="AD688" s="54"/>
      <c r="AE688" s="42"/>
    </row>
    <row r="689" spans="1:31" s="17" customFormat="1" x14ac:dyDescent="0.3">
      <c r="A689" s="66"/>
      <c r="B689" s="66"/>
      <c r="C689" s="129"/>
      <c r="D689" s="66"/>
      <c r="E689" s="58"/>
      <c r="F689" s="58"/>
      <c r="G689" s="58"/>
      <c r="H689" s="58"/>
      <c r="I689" s="199"/>
      <c r="J689" s="177"/>
      <c r="K689" s="515"/>
      <c r="L689" s="59"/>
      <c r="M689" s="59"/>
      <c r="N689" s="197"/>
      <c r="O689" s="200"/>
      <c r="P689" s="130"/>
      <c r="Q689" s="225"/>
      <c r="R689" s="225"/>
      <c r="S689" s="226"/>
      <c r="T689" s="200"/>
      <c r="U689" s="200"/>
      <c r="V689" s="16"/>
      <c r="W689" s="134"/>
      <c r="X689" s="54"/>
      <c r="Y689" s="54"/>
      <c r="Z689" s="54"/>
      <c r="AA689" s="54"/>
      <c r="AB689" s="54"/>
      <c r="AC689" s="54"/>
      <c r="AD689" s="54"/>
      <c r="AE689" s="42"/>
    </row>
    <row r="690" spans="1:31" s="17" customFormat="1" x14ac:dyDescent="0.3">
      <c r="A690" s="66"/>
      <c r="B690" s="66"/>
      <c r="C690" s="129"/>
      <c r="D690" s="66"/>
      <c r="E690" s="58"/>
      <c r="F690" s="58"/>
      <c r="G690" s="58"/>
      <c r="H690" s="58"/>
      <c r="I690" s="199"/>
      <c r="J690" s="177"/>
      <c r="K690" s="515"/>
      <c r="L690" s="59"/>
      <c r="M690" s="59"/>
      <c r="N690" s="58"/>
      <c r="O690" s="200"/>
      <c r="P690" s="130"/>
      <c r="Q690" s="225"/>
      <c r="R690" s="225"/>
      <c r="S690" s="226"/>
      <c r="T690" s="200"/>
      <c r="U690" s="200"/>
      <c r="V690" s="16"/>
      <c r="W690" s="134"/>
      <c r="X690" s="54"/>
      <c r="Y690" s="54"/>
      <c r="Z690" s="54"/>
      <c r="AA690" s="54"/>
      <c r="AB690" s="54"/>
      <c r="AC690" s="54"/>
      <c r="AD690" s="54"/>
      <c r="AE690" s="42"/>
    </row>
    <row r="691" spans="1:31" s="17" customFormat="1" x14ac:dyDescent="0.3">
      <c r="A691" s="66"/>
      <c r="B691" s="66"/>
      <c r="C691" s="129"/>
      <c r="D691" s="66"/>
      <c r="E691" s="58"/>
      <c r="F691" s="58"/>
      <c r="G691" s="58"/>
      <c r="H691" s="58"/>
      <c r="I691" s="199"/>
      <c r="J691" s="177"/>
      <c r="K691" s="515"/>
      <c r="L691" s="59"/>
      <c r="M691" s="59"/>
      <c r="N691" s="58"/>
      <c r="O691" s="200"/>
      <c r="P691" s="130"/>
      <c r="Q691" s="225"/>
      <c r="R691" s="225"/>
      <c r="S691" s="226"/>
      <c r="T691" s="200"/>
      <c r="U691" s="200"/>
      <c r="V691" s="16"/>
      <c r="W691" s="134"/>
      <c r="X691" s="54"/>
      <c r="Y691" s="54"/>
      <c r="Z691" s="54"/>
      <c r="AA691" s="54"/>
      <c r="AB691" s="54"/>
      <c r="AC691" s="54"/>
      <c r="AD691" s="54"/>
      <c r="AE691" s="42"/>
    </row>
    <row r="692" spans="1:31" s="17" customFormat="1" x14ac:dyDescent="0.3">
      <c r="A692" s="66"/>
      <c r="B692" s="66"/>
      <c r="C692" s="129"/>
      <c r="D692" s="66"/>
      <c r="E692" s="58"/>
      <c r="F692" s="58"/>
      <c r="G692" s="58"/>
      <c r="H692" s="58"/>
      <c r="I692" s="199"/>
      <c r="J692" s="177"/>
      <c r="K692" s="515"/>
      <c r="L692" s="59"/>
      <c r="M692" s="59"/>
      <c r="N692" s="58"/>
      <c r="O692" s="200"/>
      <c r="P692" s="130"/>
      <c r="Q692" s="225"/>
      <c r="R692" s="225"/>
      <c r="S692" s="226"/>
      <c r="T692" s="200"/>
      <c r="U692" s="200"/>
      <c r="V692" s="16"/>
      <c r="W692" s="134"/>
      <c r="X692" s="54"/>
      <c r="Y692" s="54"/>
      <c r="Z692" s="54"/>
      <c r="AA692" s="54"/>
      <c r="AB692" s="54"/>
      <c r="AC692" s="54"/>
      <c r="AD692" s="54"/>
      <c r="AE692" s="42"/>
    </row>
    <row r="693" spans="1:31" s="17" customFormat="1" x14ac:dyDescent="0.3">
      <c r="A693" s="66"/>
      <c r="B693" s="66"/>
      <c r="C693" s="129"/>
      <c r="D693" s="66"/>
      <c r="E693" s="58"/>
      <c r="F693" s="58"/>
      <c r="G693" s="58"/>
      <c r="H693" s="58"/>
      <c r="I693" s="199"/>
      <c r="J693" s="177"/>
      <c r="K693" s="515"/>
      <c r="L693" s="59"/>
      <c r="M693" s="59"/>
      <c r="N693" s="58"/>
      <c r="O693" s="200"/>
      <c r="P693" s="130"/>
      <c r="Q693" s="225"/>
      <c r="R693" s="225"/>
      <c r="S693" s="226"/>
      <c r="T693" s="200"/>
      <c r="U693" s="200"/>
      <c r="V693" s="16"/>
      <c r="W693" s="134"/>
      <c r="X693" s="54"/>
      <c r="Y693" s="54"/>
      <c r="Z693" s="54"/>
      <c r="AA693" s="54"/>
      <c r="AB693" s="54"/>
      <c r="AC693" s="54"/>
      <c r="AD693" s="54"/>
      <c r="AE693" s="42"/>
    </row>
    <row r="694" spans="1:31" s="17" customFormat="1" x14ac:dyDescent="0.3">
      <c r="A694" s="66"/>
      <c r="B694" s="66"/>
      <c r="C694" s="162"/>
      <c r="D694" s="66"/>
      <c r="E694" s="58"/>
      <c r="F694" s="58"/>
      <c r="G694" s="58"/>
      <c r="H694" s="58"/>
      <c r="I694" s="199"/>
      <c r="J694" s="177"/>
      <c r="K694" s="515"/>
      <c r="L694" s="59"/>
      <c r="M694" s="59"/>
      <c r="N694" s="58"/>
      <c r="O694" s="200"/>
      <c r="P694" s="130"/>
      <c r="Q694" s="225"/>
      <c r="R694" s="225"/>
      <c r="S694" s="226"/>
      <c r="T694" s="200"/>
      <c r="U694" s="200"/>
      <c r="V694" s="16"/>
      <c r="W694" s="134"/>
      <c r="X694" s="54"/>
      <c r="Y694" s="54"/>
      <c r="Z694" s="54"/>
      <c r="AA694" s="54"/>
      <c r="AB694" s="54"/>
      <c r="AC694" s="54"/>
      <c r="AD694" s="54"/>
      <c r="AE694" s="42"/>
    </row>
    <row r="695" spans="1:31" s="17" customFormat="1" x14ac:dyDescent="0.3">
      <c r="A695" s="66"/>
      <c r="B695" s="66"/>
      <c r="C695" s="162"/>
      <c r="D695" s="66"/>
      <c r="E695" s="58"/>
      <c r="F695" s="58"/>
      <c r="G695" s="58"/>
      <c r="H695" s="58"/>
      <c r="I695" s="199"/>
      <c r="J695" s="177"/>
      <c r="K695" s="515"/>
      <c r="L695" s="59"/>
      <c r="M695" s="59"/>
      <c r="N695" s="58"/>
      <c r="O695" s="200"/>
      <c r="P695" s="130"/>
      <c r="Q695" s="225"/>
      <c r="R695" s="225"/>
      <c r="S695" s="226"/>
      <c r="T695" s="200"/>
      <c r="U695" s="200"/>
      <c r="V695" s="16"/>
      <c r="W695" s="134"/>
      <c r="X695" s="54"/>
      <c r="Y695" s="54"/>
      <c r="Z695" s="54"/>
      <c r="AA695" s="54"/>
      <c r="AB695" s="54"/>
      <c r="AC695" s="54"/>
      <c r="AD695" s="54"/>
      <c r="AE695" s="42"/>
    </row>
    <row r="696" spans="1:31" s="17" customFormat="1" x14ac:dyDescent="0.3">
      <c r="A696" s="66"/>
      <c r="B696" s="66"/>
      <c r="C696" s="162"/>
      <c r="D696" s="66"/>
      <c r="E696" s="58"/>
      <c r="F696" s="58"/>
      <c r="G696" s="58"/>
      <c r="H696" s="58"/>
      <c r="I696" s="199"/>
      <c r="J696" s="177"/>
      <c r="K696" s="515"/>
      <c r="L696" s="59"/>
      <c r="M696" s="59"/>
      <c r="N696" s="58"/>
      <c r="O696" s="200"/>
      <c r="P696" s="130"/>
      <c r="Q696" s="225"/>
      <c r="R696" s="225"/>
      <c r="S696" s="226"/>
      <c r="T696" s="200"/>
      <c r="U696" s="200"/>
      <c r="V696" s="16"/>
      <c r="W696" s="134"/>
      <c r="X696" s="54"/>
      <c r="Y696" s="54"/>
      <c r="Z696" s="54"/>
      <c r="AA696" s="54"/>
      <c r="AB696" s="54"/>
      <c r="AC696" s="54"/>
      <c r="AD696" s="54"/>
      <c r="AE696" s="42"/>
    </row>
    <row r="697" spans="1:31" s="17" customFormat="1" x14ac:dyDescent="0.3">
      <c r="A697" s="66"/>
      <c r="B697" s="66"/>
      <c r="C697" s="162"/>
      <c r="D697" s="66"/>
      <c r="E697" s="58"/>
      <c r="F697" s="58"/>
      <c r="G697" s="58"/>
      <c r="H697" s="58"/>
      <c r="I697" s="199"/>
      <c r="J697" s="177"/>
      <c r="K697" s="515"/>
      <c r="L697" s="59"/>
      <c r="M697" s="59"/>
      <c r="N697" s="58"/>
      <c r="O697" s="200"/>
      <c r="P697" s="130"/>
      <c r="Q697" s="225"/>
      <c r="R697" s="225"/>
      <c r="S697" s="226"/>
      <c r="T697" s="200"/>
      <c r="U697" s="200"/>
      <c r="V697" s="16"/>
      <c r="W697" s="134"/>
      <c r="X697" s="54"/>
      <c r="Y697" s="54"/>
      <c r="Z697" s="54"/>
      <c r="AA697" s="54"/>
      <c r="AB697" s="54"/>
      <c r="AC697" s="54"/>
      <c r="AD697" s="54"/>
      <c r="AE697" s="42"/>
    </row>
    <row r="698" spans="1:31" s="17" customFormat="1" x14ac:dyDescent="0.3">
      <c r="A698" s="66"/>
      <c r="B698" s="66"/>
      <c r="C698" s="162"/>
      <c r="D698" s="66"/>
      <c r="E698" s="58"/>
      <c r="F698" s="58"/>
      <c r="G698" s="58"/>
      <c r="H698" s="58"/>
      <c r="I698" s="199"/>
      <c r="J698" s="177"/>
      <c r="K698" s="515"/>
      <c r="L698" s="59"/>
      <c r="M698" s="59"/>
      <c r="N698" s="58"/>
      <c r="O698" s="200"/>
      <c r="P698" s="130"/>
      <c r="Q698" s="225"/>
      <c r="R698" s="225"/>
      <c r="S698" s="226"/>
      <c r="T698" s="200"/>
      <c r="U698" s="200"/>
      <c r="V698" s="16"/>
      <c r="W698" s="134"/>
      <c r="X698" s="54"/>
      <c r="Y698" s="54"/>
      <c r="Z698" s="54"/>
      <c r="AA698" s="54"/>
      <c r="AB698" s="54"/>
      <c r="AC698" s="54"/>
      <c r="AD698" s="54"/>
      <c r="AE698" s="42"/>
    </row>
    <row r="699" spans="1:31" s="17" customFormat="1" x14ac:dyDescent="0.3">
      <c r="A699" s="66"/>
      <c r="B699" s="66"/>
      <c r="C699" s="162"/>
      <c r="D699" s="66"/>
      <c r="E699" s="58"/>
      <c r="F699" s="58"/>
      <c r="G699" s="58"/>
      <c r="H699" s="58"/>
      <c r="I699" s="199"/>
      <c r="J699" s="177"/>
      <c r="K699" s="515"/>
      <c r="L699" s="59"/>
      <c r="M699" s="59"/>
      <c r="N699" s="58"/>
      <c r="O699" s="200"/>
      <c r="P699" s="130"/>
      <c r="Q699" s="225"/>
      <c r="R699" s="225"/>
      <c r="S699" s="226"/>
      <c r="T699" s="200"/>
      <c r="U699" s="200"/>
      <c r="V699" s="16"/>
      <c r="W699" s="134"/>
      <c r="X699" s="54"/>
      <c r="Y699" s="54"/>
      <c r="Z699" s="54"/>
      <c r="AA699" s="54"/>
      <c r="AB699" s="54"/>
      <c r="AC699" s="54"/>
      <c r="AD699" s="54"/>
      <c r="AE699" s="42"/>
    </row>
    <row r="700" spans="1:31" s="17" customFormat="1" x14ac:dyDescent="0.3">
      <c r="A700" s="66"/>
      <c r="B700" s="66"/>
      <c r="C700" s="162"/>
      <c r="D700" s="66"/>
      <c r="E700" s="58"/>
      <c r="F700" s="58"/>
      <c r="G700" s="58"/>
      <c r="H700" s="58"/>
      <c r="I700" s="199"/>
      <c r="J700" s="177"/>
      <c r="K700" s="515"/>
      <c r="L700" s="59"/>
      <c r="M700" s="59"/>
      <c r="N700" s="197"/>
      <c r="O700" s="200"/>
      <c r="P700" s="130"/>
      <c r="Q700" s="225"/>
      <c r="R700" s="225"/>
      <c r="S700" s="226"/>
      <c r="T700" s="200"/>
      <c r="U700" s="200"/>
      <c r="V700" s="16"/>
      <c r="W700" s="134"/>
      <c r="X700" s="54"/>
      <c r="Y700" s="54"/>
      <c r="Z700" s="54"/>
      <c r="AA700" s="54"/>
      <c r="AB700" s="54"/>
      <c r="AC700" s="54"/>
      <c r="AD700" s="54"/>
      <c r="AE700" s="42"/>
    </row>
    <row r="701" spans="1:31" s="17" customFormat="1" x14ac:dyDescent="0.3">
      <c r="A701" s="66"/>
      <c r="B701" s="66"/>
      <c r="C701" s="162"/>
      <c r="D701" s="66"/>
      <c r="E701" s="58"/>
      <c r="F701" s="58"/>
      <c r="G701" s="58"/>
      <c r="H701" s="58"/>
      <c r="I701" s="199"/>
      <c r="J701" s="177"/>
      <c r="K701" s="515"/>
      <c r="L701" s="59"/>
      <c r="M701" s="59"/>
      <c r="N701" s="58"/>
      <c r="O701" s="200"/>
      <c r="P701" s="130"/>
      <c r="Q701" s="225"/>
      <c r="R701" s="225"/>
      <c r="S701" s="226"/>
      <c r="T701" s="200"/>
      <c r="U701" s="200"/>
      <c r="V701" s="16"/>
      <c r="W701" s="163"/>
      <c r="X701" s="54"/>
      <c r="Y701" s="54"/>
      <c r="Z701" s="54"/>
      <c r="AA701" s="54"/>
      <c r="AB701" s="54"/>
      <c r="AC701" s="54"/>
      <c r="AD701" s="54"/>
      <c r="AE701" s="42"/>
    </row>
    <row r="702" spans="1:31" s="17" customFormat="1" x14ac:dyDescent="0.3">
      <c r="A702" s="66"/>
      <c r="B702" s="66"/>
      <c r="C702" s="162"/>
      <c r="D702" s="66"/>
      <c r="E702" s="58"/>
      <c r="F702" s="58"/>
      <c r="G702" s="58"/>
      <c r="H702" s="58"/>
      <c r="I702" s="199"/>
      <c r="J702" s="177"/>
      <c r="K702" s="515"/>
      <c r="L702" s="59"/>
      <c r="M702" s="59"/>
      <c r="N702" s="58"/>
      <c r="O702" s="200"/>
      <c r="P702" s="130"/>
      <c r="Q702" s="225"/>
      <c r="R702" s="225"/>
      <c r="S702" s="226"/>
      <c r="T702" s="200"/>
      <c r="U702" s="200"/>
      <c r="V702" s="16"/>
      <c r="W702" s="134"/>
      <c r="X702" s="54"/>
      <c r="Y702" s="54"/>
      <c r="Z702" s="54"/>
      <c r="AA702" s="54"/>
      <c r="AB702" s="54"/>
      <c r="AC702" s="54"/>
      <c r="AD702" s="54"/>
      <c r="AE702" s="42"/>
    </row>
    <row r="703" spans="1:31" s="17" customFormat="1" x14ac:dyDescent="0.3">
      <c r="A703" s="66"/>
      <c r="B703" s="66"/>
      <c r="C703" s="162"/>
      <c r="D703" s="66"/>
      <c r="E703" s="58"/>
      <c r="F703" s="58"/>
      <c r="G703" s="58"/>
      <c r="H703" s="58"/>
      <c r="I703" s="199"/>
      <c r="J703" s="177"/>
      <c r="K703" s="515"/>
      <c r="L703" s="59"/>
      <c r="M703" s="59"/>
      <c r="N703" s="58"/>
      <c r="O703" s="200"/>
      <c r="P703" s="130"/>
      <c r="Q703" s="225"/>
      <c r="R703" s="225"/>
      <c r="S703" s="226"/>
      <c r="T703" s="200"/>
      <c r="U703" s="200"/>
      <c r="V703" s="16"/>
      <c r="W703" s="134"/>
      <c r="X703" s="54"/>
      <c r="Y703" s="54"/>
      <c r="Z703" s="54"/>
      <c r="AA703" s="54"/>
      <c r="AB703" s="54"/>
      <c r="AC703" s="54"/>
      <c r="AD703" s="54"/>
      <c r="AE703" s="42"/>
    </row>
    <row r="704" spans="1:31" s="17" customFormat="1" x14ac:dyDescent="0.3">
      <c r="A704" s="66"/>
      <c r="B704" s="66"/>
      <c r="C704" s="162"/>
      <c r="D704" s="66"/>
      <c r="E704" s="58"/>
      <c r="F704" s="58"/>
      <c r="G704" s="58"/>
      <c r="H704" s="58"/>
      <c r="I704" s="199"/>
      <c r="J704" s="177"/>
      <c r="K704" s="515"/>
      <c r="L704" s="59"/>
      <c r="M704" s="59"/>
      <c r="N704" s="58"/>
      <c r="O704" s="200"/>
      <c r="P704" s="130"/>
      <c r="Q704" s="225"/>
      <c r="R704" s="225"/>
      <c r="S704" s="226"/>
      <c r="T704" s="200"/>
      <c r="U704" s="200"/>
      <c r="V704" s="16"/>
      <c r="W704" s="134"/>
      <c r="X704" s="54"/>
      <c r="Y704" s="54"/>
      <c r="Z704" s="54"/>
      <c r="AA704" s="54"/>
      <c r="AB704" s="54"/>
      <c r="AC704" s="54"/>
      <c r="AD704" s="54"/>
      <c r="AE704" s="42"/>
    </row>
    <row r="705" spans="1:31" s="17" customFormat="1" x14ac:dyDescent="0.3">
      <c r="A705" s="66"/>
      <c r="B705" s="66"/>
      <c r="C705" s="129"/>
      <c r="D705" s="66"/>
      <c r="E705" s="58"/>
      <c r="F705" s="58"/>
      <c r="G705" s="58"/>
      <c r="H705" s="58"/>
      <c r="I705" s="199"/>
      <c r="J705" s="177"/>
      <c r="K705" s="515"/>
      <c r="L705" s="59"/>
      <c r="M705" s="59"/>
      <c r="N705" s="58"/>
      <c r="O705" s="200"/>
      <c r="P705" s="130"/>
      <c r="Q705" s="225"/>
      <c r="R705" s="225"/>
      <c r="S705" s="226"/>
      <c r="T705" s="200"/>
      <c r="U705" s="200"/>
      <c r="V705" s="16"/>
      <c r="W705" s="134"/>
      <c r="X705" s="54"/>
      <c r="Y705" s="54"/>
      <c r="Z705" s="54"/>
      <c r="AA705" s="54"/>
      <c r="AB705" s="54"/>
      <c r="AC705" s="54"/>
      <c r="AD705" s="54"/>
      <c r="AE705" s="42"/>
    </row>
    <row r="706" spans="1:31" s="17" customFormat="1" x14ac:dyDescent="0.3">
      <c r="A706" s="66"/>
      <c r="B706" s="66"/>
      <c r="C706" s="129"/>
      <c r="D706" s="66"/>
      <c r="E706" s="58"/>
      <c r="F706" s="58"/>
      <c r="G706" s="58"/>
      <c r="H706" s="58"/>
      <c r="I706" s="199"/>
      <c r="J706" s="177"/>
      <c r="K706" s="515"/>
      <c r="L706" s="59"/>
      <c r="M706" s="59"/>
      <c r="N706" s="58"/>
      <c r="O706" s="200"/>
      <c r="P706" s="130"/>
      <c r="Q706" s="225"/>
      <c r="R706" s="225"/>
      <c r="S706" s="226"/>
      <c r="T706" s="200"/>
      <c r="U706" s="200"/>
      <c r="V706" s="16"/>
      <c r="W706" s="134"/>
      <c r="X706" s="54"/>
      <c r="Y706" s="54"/>
      <c r="Z706" s="54"/>
      <c r="AA706" s="54"/>
      <c r="AB706" s="54"/>
      <c r="AC706" s="54"/>
      <c r="AD706" s="54"/>
      <c r="AE706" s="42"/>
    </row>
    <row r="707" spans="1:31" s="17" customFormat="1" x14ac:dyDescent="0.3">
      <c r="A707" s="66"/>
      <c r="B707" s="66"/>
      <c r="C707" s="129"/>
      <c r="D707" s="66"/>
      <c r="E707" s="58"/>
      <c r="F707" s="58"/>
      <c r="G707" s="58"/>
      <c r="H707" s="58"/>
      <c r="I707" s="199"/>
      <c r="J707" s="177"/>
      <c r="K707" s="515"/>
      <c r="L707" s="59"/>
      <c r="M707" s="59"/>
      <c r="N707" s="58"/>
      <c r="O707" s="200"/>
      <c r="P707" s="130"/>
      <c r="Q707" s="225"/>
      <c r="R707" s="225"/>
      <c r="S707" s="226"/>
      <c r="T707" s="200"/>
      <c r="U707" s="200"/>
      <c r="V707" s="16"/>
      <c r="W707" s="134"/>
      <c r="X707" s="54"/>
      <c r="Y707" s="54"/>
      <c r="Z707" s="54"/>
      <c r="AA707" s="54"/>
      <c r="AB707" s="54"/>
      <c r="AC707" s="54"/>
      <c r="AD707" s="54"/>
      <c r="AE707" s="42"/>
    </row>
    <row r="708" spans="1:31" s="17" customFormat="1" x14ac:dyDescent="0.3">
      <c r="A708" s="66"/>
      <c r="B708" s="66"/>
      <c r="C708" s="129"/>
      <c r="D708" s="66"/>
      <c r="E708" s="58"/>
      <c r="F708" s="58"/>
      <c r="G708" s="58"/>
      <c r="H708" s="58"/>
      <c r="I708" s="199"/>
      <c r="J708" s="177"/>
      <c r="K708" s="515"/>
      <c r="L708" s="59"/>
      <c r="M708" s="59"/>
      <c r="N708" s="58"/>
      <c r="O708" s="200"/>
      <c r="P708" s="130"/>
      <c r="Q708" s="225"/>
      <c r="R708" s="225"/>
      <c r="S708" s="226"/>
      <c r="T708" s="200"/>
      <c r="U708" s="200"/>
      <c r="V708" s="16"/>
      <c r="W708" s="134"/>
      <c r="X708" s="54"/>
      <c r="Y708" s="54"/>
      <c r="Z708" s="54"/>
      <c r="AA708" s="54"/>
      <c r="AB708" s="54"/>
      <c r="AC708" s="54"/>
      <c r="AD708" s="54"/>
      <c r="AE708" s="42"/>
    </row>
    <row r="709" spans="1:31" s="17" customFormat="1" x14ac:dyDescent="0.3">
      <c r="A709" s="66"/>
      <c r="B709" s="66"/>
      <c r="C709" s="129"/>
      <c r="D709" s="66"/>
      <c r="E709" s="58"/>
      <c r="F709" s="58"/>
      <c r="G709" s="58"/>
      <c r="H709" s="58"/>
      <c r="I709" s="199"/>
      <c r="J709" s="177"/>
      <c r="K709" s="515"/>
      <c r="L709" s="59"/>
      <c r="M709" s="59"/>
      <c r="N709" s="58"/>
      <c r="O709" s="200"/>
      <c r="P709" s="130"/>
      <c r="Q709" s="225"/>
      <c r="R709" s="225"/>
      <c r="S709" s="226"/>
      <c r="T709" s="200"/>
      <c r="U709" s="200"/>
      <c r="V709" s="16"/>
      <c r="W709" s="134"/>
      <c r="X709" s="54"/>
      <c r="Y709" s="54"/>
      <c r="Z709" s="54"/>
      <c r="AA709" s="54"/>
      <c r="AB709" s="54"/>
      <c r="AC709" s="54"/>
      <c r="AD709" s="54"/>
      <c r="AE709" s="42"/>
    </row>
    <row r="710" spans="1:31" s="17" customFormat="1" x14ac:dyDescent="0.3">
      <c r="A710" s="66"/>
      <c r="B710" s="66"/>
      <c r="C710" s="129"/>
      <c r="D710" s="66"/>
      <c r="E710" s="58"/>
      <c r="F710" s="58"/>
      <c r="G710" s="58"/>
      <c r="H710" s="58"/>
      <c r="I710" s="199"/>
      <c r="J710" s="177"/>
      <c r="K710" s="515"/>
      <c r="L710" s="59"/>
      <c r="M710" s="59"/>
      <c r="N710" s="58"/>
      <c r="O710" s="200"/>
      <c r="P710" s="130"/>
      <c r="Q710" s="225"/>
      <c r="R710" s="225"/>
      <c r="S710" s="226"/>
      <c r="T710" s="200"/>
      <c r="U710" s="200"/>
      <c r="V710" s="16"/>
      <c r="W710" s="134"/>
      <c r="X710" s="54"/>
      <c r="Y710" s="54"/>
      <c r="Z710" s="54"/>
      <c r="AA710" s="54"/>
      <c r="AB710" s="54"/>
      <c r="AC710" s="54"/>
      <c r="AD710" s="54"/>
      <c r="AE710" s="42"/>
    </row>
    <row r="711" spans="1:31" s="17" customFormat="1" x14ac:dyDescent="0.3">
      <c r="A711" s="66"/>
      <c r="B711" s="66"/>
      <c r="C711" s="129"/>
      <c r="D711" s="66"/>
      <c r="E711" s="58"/>
      <c r="F711" s="58"/>
      <c r="G711" s="58"/>
      <c r="H711" s="58"/>
      <c r="I711" s="199"/>
      <c r="J711" s="177"/>
      <c r="K711" s="515"/>
      <c r="L711" s="59"/>
      <c r="M711" s="59"/>
      <c r="N711" s="197"/>
      <c r="O711" s="200"/>
      <c r="P711" s="130"/>
      <c r="Q711" s="225"/>
      <c r="R711" s="225"/>
      <c r="S711" s="226"/>
      <c r="T711" s="200"/>
      <c r="U711" s="200"/>
      <c r="V711" s="16"/>
      <c r="W711" s="134"/>
      <c r="X711" s="54"/>
      <c r="Y711" s="54"/>
      <c r="Z711" s="54"/>
      <c r="AA711" s="54"/>
      <c r="AB711" s="54"/>
      <c r="AC711" s="54"/>
      <c r="AD711" s="54"/>
      <c r="AE711" s="42"/>
    </row>
    <row r="712" spans="1:31" s="17" customFormat="1" x14ac:dyDescent="0.3">
      <c r="A712" s="66"/>
      <c r="B712" s="66"/>
      <c r="C712" s="129"/>
      <c r="D712" s="66"/>
      <c r="E712" s="58"/>
      <c r="F712" s="58"/>
      <c r="G712" s="58"/>
      <c r="H712" s="58"/>
      <c r="I712" s="199"/>
      <c r="J712" s="177"/>
      <c r="K712" s="515"/>
      <c r="L712" s="59"/>
      <c r="M712" s="59"/>
      <c r="N712" s="58"/>
      <c r="O712" s="200"/>
      <c r="P712" s="130"/>
      <c r="Q712" s="225"/>
      <c r="R712" s="225"/>
      <c r="S712" s="226"/>
      <c r="T712" s="200"/>
      <c r="U712" s="200"/>
      <c r="V712" s="16"/>
      <c r="W712" s="134"/>
      <c r="X712" s="54"/>
      <c r="Y712" s="54"/>
      <c r="Z712" s="54"/>
      <c r="AA712" s="54"/>
      <c r="AB712" s="54"/>
      <c r="AC712" s="54"/>
      <c r="AD712" s="54"/>
      <c r="AE712" s="42"/>
    </row>
    <row r="713" spans="1:31" s="17" customFormat="1" x14ac:dyDescent="0.3">
      <c r="A713" s="66"/>
      <c r="B713" s="66"/>
      <c r="C713" s="129"/>
      <c r="D713" s="66"/>
      <c r="E713" s="58"/>
      <c r="F713" s="58"/>
      <c r="G713" s="58"/>
      <c r="H713" s="58"/>
      <c r="I713" s="199"/>
      <c r="J713" s="177"/>
      <c r="K713" s="515"/>
      <c r="L713" s="59"/>
      <c r="M713" s="59"/>
      <c r="N713" s="58"/>
      <c r="O713" s="200"/>
      <c r="P713" s="130"/>
      <c r="Q713" s="225"/>
      <c r="R713" s="225"/>
      <c r="S713" s="226"/>
      <c r="T713" s="200"/>
      <c r="U713" s="200"/>
      <c r="V713" s="16"/>
      <c r="W713" s="163"/>
      <c r="X713" s="54"/>
      <c r="Y713" s="54"/>
      <c r="Z713" s="54"/>
      <c r="AA713" s="54"/>
      <c r="AB713" s="54"/>
      <c r="AC713" s="54"/>
      <c r="AD713" s="54"/>
      <c r="AE713" s="42"/>
    </row>
    <row r="714" spans="1:31" s="17" customFormat="1" x14ac:dyDescent="0.3">
      <c r="A714" s="66"/>
      <c r="B714" s="66"/>
      <c r="C714" s="129"/>
      <c r="D714" s="66"/>
      <c r="E714" s="58"/>
      <c r="F714" s="58"/>
      <c r="G714" s="58"/>
      <c r="H714" s="58"/>
      <c r="I714" s="199"/>
      <c r="J714" s="177"/>
      <c r="K714" s="515"/>
      <c r="L714" s="59"/>
      <c r="M714" s="59"/>
      <c r="N714" s="58"/>
      <c r="O714" s="200"/>
      <c r="P714" s="130"/>
      <c r="Q714" s="225"/>
      <c r="R714" s="225"/>
      <c r="S714" s="226"/>
      <c r="T714" s="200"/>
      <c r="U714" s="200"/>
      <c r="V714" s="16"/>
      <c r="W714" s="134"/>
      <c r="X714" s="54"/>
      <c r="Y714" s="54"/>
      <c r="Z714" s="54"/>
      <c r="AA714" s="54"/>
      <c r="AB714" s="54"/>
      <c r="AC714" s="54"/>
      <c r="AD714" s="54"/>
      <c r="AE714" s="42"/>
    </row>
    <row r="715" spans="1:31" s="17" customFormat="1" x14ac:dyDescent="0.3">
      <c r="A715" s="66"/>
      <c r="B715" s="66"/>
      <c r="C715" s="129"/>
      <c r="D715" s="66"/>
      <c r="E715" s="58"/>
      <c r="F715" s="58"/>
      <c r="G715" s="58"/>
      <c r="H715" s="58"/>
      <c r="I715" s="199"/>
      <c r="J715" s="177"/>
      <c r="K715" s="515"/>
      <c r="L715" s="59"/>
      <c r="M715" s="59"/>
      <c r="N715" s="58"/>
      <c r="O715" s="200"/>
      <c r="P715" s="130"/>
      <c r="Q715" s="225"/>
      <c r="R715" s="225"/>
      <c r="S715" s="226"/>
      <c r="T715" s="200"/>
      <c r="U715" s="200"/>
      <c r="V715" s="16"/>
      <c r="W715" s="134"/>
      <c r="X715" s="54"/>
      <c r="Y715" s="54"/>
      <c r="Z715" s="54"/>
      <c r="AA715" s="54"/>
      <c r="AB715" s="54"/>
      <c r="AC715" s="54"/>
      <c r="AD715" s="54"/>
      <c r="AE715" s="42"/>
    </row>
    <row r="716" spans="1:31" s="17" customFormat="1" x14ac:dyDescent="0.3">
      <c r="A716" s="66"/>
      <c r="B716" s="66"/>
      <c r="C716" s="129"/>
      <c r="D716" s="66"/>
      <c r="E716" s="58"/>
      <c r="F716" s="58"/>
      <c r="G716" s="58"/>
      <c r="H716" s="58"/>
      <c r="I716" s="199"/>
      <c r="J716" s="177"/>
      <c r="K716" s="515"/>
      <c r="L716" s="59"/>
      <c r="M716" s="59"/>
      <c r="N716" s="58"/>
      <c r="O716" s="200"/>
      <c r="P716" s="130"/>
      <c r="Q716" s="225"/>
      <c r="R716" s="225"/>
      <c r="S716" s="226"/>
      <c r="T716" s="200"/>
      <c r="U716" s="200"/>
      <c r="V716" s="16"/>
      <c r="W716" s="134"/>
      <c r="X716" s="54"/>
      <c r="Y716" s="54"/>
      <c r="Z716" s="54"/>
      <c r="AA716" s="54"/>
      <c r="AB716" s="54"/>
      <c r="AC716" s="54"/>
      <c r="AD716" s="54"/>
      <c r="AE716" s="42"/>
    </row>
    <row r="717" spans="1:31" s="17" customFormat="1" x14ac:dyDescent="0.3">
      <c r="A717" s="66"/>
      <c r="B717" s="66"/>
      <c r="C717" s="129"/>
      <c r="D717" s="66"/>
      <c r="E717" s="58"/>
      <c r="F717" s="58"/>
      <c r="G717" s="58"/>
      <c r="H717" s="58"/>
      <c r="I717" s="199"/>
      <c r="J717" s="177"/>
      <c r="K717" s="515"/>
      <c r="L717" s="59"/>
      <c r="M717" s="59"/>
      <c r="N717" s="58"/>
      <c r="O717" s="200"/>
      <c r="P717" s="130"/>
      <c r="Q717" s="225"/>
      <c r="R717" s="225"/>
      <c r="S717" s="226"/>
      <c r="T717" s="200"/>
      <c r="U717" s="200"/>
      <c r="V717" s="16"/>
      <c r="W717" s="134"/>
      <c r="X717" s="54"/>
      <c r="Y717" s="54"/>
      <c r="Z717" s="54"/>
      <c r="AA717" s="54"/>
      <c r="AB717" s="54"/>
      <c r="AC717" s="54"/>
      <c r="AD717" s="54"/>
      <c r="AE717" s="42"/>
    </row>
    <row r="718" spans="1:31" s="17" customFormat="1" x14ac:dyDescent="0.3">
      <c r="A718" s="66"/>
      <c r="B718" s="66"/>
      <c r="C718" s="129"/>
      <c r="D718" s="66"/>
      <c r="E718" s="58"/>
      <c r="F718" s="58"/>
      <c r="G718" s="58"/>
      <c r="H718" s="58"/>
      <c r="I718" s="199"/>
      <c r="J718" s="177"/>
      <c r="K718" s="515"/>
      <c r="L718" s="59"/>
      <c r="M718" s="59"/>
      <c r="N718" s="197"/>
      <c r="O718" s="200"/>
      <c r="P718" s="130"/>
      <c r="Q718" s="225"/>
      <c r="R718" s="225"/>
      <c r="S718" s="226"/>
      <c r="T718" s="200"/>
      <c r="U718" s="200"/>
      <c r="V718" s="16"/>
      <c r="W718" s="134"/>
      <c r="X718" s="54"/>
      <c r="Y718" s="54"/>
      <c r="Z718" s="54"/>
      <c r="AA718" s="54"/>
      <c r="AB718" s="54"/>
      <c r="AC718" s="54"/>
      <c r="AD718" s="54"/>
      <c r="AE718" s="42"/>
    </row>
    <row r="719" spans="1:31" s="17" customFormat="1" x14ac:dyDescent="0.3">
      <c r="A719" s="66"/>
      <c r="B719" s="66"/>
      <c r="C719" s="129"/>
      <c r="D719" s="66"/>
      <c r="E719" s="58"/>
      <c r="F719" s="58"/>
      <c r="G719" s="58"/>
      <c r="H719" s="58"/>
      <c r="I719" s="199"/>
      <c r="J719" s="177"/>
      <c r="K719" s="515"/>
      <c r="L719" s="59"/>
      <c r="M719" s="59"/>
      <c r="N719" s="197"/>
      <c r="O719" s="200"/>
      <c r="P719" s="130"/>
      <c r="Q719" s="225"/>
      <c r="R719" s="225"/>
      <c r="S719" s="226"/>
      <c r="T719" s="200"/>
      <c r="U719" s="200"/>
      <c r="V719" s="16"/>
      <c r="W719" s="134"/>
      <c r="X719" s="54"/>
      <c r="Y719" s="54"/>
      <c r="Z719" s="54"/>
      <c r="AA719" s="54"/>
      <c r="AB719" s="54"/>
      <c r="AC719" s="54"/>
      <c r="AD719" s="54"/>
      <c r="AE719" s="42"/>
    </row>
    <row r="720" spans="1:31" s="17" customFormat="1" x14ac:dyDescent="0.3">
      <c r="A720" s="66"/>
      <c r="B720" s="66"/>
      <c r="C720" s="129"/>
      <c r="D720" s="66"/>
      <c r="E720" s="58"/>
      <c r="F720" s="58"/>
      <c r="G720" s="58"/>
      <c r="H720" s="58"/>
      <c r="I720" s="199"/>
      <c r="J720" s="177"/>
      <c r="K720" s="515"/>
      <c r="L720" s="59"/>
      <c r="M720" s="59"/>
      <c r="N720" s="197"/>
      <c r="O720" s="200"/>
      <c r="P720" s="130"/>
      <c r="Q720" s="225"/>
      <c r="R720" s="225"/>
      <c r="S720" s="226"/>
      <c r="T720" s="200"/>
      <c r="U720" s="200"/>
      <c r="V720" s="16"/>
      <c r="W720" s="134"/>
      <c r="X720" s="54"/>
      <c r="Y720" s="54"/>
      <c r="Z720" s="54"/>
      <c r="AA720" s="54"/>
      <c r="AB720" s="54"/>
      <c r="AC720" s="54"/>
      <c r="AD720" s="54"/>
      <c r="AE720" s="42"/>
    </row>
    <row r="721" spans="1:31" s="17" customFormat="1" x14ac:dyDescent="0.3">
      <c r="A721" s="66"/>
      <c r="B721" s="66"/>
      <c r="C721" s="129"/>
      <c r="D721" s="66"/>
      <c r="E721" s="58"/>
      <c r="F721" s="58"/>
      <c r="G721" s="58"/>
      <c r="H721" s="58"/>
      <c r="I721" s="199"/>
      <c r="J721" s="177"/>
      <c r="K721" s="515"/>
      <c r="L721" s="59"/>
      <c r="M721" s="59"/>
      <c r="N721" s="58"/>
      <c r="O721" s="200"/>
      <c r="P721" s="130"/>
      <c r="Q721" s="225"/>
      <c r="R721" s="225"/>
      <c r="S721" s="226"/>
      <c r="T721" s="200"/>
      <c r="U721" s="200"/>
      <c r="V721" s="16"/>
      <c r="W721" s="134"/>
      <c r="X721" s="54"/>
      <c r="Y721" s="54"/>
      <c r="Z721" s="54"/>
      <c r="AA721" s="54"/>
      <c r="AB721" s="54"/>
      <c r="AC721" s="54"/>
      <c r="AD721" s="54"/>
      <c r="AE721" s="42"/>
    </row>
    <row r="722" spans="1:31" s="17" customFormat="1" x14ac:dyDescent="0.3">
      <c r="A722" s="66"/>
      <c r="B722" s="66"/>
      <c r="C722" s="162"/>
      <c r="D722" s="66"/>
      <c r="E722" s="58"/>
      <c r="F722" s="58"/>
      <c r="G722" s="58"/>
      <c r="H722" s="58"/>
      <c r="I722" s="199"/>
      <c r="J722" s="177"/>
      <c r="K722" s="515"/>
      <c r="L722" s="59"/>
      <c r="M722" s="59"/>
      <c r="N722" s="58"/>
      <c r="O722" s="200"/>
      <c r="P722" s="130"/>
      <c r="Q722" s="225"/>
      <c r="R722" s="225"/>
      <c r="S722" s="226"/>
      <c r="T722" s="200"/>
      <c r="U722" s="200"/>
      <c r="V722" s="16"/>
      <c r="W722" s="134"/>
      <c r="X722" s="54"/>
      <c r="Y722" s="54"/>
      <c r="Z722" s="54"/>
      <c r="AA722" s="54"/>
      <c r="AB722" s="54"/>
      <c r="AC722" s="54"/>
      <c r="AD722" s="54"/>
      <c r="AE722" s="42"/>
    </row>
    <row r="723" spans="1:31" s="17" customFormat="1" x14ac:dyDescent="0.3">
      <c r="A723" s="66"/>
      <c r="B723" s="66"/>
      <c r="C723" s="162"/>
      <c r="D723" s="66"/>
      <c r="E723" s="58"/>
      <c r="F723" s="58"/>
      <c r="G723" s="58"/>
      <c r="H723" s="58"/>
      <c r="I723" s="199"/>
      <c r="J723" s="177"/>
      <c r="K723" s="515"/>
      <c r="L723" s="59"/>
      <c r="M723" s="59"/>
      <c r="N723" s="58"/>
      <c r="O723" s="200"/>
      <c r="P723" s="130"/>
      <c r="Q723" s="225"/>
      <c r="R723" s="225"/>
      <c r="S723" s="226"/>
      <c r="T723" s="200"/>
      <c r="U723" s="200"/>
      <c r="V723" s="16"/>
      <c r="W723" s="134"/>
      <c r="X723" s="54"/>
      <c r="Y723" s="54"/>
      <c r="Z723" s="54"/>
      <c r="AA723" s="54"/>
      <c r="AB723" s="54"/>
      <c r="AC723" s="54"/>
      <c r="AD723" s="54"/>
      <c r="AE723" s="42"/>
    </row>
    <row r="724" spans="1:31" s="17" customFormat="1" x14ac:dyDescent="0.3">
      <c r="A724" s="66"/>
      <c r="B724" s="66"/>
      <c r="C724" s="162"/>
      <c r="D724" s="66"/>
      <c r="E724" s="58"/>
      <c r="F724" s="58"/>
      <c r="G724" s="58"/>
      <c r="H724" s="58"/>
      <c r="I724" s="199"/>
      <c r="J724" s="177"/>
      <c r="K724" s="515"/>
      <c r="L724" s="59"/>
      <c r="M724" s="59"/>
      <c r="N724" s="58"/>
      <c r="O724" s="200"/>
      <c r="P724" s="130"/>
      <c r="Q724" s="225"/>
      <c r="R724" s="225"/>
      <c r="S724" s="226"/>
      <c r="T724" s="200"/>
      <c r="U724" s="200"/>
      <c r="V724" s="16"/>
      <c r="W724" s="134"/>
      <c r="X724" s="54"/>
      <c r="Y724" s="54"/>
      <c r="Z724" s="54"/>
      <c r="AA724" s="54"/>
      <c r="AB724" s="54"/>
      <c r="AC724" s="54"/>
      <c r="AD724" s="54"/>
      <c r="AE724" s="42"/>
    </row>
    <row r="725" spans="1:31" s="17" customFormat="1" x14ac:dyDescent="0.3">
      <c r="A725" s="66"/>
      <c r="B725" s="66"/>
      <c r="C725" s="162"/>
      <c r="D725" s="66"/>
      <c r="E725" s="58"/>
      <c r="F725" s="58"/>
      <c r="G725" s="58"/>
      <c r="H725" s="58"/>
      <c r="I725" s="199"/>
      <c r="J725" s="177"/>
      <c r="K725" s="515"/>
      <c r="L725" s="59"/>
      <c r="M725" s="59"/>
      <c r="N725" s="58"/>
      <c r="O725" s="200"/>
      <c r="P725" s="130"/>
      <c r="Q725" s="225"/>
      <c r="R725" s="225"/>
      <c r="S725" s="226"/>
      <c r="T725" s="200"/>
      <c r="U725" s="200"/>
      <c r="V725" s="16"/>
      <c r="W725" s="163"/>
      <c r="X725" s="54"/>
      <c r="Y725" s="54"/>
      <c r="Z725" s="54"/>
      <c r="AA725" s="54"/>
      <c r="AB725" s="54"/>
      <c r="AC725" s="54"/>
      <c r="AD725" s="54"/>
      <c r="AE725" s="42"/>
    </row>
    <row r="726" spans="1:31" s="17" customFormat="1" x14ac:dyDescent="0.3">
      <c r="A726" s="66"/>
      <c r="B726" s="66"/>
      <c r="C726" s="162"/>
      <c r="D726" s="66"/>
      <c r="E726" s="58"/>
      <c r="F726" s="58"/>
      <c r="G726" s="58"/>
      <c r="H726" s="58"/>
      <c r="I726" s="199"/>
      <c r="J726" s="177"/>
      <c r="K726" s="515"/>
      <c r="L726" s="59"/>
      <c r="M726" s="59"/>
      <c r="N726" s="58"/>
      <c r="O726" s="200"/>
      <c r="P726" s="130"/>
      <c r="Q726" s="225"/>
      <c r="R726" s="225"/>
      <c r="S726" s="226"/>
      <c r="T726" s="200"/>
      <c r="U726" s="200"/>
      <c r="V726" s="16"/>
      <c r="W726" s="134"/>
      <c r="X726" s="54"/>
      <c r="Y726" s="54"/>
      <c r="Z726" s="54"/>
      <c r="AA726" s="54"/>
      <c r="AB726" s="54"/>
      <c r="AC726" s="54"/>
      <c r="AD726" s="54"/>
      <c r="AE726" s="42"/>
    </row>
    <row r="727" spans="1:31" s="17" customFormat="1" x14ac:dyDescent="0.3">
      <c r="A727" s="66"/>
      <c r="B727" s="66"/>
      <c r="C727" s="162"/>
      <c r="D727" s="66"/>
      <c r="E727" s="58"/>
      <c r="F727" s="58"/>
      <c r="G727" s="58"/>
      <c r="H727" s="58"/>
      <c r="I727" s="199"/>
      <c r="J727" s="177"/>
      <c r="K727" s="515"/>
      <c r="L727" s="59"/>
      <c r="M727" s="59"/>
      <c r="N727" s="58"/>
      <c r="O727" s="200"/>
      <c r="P727" s="130"/>
      <c r="Q727" s="225"/>
      <c r="R727" s="225"/>
      <c r="S727" s="226"/>
      <c r="T727" s="200"/>
      <c r="U727" s="200"/>
      <c r="V727" s="16"/>
      <c r="W727" s="134"/>
      <c r="X727" s="54"/>
      <c r="Y727" s="54"/>
      <c r="Z727" s="54"/>
      <c r="AA727" s="54"/>
      <c r="AB727" s="54"/>
      <c r="AC727" s="54"/>
      <c r="AD727" s="54"/>
      <c r="AE727" s="42"/>
    </row>
    <row r="728" spans="1:31" s="17" customFormat="1" x14ac:dyDescent="0.3">
      <c r="A728" s="66"/>
      <c r="B728" s="66"/>
      <c r="C728" s="162"/>
      <c r="D728" s="66"/>
      <c r="E728" s="58"/>
      <c r="F728" s="58"/>
      <c r="G728" s="58"/>
      <c r="H728" s="58"/>
      <c r="I728" s="199"/>
      <c r="J728" s="177"/>
      <c r="K728" s="515"/>
      <c r="L728" s="59"/>
      <c r="M728" s="59"/>
      <c r="N728" s="197"/>
      <c r="O728" s="200"/>
      <c r="P728" s="130"/>
      <c r="Q728" s="225"/>
      <c r="R728" s="225"/>
      <c r="S728" s="226"/>
      <c r="T728" s="200"/>
      <c r="U728" s="200"/>
      <c r="V728" s="16"/>
      <c r="W728" s="134"/>
      <c r="X728" s="54"/>
      <c r="Y728" s="54"/>
      <c r="Z728" s="54"/>
      <c r="AA728" s="54"/>
      <c r="AB728" s="54"/>
      <c r="AC728" s="54"/>
      <c r="AD728" s="54"/>
      <c r="AE728" s="42"/>
    </row>
    <row r="729" spans="1:31" s="17" customFormat="1" x14ac:dyDescent="0.3">
      <c r="A729" s="66"/>
      <c r="B729" s="66"/>
      <c r="C729" s="162"/>
      <c r="D729" s="66"/>
      <c r="E729" s="58"/>
      <c r="F729" s="58"/>
      <c r="G729" s="58"/>
      <c r="H729" s="58"/>
      <c r="I729" s="199"/>
      <c r="J729" s="177"/>
      <c r="K729" s="515"/>
      <c r="L729" s="59"/>
      <c r="M729" s="59"/>
      <c r="N729" s="58"/>
      <c r="O729" s="200"/>
      <c r="P729" s="130"/>
      <c r="Q729" s="225"/>
      <c r="R729" s="225"/>
      <c r="S729" s="226"/>
      <c r="T729" s="200"/>
      <c r="U729" s="200"/>
      <c r="V729" s="16"/>
      <c r="W729" s="134"/>
      <c r="X729" s="54"/>
      <c r="Y729" s="54"/>
      <c r="Z729" s="54"/>
      <c r="AA729" s="54"/>
      <c r="AB729" s="54"/>
      <c r="AC729" s="54"/>
      <c r="AD729" s="54"/>
      <c r="AE729" s="42"/>
    </row>
    <row r="730" spans="1:31" s="17" customFormat="1" x14ac:dyDescent="0.3">
      <c r="A730" s="66"/>
      <c r="B730" s="66"/>
      <c r="C730" s="162"/>
      <c r="D730" s="66"/>
      <c r="E730" s="58"/>
      <c r="F730" s="58"/>
      <c r="G730" s="58"/>
      <c r="H730" s="58"/>
      <c r="I730" s="199"/>
      <c r="J730" s="177"/>
      <c r="K730" s="515"/>
      <c r="L730" s="59"/>
      <c r="M730" s="59"/>
      <c r="N730" s="58"/>
      <c r="O730" s="200"/>
      <c r="P730" s="130"/>
      <c r="Q730" s="225"/>
      <c r="R730" s="225"/>
      <c r="S730" s="226"/>
      <c r="T730" s="200"/>
      <c r="U730" s="200"/>
      <c r="V730" s="16"/>
      <c r="W730" s="134"/>
      <c r="X730" s="54"/>
      <c r="Y730" s="54"/>
      <c r="Z730" s="54"/>
      <c r="AA730" s="54"/>
      <c r="AB730" s="54"/>
      <c r="AC730" s="54"/>
      <c r="AD730" s="54"/>
      <c r="AE730" s="42"/>
    </row>
    <row r="731" spans="1:31" s="17" customFormat="1" x14ac:dyDescent="0.3">
      <c r="A731" s="66"/>
      <c r="B731" s="66"/>
      <c r="C731" s="162"/>
      <c r="D731" s="66"/>
      <c r="E731" s="58"/>
      <c r="F731" s="58"/>
      <c r="G731" s="58"/>
      <c r="H731" s="58"/>
      <c r="I731" s="199"/>
      <c r="J731" s="177"/>
      <c r="K731" s="515"/>
      <c r="L731" s="59"/>
      <c r="M731" s="59"/>
      <c r="N731" s="58"/>
      <c r="O731" s="200"/>
      <c r="P731" s="130"/>
      <c r="Q731" s="225"/>
      <c r="R731" s="225"/>
      <c r="S731" s="226"/>
      <c r="T731" s="200"/>
      <c r="U731" s="200"/>
      <c r="V731" s="16"/>
      <c r="W731" s="134"/>
      <c r="X731" s="54"/>
      <c r="Y731" s="54"/>
      <c r="Z731" s="54"/>
      <c r="AA731" s="54"/>
      <c r="AB731" s="54"/>
      <c r="AC731" s="54"/>
      <c r="AD731" s="54"/>
      <c r="AE731" s="42"/>
    </row>
    <row r="732" spans="1:31" s="17" customFormat="1" x14ac:dyDescent="0.3">
      <c r="A732" s="66"/>
      <c r="B732" s="66"/>
      <c r="C732" s="162"/>
      <c r="D732" s="66"/>
      <c r="E732" s="58"/>
      <c r="F732" s="58"/>
      <c r="G732" s="58"/>
      <c r="H732" s="58"/>
      <c r="I732" s="199"/>
      <c r="J732" s="177"/>
      <c r="K732" s="515"/>
      <c r="L732" s="59"/>
      <c r="M732" s="59"/>
      <c r="N732" s="58"/>
      <c r="O732" s="200"/>
      <c r="P732" s="130"/>
      <c r="Q732" s="225"/>
      <c r="R732" s="225"/>
      <c r="S732" s="226"/>
      <c r="T732" s="200"/>
      <c r="U732" s="200"/>
      <c r="V732" s="16"/>
      <c r="W732" s="134"/>
      <c r="X732" s="54"/>
      <c r="Y732" s="54"/>
      <c r="Z732" s="54"/>
      <c r="AA732" s="54"/>
      <c r="AB732" s="54"/>
      <c r="AC732" s="54"/>
      <c r="AD732" s="54"/>
      <c r="AE732" s="42"/>
    </row>
    <row r="733" spans="1:31" s="17" customFormat="1" x14ac:dyDescent="0.3">
      <c r="A733" s="66"/>
      <c r="B733" s="66"/>
      <c r="C733" s="162"/>
      <c r="D733" s="66"/>
      <c r="E733" s="58"/>
      <c r="F733" s="58"/>
      <c r="G733" s="58"/>
      <c r="H733" s="58"/>
      <c r="I733" s="199"/>
      <c r="J733" s="177"/>
      <c r="K733" s="515"/>
      <c r="L733" s="59"/>
      <c r="M733" s="59"/>
      <c r="N733" s="58"/>
      <c r="O733" s="200"/>
      <c r="P733" s="130"/>
      <c r="Q733" s="225"/>
      <c r="R733" s="225"/>
      <c r="S733" s="226"/>
      <c r="T733" s="200"/>
      <c r="U733" s="200"/>
      <c r="V733" s="16"/>
      <c r="W733" s="134"/>
      <c r="X733" s="54"/>
      <c r="Y733" s="54"/>
      <c r="Z733" s="54"/>
      <c r="AA733" s="54"/>
      <c r="AB733" s="54"/>
      <c r="AC733" s="54"/>
      <c r="AD733" s="54"/>
      <c r="AE733" s="42"/>
    </row>
    <row r="734" spans="1:31" s="17" customFormat="1" x14ac:dyDescent="0.3">
      <c r="A734" s="66"/>
      <c r="B734" s="66"/>
      <c r="C734" s="162"/>
      <c r="D734" s="66"/>
      <c r="E734" s="58"/>
      <c r="F734" s="58"/>
      <c r="G734" s="58"/>
      <c r="H734" s="58"/>
      <c r="I734" s="199"/>
      <c r="J734" s="177"/>
      <c r="K734" s="515"/>
      <c r="L734" s="59"/>
      <c r="M734" s="59"/>
      <c r="N734" s="58"/>
      <c r="O734" s="200"/>
      <c r="P734" s="130"/>
      <c r="Q734" s="225"/>
      <c r="R734" s="225"/>
      <c r="S734" s="226"/>
      <c r="T734" s="200"/>
      <c r="U734" s="200"/>
      <c r="V734" s="16"/>
      <c r="W734" s="134"/>
      <c r="X734" s="54"/>
      <c r="Y734" s="54"/>
      <c r="Z734" s="54"/>
      <c r="AA734" s="54"/>
      <c r="AB734" s="54"/>
      <c r="AC734" s="54"/>
      <c r="AD734" s="54"/>
      <c r="AE734" s="42"/>
    </row>
    <row r="735" spans="1:31" s="17" customFormat="1" x14ac:dyDescent="0.3">
      <c r="A735" s="66"/>
      <c r="B735" s="66"/>
      <c r="C735" s="162"/>
      <c r="D735" s="66"/>
      <c r="E735" s="58"/>
      <c r="F735" s="58"/>
      <c r="G735" s="58"/>
      <c r="H735" s="58"/>
      <c r="I735" s="199"/>
      <c r="J735" s="177"/>
      <c r="K735" s="515"/>
      <c r="L735" s="59"/>
      <c r="M735" s="59"/>
      <c r="N735" s="58"/>
      <c r="O735" s="200"/>
      <c r="P735" s="130"/>
      <c r="Q735" s="225"/>
      <c r="R735" s="225"/>
      <c r="S735" s="226"/>
      <c r="T735" s="200"/>
      <c r="U735" s="200"/>
      <c r="V735" s="16"/>
      <c r="W735" s="134"/>
      <c r="X735" s="54"/>
      <c r="Y735" s="54"/>
      <c r="Z735" s="54"/>
      <c r="AA735" s="54"/>
      <c r="AB735" s="54"/>
      <c r="AC735" s="54"/>
      <c r="AD735" s="54"/>
      <c r="AE735" s="42"/>
    </row>
    <row r="736" spans="1:31" s="17" customFormat="1" x14ac:dyDescent="0.3">
      <c r="A736" s="66"/>
      <c r="B736" s="66"/>
      <c r="C736" s="162"/>
      <c r="D736" s="66"/>
      <c r="E736" s="58"/>
      <c r="F736" s="58"/>
      <c r="G736" s="58"/>
      <c r="H736" s="58"/>
      <c r="I736" s="199"/>
      <c r="J736" s="177"/>
      <c r="K736" s="515"/>
      <c r="L736" s="59"/>
      <c r="M736" s="59"/>
      <c r="N736" s="58"/>
      <c r="O736" s="200"/>
      <c r="P736" s="130"/>
      <c r="Q736" s="225"/>
      <c r="R736" s="225"/>
      <c r="S736" s="226"/>
      <c r="T736" s="200"/>
      <c r="U736" s="200"/>
      <c r="V736" s="16"/>
      <c r="W736" s="163"/>
      <c r="X736" s="54"/>
      <c r="Y736" s="54"/>
      <c r="Z736" s="54"/>
      <c r="AA736" s="54"/>
      <c r="AB736" s="54"/>
      <c r="AC736" s="54"/>
      <c r="AD736" s="54"/>
      <c r="AE736" s="42"/>
    </row>
    <row r="737" spans="1:31" s="17" customFormat="1" x14ac:dyDescent="0.3">
      <c r="A737" s="66"/>
      <c r="B737" s="66"/>
      <c r="C737" s="162"/>
      <c r="D737" s="66"/>
      <c r="E737" s="58"/>
      <c r="F737" s="58"/>
      <c r="G737" s="58"/>
      <c r="H737" s="58"/>
      <c r="I737" s="199"/>
      <c r="J737" s="177"/>
      <c r="K737" s="515"/>
      <c r="L737" s="59"/>
      <c r="M737" s="59"/>
      <c r="N737" s="58"/>
      <c r="O737" s="200"/>
      <c r="P737" s="130"/>
      <c r="Q737" s="225"/>
      <c r="R737" s="225"/>
      <c r="S737" s="226"/>
      <c r="T737" s="200"/>
      <c r="U737" s="200"/>
      <c r="V737" s="16"/>
      <c r="W737" s="134"/>
      <c r="X737" s="54"/>
      <c r="Y737" s="54"/>
      <c r="Z737" s="54"/>
      <c r="AA737" s="54"/>
      <c r="AB737" s="54"/>
      <c r="AC737" s="54"/>
      <c r="AD737" s="54"/>
      <c r="AE737" s="42"/>
    </row>
    <row r="738" spans="1:31" s="17" customFormat="1" x14ac:dyDescent="0.3">
      <c r="A738" s="66"/>
      <c r="B738" s="66"/>
      <c r="C738" s="162"/>
      <c r="D738" s="66"/>
      <c r="E738" s="58"/>
      <c r="F738" s="58"/>
      <c r="G738" s="58"/>
      <c r="H738" s="58"/>
      <c r="I738" s="199"/>
      <c r="J738" s="177"/>
      <c r="K738" s="515"/>
      <c r="L738" s="59"/>
      <c r="M738" s="59"/>
      <c r="N738" s="58"/>
      <c r="O738" s="200"/>
      <c r="P738" s="130"/>
      <c r="Q738" s="225"/>
      <c r="R738" s="225"/>
      <c r="S738" s="226"/>
      <c r="T738" s="200"/>
      <c r="U738" s="200"/>
      <c r="V738" s="16"/>
      <c r="W738" s="134"/>
      <c r="X738" s="54"/>
      <c r="Y738" s="54"/>
      <c r="Z738" s="54"/>
      <c r="AA738" s="54"/>
      <c r="AB738" s="54"/>
      <c r="AC738" s="54"/>
      <c r="AD738" s="54"/>
      <c r="AE738" s="42"/>
    </row>
    <row r="739" spans="1:31" s="17" customFormat="1" x14ac:dyDescent="0.3">
      <c r="A739" s="66"/>
      <c r="B739" s="66"/>
      <c r="C739" s="162"/>
      <c r="D739" s="66"/>
      <c r="E739" s="58"/>
      <c r="F739" s="58"/>
      <c r="G739" s="58"/>
      <c r="H739" s="58"/>
      <c r="I739" s="199"/>
      <c r="J739" s="177"/>
      <c r="K739" s="515"/>
      <c r="L739" s="59"/>
      <c r="M739" s="59"/>
      <c r="N739" s="58"/>
      <c r="O739" s="200"/>
      <c r="P739" s="130"/>
      <c r="Q739" s="225"/>
      <c r="R739" s="225"/>
      <c r="S739" s="226"/>
      <c r="T739" s="200"/>
      <c r="U739" s="200"/>
      <c r="V739" s="16"/>
      <c r="W739" s="163"/>
      <c r="X739" s="54"/>
      <c r="Y739" s="54"/>
      <c r="Z739" s="54"/>
      <c r="AA739" s="54"/>
      <c r="AB739" s="54"/>
      <c r="AC739" s="54"/>
      <c r="AD739" s="54"/>
      <c r="AE739" s="42"/>
    </row>
    <row r="740" spans="1:31" s="17" customFormat="1" x14ac:dyDescent="0.3">
      <c r="A740" s="66"/>
      <c r="B740" s="66"/>
      <c r="C740" s="162"/>
      <c r="D740" s="66"/>
      <c r="E740" s="58"/>
      <c r="F740" s="58"/>
      <c r="G740" s="58"/>
      <c r="H740" s="58"/>
      <c r="I740" s="199"/>
      <c r="J740" s="177"/>
      <c r="K740" s="515"/>
      <c r="L740" s="59"/>
      <c r="M740" s="59"/>
      <c r="N740" s="197"/>
      <c r="O740" s="200"/>
      <c r="P740" s="130"/>
      <c r="Q740" s="225"/>
      <c r="R740" s="225"/>
      <c r="S740" s="226"/>
      <c r="T740" s="200"/>
      <c r="U740" s="200"/>
      <c r="V740" s="16"/>
      <c r="W740" s="134"/>
      <c r="X740" s="54"/>
      <c r="Y740" s="54"/>
      <c r="Z740" s="54"/>
      <c r="AA740" s="54"/>
      <c r="AB740" s="54"/>
      <c r="AC740" s="54"/>
      <c r="AD740" s="54"/>
      <c r="AE740" s="42"/>
    </row>
    <row r="741" spans="1:31" s="17" customFormat="1" x14ac:dyDescent="0.3">
      <c r="A741" s="66"/>
      <c r="B741" s="66"/>
      <c r="C741" s="162"/>
      <c r="D741" s="66"/>
      <c r="E741" s="58"/>
      <c r="F741" s="58"/>
      <c r="G741" s="58"/>
      <c r="H741" s="58"/>
      <c r="I741" s="199"/>
      <c r="J741" s="177"/>
      <c r="K741" s="515"/>
      <c r="L741" s="59"/>
      <c r="M741" s="59"/>
      <c r="N741" s="58"/>
      <c r="O741" s="200"/>
      <c r="P741" s="130"/>
      <c r="Q741" s="225"/>
      <c r="R741" s="225"/>
      <c r="S741" s="226"/>
      <c r="T741" s="200"/>
      <c r="U741" s="200"/>
      <c r="V741" s="16"/>
      <c r="W741" s="134"/>
      <c r="X741" s="54"/>
      <c r="Y741" s="54"/>
      <c r="Z741" s="54"/>
      <c r="AA741" s="54"/>
      <c r="AB741" s="54"/>
      <c r="AC741" s="54"/>
      <c r="AD741" s="54"/>
      <c r="AE741" s="42"/>
    </row>
    <row r="742" spans="1:31" s="17" customFormat="1" x14ac:dyDescent="0.3">
      <c r="A742" s="66"/>
      <c r="B742" s="66"/>
      <c r="C742" s="162"/>
      <c r="D742" s="66"/>
      <c r="E742" s="58"/>
      <c r="F742" s="58"/>
      <c r="G742" s="58"/>
      <c r="H742" s="58"/>
      <c r="I742" s="199"/>
      <c r="J742" s="177"/>
      <c r="K742" s="515"/>
      <c r="L742" s="59"/>
      <c r="M742" s="59"/>
      <c r="N742" s="58"/>
      <c r="O742" s="200"/>
      <c r="P742" s="130"/>
      <c r="Q742" s="225"/>
      <c r="R742" s="225"/>
      <c r="S742" s="226"/>
      <c r="T742" s="200"/>
      <c r="U742" s="200"/>
      <c r="V742" s="16"/>
      <c r="W742" s="134"/>
      <c r="X742" s="54"/>
      <c r="Y742" s="54"/>
      <c r="Z742" s="54"/>
      <c r="AA742" s="54"/>
      <c r="AB742" s="54"/>
      <c r="AC742" s="54"/>
      <c r="AD742" s="54"/>
      <c r="AE742" s="42"/>
    </row>
    <row r="743" spans="1:31" s="17" customFormat="1" x14ac:dyDescent="0.3">
      <c r="A743" s="66"/>
      <c r="B743" s="66"/>
      <c r="C743" s="162"/>
      <c r="D743" s="66"/>
      <c r="E743" s="58"/>
      <c r="F743" s="58"/>
      <c r="G743" s="58"/>
      <c r="H743" s="58"/>
      <c r="I743" s="199"/>
      <c r="J743" s="177"/>
      <c r="K743" s="515"/>
      <c r="L743" s="59"/>
      <c r="M743" s="59"/>
      <c r="N743" s="58"/>
      <c r="O743" s="200"/>
      <c r="P743" s="130"/>
      <c r="Q743" s="225"/>
      <c r="R743" s="225"/>
      <c r="S743" s="226"/>
      <c r="T743" s="200"/>
      <c r="U743" s="200"/>
      <c r="V743" s="16"/>
      <c r="W743" s="134"/>
      <c r="X743" s="54"/>
      <c r="Y743" s="54"/>
      <c r="Z743" s="54"/>
      <c r="AA743" s="54"/>
      <c r="AB743" s="54"/>
      <c r="AC743" s="54"/>
      <c r="AD743" s="54"/>
      <c r="AE743" s="42"/>
    </row>
    <row r="744" spans="1:31" s="17" customFormat="1" x14ac:dyDescent="0.3">
      <c r="A744" s="66"/>
      <c r="B744" s="66"/>
      <c r="C744" s="162"/>
      <c r="D744" s="66"/>
      <c r="E744" s="58"/>
      <c r="F744" s="58"/>
      <c r="G744" s="58"/>
      <c r="H744" s="58"/>
      <c r="I744" s="199"/>
      <c r="J744" s="177"/>
      <c r="K744" s="515"/>
      <c r="L744" s="59"/>
      <c r="M744" s="59"/>
      <c r="N744" s="58"/>
      <c r="O744" s="200"/>
      <c r="P744" s="130"/>
      <c r="Q744" s="225"/>
      <c r="R744" s="225"/>
      <c r="S744" s="226"/>
      <c r="T744" s="200"/>
      <c r="U744" s="200"/>
      <c r="V744" s="16"/>
      <c r="W744" s="134"/>
      <c r="X744" s="54"/>
      <c r="Y744" s="54"/>
      <c r="Z744" s="54"/>
      <c r="AA744" s="54"/>
      <c r="AB744" s="54"/>
      <c r="AC744" s="54"/>
      <c r="AD744" s="54"/>
      <c r="AE744" s="42"/>
    </row>
    <row r="745" spans="1:31" s="17" customFormat="1" x14ac:dyDescent="0.3">
      <c r="A745" s="66"/>
      <c r="B745" s="66"/>
      <c r="C745" s="162"/>
      <c r="D745" s="66"/>
      <c r="E745" s="58"/>
      <c r="F745" s="58"/>
      <c r="G745" s="58"/>
      <c r="H745" s="58"/>
      <c r="I745" s="199"/>
      <c r="J745" s="177"/>
      <c r="K745" s="515"/>
      <c r="L745" s="59"/>
      <c r="M745" s="59"/>
      <c r="N745" s="58"/>
      <c r="O745" s="200"/>
      <c r="P745" s="130"/>
      <c r="Q745" s="225"/>
      <c r="R745" s="225"/>
      <c r="S745" s="226"/>
      <c r="T745" s="200"/>
      <c r="U745" s="200"/>
      <c r="V745" s="16"/>
      <c r="W745" s="134"/>
      <c r="X745" s="54"/>
      <c r="Y745" s="54"/>
      <c r="Z745" s="54"/>
      <c r="AA745" s="54"/>
      <c r="AB745" s="54"/>
      <c r="AC745" s="54"/>
      <c r="AD745" s="54"/>
      <c r="AE745" s="42"/>
    </row>
    <row r="746" spans="1:31" s="17" customFormat="1" x14ac:dyDescent="0.3">
      <c r="A746" s="66"/>
      <c r="B746" s="66"/>
      <c r="C746" s="162"/>
      <c r="D746" s="66"/>
      <c r="E746" s="58"/>
      <c r="F746" s="58"/>
      <c r="G746" s="58"/>
      <c r="H746" s="58"/>
      <c r="I746" s="199"/>
      <c r="J746" s="177"/>
      <c r="K746" s="515"/>
      <c r="L746" s="59"/>
      <c r="M746" s="59"/>
      <c r="N746" s="58"/>
      <c r="O746" s="200"/>
      <c r="P746" s="130"/>
      <c r="Q746" s="225"/>
      <c r="R746" s="225"/>
      <c r="S746" s="226"/>
      <c r="T746" s="200"/>
      <c r="U746" s="200"/>
      <c r="V746" s="16"/>
      <c r="W746" s="134"/>
      <c r="X746" s="54"/>
      <c r="Y746" s="54"/>
      <c r="Z746" s="54"/>
      <c r="AA746" s="54"/>
      <c r="AB746" s="54"/>
      <c r="AC746" s="54"/>
      <c r="AD746" s="54"/>
      <c r="AE746" s="42"/>
    </row>
    <row r="747" spans="1:31" s="17" customFormat="1" x14ac:dyDescent="0.3">
      <c r="A747" s="66"/>
      <c r="B747" s="66"/>
      <c r="C747" s="162"/>
      <c r="D747" s="66"/>
      <c r="E747" s="58"/>
      <c r="F747" s="58"/>
      <c r="G747" s="58"/>
      <c r="H747" s="58"/>
      <c r="I747" s="199"/>
      <c r="J747" s="177"/>
      <c r="K747" s="515"/>
      <c r="L747" s="59"/>
      <c r="M747" s="59"/>
      <c r="N747" s="58"/>
      <c r="O747" s="200"/>
      <c r="P747" s="130"/>
      <c r="Q747" s="225"/>
      <c r="R747" s="225"/>
      <c r="S747" s="226"/>
      <c r="T747" s="200"/>
      <c r="U747" s="200"/>
      <c r="V747" s="16"/>
      <c r="W747" s="134"/>
      <c r="X747" s="54"/>
      <c r="Y747" s="54"/>
      <c r="Z747" s="54"/>
      <c r="AA747" s="54"/>
      <c r="AB747" s="54"/>
      <c r="AC747" s="54"/>
      <c r="AD747" s="54"/>
      <c r="AE747" s="42"/>
    </row>
    <row r="748" spans="1:31" s="17" customFormat="1" x14ac:dyDescent="0.3">
      <c r="A748" s="66"/>
      <c r="B748" s="66"/>
      <c r="C748" s="162"/>
      <c r="D748" s="66"/>
      <c r="E748" s="58"/>
      <c r="F748" s="58"/>
      <c r="G748" s="58"/>
      <c r="H748" s="58"/>
      <c r="I748" s="199"/>
      <c r="J748" s="177"/>
      <c r="K748" s="515"/>
      <c r="L748" s="59"/>
      <c r="M748" s="59"/>
      <c r="N748" s="197"/>
      <c r="O748" s="200"/>
      <c r="P748" s="130"/>
      <c r="Q748" s="225"/>
      <c r="R748" s="225"/>
      <c r="S748" s="226"/>
      <c r="T748" s="200"/>
      <c r="U748" s="200"/>
      <c r="V748" s="16"/>
      <c r="W748" s="134"/>
      <c r="X748" s="54"/>
      <c r="Y748" s="54"/>
      <c r="Z748" s="54"/>
      <c r="AA748" s="54"/>
      <c r="AB748" s="54"/>
      <c r="AC748" s="54"/>
      <c r="AD748" s="54"/>
      <c r="AE748" s="42"/>
    </row>
    <row r="749" spans="1:31" s="17" customFormat="1" x14ac:dyDescent="0.3">
      <c r="A749" s="66"/>
      <c r="B749" s="66"/>
      <c r="C749" s="162"/>
      <c r="D749" s="66"/>
      <c r="E749" s="58"/>
      <c r="F749" s="58"/>
      <c r="G749" s="58"/>
      <c r="H749" s="58"/>
      <c r="I749" s="199"/>
      <c r="J749" s="177"/>
      <c r="K749" s="515"/>
      <c r="L749" s="59"/>
      <c r="M749" s="59"/>
      <c r="N749" s="197"/>
      <c r="O749" s="200"/>
      <c r="P749" s="130"/>
      <c r="Q749" s="225"/>
      <c r="R749" s="225"/>
      <c r="S749" s="226"/>
      <c r="T749" s="200"/>
      <c r="U749" s="200"/>
      <c r="V749" s="16"/>
      <c r="W749" s="134"/>
      <c r="X749" s="54"/>
      <c r="Y749" s="54"/>
      <c r="Z749" s="54"/>
      <c r="AA749" s="54"/>
      <c r="AB749" s="54"/>
      <c r="AC749" s="54"/>
      <c r="AD749" s="54"/>
      <c r="AE749" s="42"/>
    </row>
    <row r="750" spans="1:31" s="17" customFormat="1" x14ac:dyDescent="0.3">
      <c r="A750" s="66"/>
      <c r="B750" s="66"/>
      <c r="C750" s="162"/>
      <c r="D750" s="66"/>
      <c r="E750" s="58"/>
      <c r="F750" s="58"/>
      <c r="G750" s="58"/>
      <c r="H750" s="58"/>
      <c r="I750" s="199"/>
      <c r="J750" s="177"/>
      <c r="K750" s="515"/>
      <c r="L750" s="59"/>
      <c r="M750" s="59"/>
      <c r="N750" s="58"/>
      <c r="O750" s="200"/>
      <c r="P750" s="130"/>
      <c r="Q750" s="225"/>
      <c r="R750" s="225"/>
      <c r="S750" s="226"/>
      <c r="T750" s="200"/>
      <c r="U750" s="200"/>
      <c r="V750" s="16"/>
      <c r="W750" s="134"/>
      <c r="X750" s="54"/>
      <c r="Y750" s="54"/>
      <c r="Z750" s="54"/>
      <c r="AA750" s="54"/>
      <c r="AB750" s="54"/>
      <c r="AC750" s="54"/>
      <c r="AD750" s="54"/>
      <c r="AE750" s="42"/>
    </row>
    <row r="751" spans="1:31" s="17" customFormat="1" x14ac:dyDescent="0.3">
      <c r="A751" s="66"/>
      <c r="B751" s="66"/>
      <c r="C751" s="162"/>
      <c r="D751" s="66"/>
      <c r="E751" s="58"/>
      <c r="F751" s="58"/>
      <c r="G751" s="58"/>
      <c r="H751" s="58"/>
      <c r="I751" s="199"/>
      <c r="J751" s="177"/>
      <c r="K751" s="515"/>
      <c r="L751" s="59"/>
      <c r="M751" s="59"/>
      <c r="N751" s="197"/>
      <c r="O751" s="200"/>
      <c r="P751" s="130"/>
      <c r="Q751" s="225"/>
      <c r="R751" s="225"/>
      <c r="S751" s="226"/>
      <c r="T751" s="200"/>
      <c r="U751" s="200"/>
      <c r="V751" s="16"/>
      <c r="W751" s="134"/>
      <c r="X751" s="54"/>
      <c r="Y751" s="54"/>
      <c r="Z751" s="54"/>
      <c r="AA751" s="54"/>
      <c r="AB751" s="54"/>
      <c r="AC751" s="54"/>
      <c r="AD751" s="54"/>
      <c r="AE751" s="42"/>
    </row>
    <row r="752" spans="1:31" s="17" customFormat="1" x14ac:dyDescent="0.3">
      <c r="A752" s="66"/>
      <c r="B752" s="66"/>
      <c r="C752" s="162"/>
      <c r="D752" s="66"/>
      <c r="E752" s="58"/>
      <c r="F752" s="58"/>
      <c r="G752" s="58"/>
      <c r="H752" s="58"/>
      <c r="I752" s="199"/>
      <c r="J752" s="177"/>
      <c r="K752" s="515"/>
      <c r="L752" s="59"/>
      <c r="M752" s="59"/>
      <c r="N752" s="58"/>
      <c r="O752" s="200"/>
      <c r="P752" s="130"/>
      <c r="Q752" s="225"/>
      <c r="R752" s="225"/>
      <c r="S752" s="226"/>
      <c r="T752" s="200"/>
      <c r="U752" s="200"/>
      <c r="V752" s="16"/>
      <c r="W752" s="163"/>
      <c r="X752" s="54"/>
      <c r="Y752" s="54"/>
      <c r="Z752" s="54"/>
      <c r="AA752" s="54"/>
      <c r="AB752" s="54"/>
      <c r="AC752" s="54"/>
      <c r="AD752" s="54"/>
      <c r="AE752" s="42"/>
    </row>
    <row r="753" spans="1:31" s="17" customFormat="1" x14ac:dyDescent="0.3">
      <c r="A753" s="66"/>
      <c r="B753" s="66"/>
      <c r="C753" s="162"/>
      <c r="D753" s="66"/>
      <c r="E753" s="58"/>
      <c r="F753" s="58"/>
      <c r="G753" s="58"/>
      <c r="H753" s="58"/>
      <c r="I753" s="199"/>
      <c r="J753" s="177"/>
      <c r="K753" s="515"/>
      <c r="L753" s="59"/>
      <c r="M753" s="59"/>
      <c r="N753" s="58"/>
      <c r="O753" s="200"/>
      <c r="P753" s="130"/>
      <c r="Q753" s="225"/>
      <c r="R753" s="225"/>
      <c r="S753" s="226"/>
      <c r="T753" s="200"/>
      <c r="U753" s="200"/>
      <c r="V753" s="16"/>
      <c r="W753" s="134"/>
      <c r="X753" s="54"/>
      <c r="Y753" s="54"/>
      <c r="Z753" s="54"/>
      <c r="AA753" s="54"/>
      <c r="AB753" s="54"/>
      <c r="AC753" s="54"/>
      <c r="AD753" s="54"/>
      <c r="AE753" s="42"/>
    </row>
    <row r="754" spans="1:31" s="17" customFormat="1" x14ac:dyDescent="0.3">
      <c r="A754" s="66"/>
      <c r="B754" s="66"/>
      <c r="C754" s="162"/>
      <c r="D754" s="66"/>
      <c r="E754" s="58"/>
      <c r="F754" s="58"/>
      <c r="G754" s="58"/>
      <c r="H754" s="58"/>
      <c r="I754" s="199"/>
      <c r="J754" s="177"/>
      <c r="K754" s="515"/>
      <c r="L754" s="59"/>
      <c r="M754" s="59"/>
      <c r="N754" s="58"/>
      <c r="O754" s="200"/>
      <c r="P754" s="130"/>
      <c r="Q754" s="225"/>
      <c r="R754" s="225"/>
      <c r="S754" s="226"/>
      <c r="T754" s="200"/>
      <c r="U754" s="200"/>
      <c r="V754" s="16"/>
      <c r="W754" s="134"/>
      <c r="X754" s="54"/>
      <c r="Y754" s="54"/>
      <c r="Z754" s="54"/>
      <c r="AA754" s="54"/>
      <c r="AB754" s="54"/>
      <c r="AC754" s="54"/>
      <c r="AD754" s="54"/>
      <c r="AE754" s="42"/>
    </row>
    <row r="755" spans="1:31" s="17" customFormat="1" x14ac:dyDescent="0.3">
      <c r="A755" s="66"/>
      <c r="B755" s="66"/>
      <c r="C755" s="162"/>
      <c r="D755" s="66"/>
      <c r="E755" s="58"/>
      <c r="F755" s="58"/>
      <c r="G755" s="58"/>
      <c r="H755" s="58"/>
      <c r="I755" s="199"/>
      <c r="J755" s="177"/>
      <c r="K755" s="515"/>
      <c r="L755" s="59"/>
      <c r="M755" s="59"/>
      <c r="N755" s="58"/>
      <c r="O755" s="200"/>
      <c r="P755" s="130"/>
      <c r="Q755" s="225"/>
      <c r="R755" s="225"/>
      <c r="S755" s="226"/>
      <c r="T755" s="200"/>
      <c r="U755" s="200"/>
      <c r="V755" s="16"/>
      <c r="W755" s="134"/>
      <c r="X755" s="54"/>
      <c r="Y755" s="54"/>
      <c r="Z755" s="54"/>
      <c r="AA755" s="54"/>
      <c r="AB755" s="54"/>
      <c r="AC755" s="54"/>
      <c r="AD755" s="54"/>
      <c r="AE755" s="42"/>
    </row>
    <row r="756" spans="1:31" s="17" customFormat="1" x14ac:dyDescent="0.3">
      <c r="A756" s="66"/>
      <c r="B756" s="66"/>
      <c r="C756" s="162"/>
      <c r="D756" s="66"/>
      <c r="E756" s="58"/>
      <c r="F756" s="58"/>
      <c r="G756" s="58"/>
      <c r="H756" s="58"/>
      <c r="I756" s="199"/>
      <c r="J756" s="177"/>
      <c r="K756" s="515"/>
      <c r="L756" s="59"/>
      <c r="M756" s="59"/>
      <c r="N756" s="58"/>
      <c r="O756" s="200"/>
      <c r="P756" s="130"/>
      <c r="Q756" s="225"/>
      <c r="R756" s="225"/>
      <c r="S756" s="226"/>
      <c r="T756" s="200"/>
      <c r="U756" s="200"/>
      <c r="V756" s="16"/>
      <c r="W756" s="134"/>
      <c r="X756" s="54"/>
      <c r="Y756" s="54"/>
      <c r="Z756" s="54"/>
      <c r="AA756" s="54"/>
      <c r="AB756" s="54"/>
      <c r="AC756" s="54"/>
      <c r="AD756" s="54"/>
      <c r="AE756" s="42"/>
    </row>
    <row r="757" spans="1:31" s="17" customFormat="1" x14ac:dyDescent="0.3">
      <c r="A757" s="66"/>
      <c r="B757" s="66"/>
      <c r="C757" s="162"/>
      <c r="D757" s="66"/>
      <c r="E757" s="58"/>
      <c r="F757" s="58"/>
      <c r="G757" s="58"/>
      <c r="H757" s="58"/>
      <c r="I757" s="199"/>
      <c r="J757" s="177"/>
      <c r="K757" s="515"/>
      <c r="L757" s="59"/>
      <c r="M757" s="59"/>
      <c r="N757" s="58"/>
      <c r="O757" s="200"/>
      <c r="P757" s="130"/>
      <c r="Q757" s="225"/>
      <c r="R757" s="225"/>
      <c r="S757" s="226"/>
      <c r="T757" s="200"/>
      <c r="U757" s="200"/>
      <c r="V757" s="16"/>
      <c r="W757" s="134"/>
      <c r="X757" s="54"/>
      <c r="Y757" s="54"/>
      <c r="Z757" s="54"/>
      <c r="AA757" s="54"/>
      <c r="AB757" s="54"/>
      <c r="AC757" s="54"/>
      <c r="AD757" s="54"/>
      <c r="AE757" s="42"/>
    </row>
    <row r="758" spans="1:31" s="17" customFormat="1" x14ac:dyDescent="0.3">
      <c r="A758" s="66"/>
      <c r="B758" s="66"/>
      <c r="C758" s="162"/>
      <c r="D758" s="66"/>
      <c r="E758" s="58"/>
      <c r="F758" s="58"/>
      <c r="G758" s="58"/>
      <c r="H758" s="58"/>
      <c r="I758" s="199"/>
      <c r="J758" s="177"/>
      <c r="K758" s="515"/>
      <c r="L758" s="59"/>
      <c r="M758" s="59"/>
      <c r="N758" s="58"/>
      <c r="O758" s="200"/>
      <c r="P758" s="130"/>
      <c r="Q758" s="225"/>
      <c r="R758" s="225"/>
      <c r="S758" s="226"/>
      <c r="T758" s="200"/>
      <c r="U758" s="200"/>
      <c r="V758" s="16"/>
      <c r="W758" s="134"/>
      <c r="X758" s="54"/>
      <c r="Y758" s="54"/>
      <c r="Z758" s="54"/>
      <c r="AA758" s="54"/>
      <c r="AB758" s="54"/>
      <c r="AC758" s="54"/>
      <c r="AD758" s="54"/>
      <c r="AE758" s="42"/>
    </row>
    <row r="759" spans="1:31" s="17" customFormat="1" x14ac:dyDescent="0.3">
      <c r="A759" s="66"/>
      <c r="B759" s="66"/>
      <c r="C759" s="162"/>
      <c r="D759" s="66"/>
      <c r="E759" s="58"/>
      <c r="F759" s="58"/>
      <c r="G759" s="58"/>
      <c r="H759" s="58"/>
      <c r="I759" s="199"/>
      <c r="J759" s="177"/>
      <c r="K759" s="515"/>
      <c r="L759" s="59"/>
      <c r="M759" s="59"/>
      <c r="N759" s="58"/>
      <c r="O759" s="200"/>
      <c r="P759" s="130"/>
      <c r="Q759" s="225"/>
      <c r="R759" s="225"/>
      <c r="S759" s="226"/>
      <c r="T759" s="200"/>
      <c r="U759" s="200"/>
      <c r="V759" s="16"/>
      <c r="W759" s="134"/>
      <c r="X759" s="54"/>
      <c r="Y759" s="54"/>
      <c r="Z759" s="54"/>
      <c r="AA759" s="54"/>
      <c r="AB759" s="54"/>
      <c r="AC759" s="54"/>
      <c r="AD759" s="54"/>
      <c r="AE759" s="42"/>
    </row>
    <row r="760" spans="1:31" s="17" customFormat="1" x14ac:dyDescent="0.3">
      <c r="A760" s="66"/>
      <c r="B760" s="66"/>
      <c r="C760" s="162"/>
      <c r="D760" s="66"/>
      <c r="E760" s="58"/>
      <c r="F760" s="58"/>
      <c r="G760" s="58"/>
      <c r="H760" s="58"/>
      <c r="I760" s="199"/>
      <c r="J760" s="177"/>
      <c r="K760" s="515"/>
      <c r="L760" s="59"/>
      <c r="M760" s="59"/>
      <c r="N760" s="58"/>
      <c r="O760" s="200"/>
      <c r="P760" s="130"/>
      <c r="Q760" s="225"/>
      <c r="R760" s="225"/>
      <c r="S760" s="226"/>
      <c r="T760" s="200"/>
      <c r="U760" s="200"/>
      <c r="V760" s="16"/>
      <c r="W760" s="134"/>
      <c r="X760" s="54"/>
      <c r="Y760" s="54"/>
      <c r="Z760" s="54"/>
      <c r="AA760" s="54"/>
      <c r="AB760" s="54"/>
      <c r="AC760" s="54"/>
      <c r="AD760" s="54"/>
      <c r="AE760" s="42"/>
    </row>
    <row r="761" spans="1:31" s="17" customFormat="1" x14ac:dyDescent="0.3">
      <c r="A761" s="66"/>
      <c r="B761" s="66"/>
      <c r="C761" s="162"/>
      <c r="D761" s="66"/>
      <c r="E761" s="58"/>
      <c r="F761" s="58"/>
      <c r="G761" s="58"/>
      <c r="H761" s="58"/>
      <c r="I761" s="199"/>
      <c r="J761" s="177"/>
      <c r="K761" s="515"/>
      <c r="L761" s="59"/>
      <c r="M761" s="59"/>
      <c r="N761" s="197"/>
      <c r="O761" s="200"/>
      <c r="P761" s="130"/>
      <c r="Q761" s="225"/>
      <c r="R761" s="225"/>
      <c r="S761" s="226"/>
      <c r="T761" s="200"/>
      <c r="U761" s="200"/>
      <c r="V761" s="16"/>
      <c r="W761" s="134"/>
      <c r="X761" s="54"/>
      <c r="Y761" s="54"/>
      <c r="Z761" s="54"/>
      <c r="AA761" s="54"/>
      <c r="AB761" s="54"/>
      <c r="AC761" s="54"/>
      <c r="AD761" s="54"/>
      <c r="AE761" s="42"/>
    </row>
    <row r="762" spans="1:31" s="17" customFormat="1" x14ac:dyDescent="0.3">
      <c r="A762" s="66"/>
      <c r="B762" s="66"/>
      <c r="C762" s="162"/>
      <c r="D762" s="66"/>
      <c r="E762" s="58"/>
      <c r="F762" s="58"/>
      <c r="G762" s="58"/>
      <c r="H762" s="58"/>
      <c r="I762" s="199"/>
      <c r="J762" s="177"/>
      <c r="K762" s="515"/>
      <c r="L762" s="59"/>
      <c r="M762" s="59"/>
      <c r="N762" s="58"/>
      <c r="O762" s="200"/>
      <c r="P762" s="130"/>
      <c r="Q762" s="225"/>
      <c r="R762" s="225"/>
      <c r="S762" s="226"/>
      <c r="T762" s="200"/>
      <c r="U762" s="200"/>
      <c r="V762" s="16"/>
      <c r="W762" s="134"/>
      <c r="X762" s="54"/>
      <c r="Y762" s="54"/>
      <c r="Z762" s="54"/>
      <c r="AA762" s="54"/>
      <c r="AB762" s="54"/>
      <c r="AC762" s="54"/>
      <c r="AD762" s="54"/>
      <c r="AE762" s="42"/>
    </row>
    <row r="763" spans="1:31" s="17" customFormat="1" x14ac:dyDescent="0.3">
      <c r="A763" s="66"/>
      <c r="B763" s="66"/>
      <c r="C763" s="162"/>
      <c r="D763" s="66"/>
      <c r="E763" s="58"/>
      <c r="F763" s="58"/>
      <c r="G763" s="58"/>
      <c r="H763" s="58"/>
      <c r="I763" s="199"/>
      <c r="J763" s="177"/>
      <c r="K763" s="515"/>
      <c r="L763" s="59"/>
      <c r="M763" s="59"/>
      <c r="N763" s="58"/>
      <c r="O763" s="200"/>
      <c r="P763" s="130"/>
      <c r="Q763" s="225"/>
      <c r="R763" s="225"/>
      <c r="S763" s="226"/>
      <c r="T763" s="200"/>
      <c r="U763" s="200"/>
      <c r="V763" s="16"/>
      <c r="W763" s="134"/>
      <c r="X763" s="54"/>
      <c r="Y763" s="54"/>
      <c r="Z763" s="54"/>
      <c r="AA763" s="54"/>
      <c r="AB763" s="54"/>
      <c r="AC763" s="54"/>
      <c r="AD763" s="54"/>
      <c r="AE763" s="42"/>
    </row>
    <row r="764" spans="1:31" s="17" customFormat="1" x14ac:dyDescent="0.3">
      <c r="A764" s="66"/>
      <c r="B764" s="66"/>
      <c r="C764" s="162"/>
      <c r="D764" s="66"/>
      <c r="E764" s="58"/>
      <c r="F764" s="58"/>
      <c r="G764" s="58"/>
      <c r="H764" s="58"/>
      <c r="I764" s="199"/>
      <c r="J764" s="177"/>
      <c r="K764" s="515"/>
      <c r="L764" s="59"/>
      <c r="M764" s="59"/>
      <c r="N764" s="58"/>
      <c r="O764" s="200"/>
      <c r="P764" s="130"/>
      <c r="Q764" s="225"/>
      <c r="R764" s="225"/>
      <c r="S764" s="226"/>
      <c r="T764" s="200"/>
      <c r="U764" s="200"/>
      <c r="V764" s="16"/>
      <c r="W764" s="134"/>
      <c r="X764" s="54"/>
      <c r="Y764" s="54"/>
      <c r="Z764" s="54"/>
      <c r="AA764" s="54"/>
      <c r="AB764" s="54"/>
      <c r="AC764" s="54"/>
      <c r="AD764" s="54"/>
      <c r="AE764" s="42"/>
    </row>
    <row r="765" spans="1:31" s="17" customFormat="1" x14ac:dyDescent="0.3">
      <c r="A765" s="66"/>
      <c r="B765" s="66"/>
      <c r="C765" s="162"/>
      <c r="D765" s="66"/>
      <c r="E765" s="58"/>
      <c r="F765" s="58"/>
      <c r="G765" s="58"/>
      <c r="H765" s="58"/>
      <c r="I765" s="199"/>
      <c r="J765" s="177"/>
      <c r="K765" s="515"/>
      <c r="L765" s="59"/>
      <c r="M765" s="59"/>
      <c r="N765" s="58"/>
      <c r="O765" s="200"/>
      <c r="P765" s="130"/>
      <c r="Q765" s="225"/>
      <c r="R765" s="225"/>
      <c r="S765" s="226"/>
      <c r="T765" s="200"/>
      <c r="U765" s="200"/>
      <c r="V765" s="16"/>
      <c r="W765" s="134"/>
      <c r="X765" s="54"/>
      <c r="Y765" s="54"/>
      <c r="Z765" s="54"/>
      <c r="AA765" s="54"/>
      <c r="AB765" s="54"/>
      <c r="AC765" s="54"/>
      <c r="AD765" s="54"/>
      <c r="AE765" s="42"/>
    </row>
    <row r="766" spans="1:31" s="17" customFormat="1" x14ac:dyDescent="0.3">
      <c r="A766" s="66"/>
      <c r="B766" s="66"/>
      <c r="C766" s="162"/>
      <c r="D766" s="66"/>
      <c r="E766" s="58"/>
      <c r="F766" s="58"/>
      <c r="G766" s="58"/>
      <c r="H766" s="58"/>
      <c r="I766" s="199"/>
      <c r="J766" s="177"/>
      <c r="K766" s="515"/>
      <c r="L766" s="59"/>
      <c r="M766" s="59"/>
      <c r="N766" s="58"/>
      <c r="O766" s="200"/>
      <c r="P766" s="130"/>
      <c r="Q766" s="225"/>
      <c r="R766" s="225"/>
      <c r="S766" s="226"/>
      <c r="T766" s="200"/>
      <c r="U766" s="200"/>
      <c r="V766" s="16"/>
      <c r="W766" s="163"/>
      <c r="X766" s="54"/>
      <c r="Y766" s="54"/>
      <c r="Z766" s="54"/>
      <c r="AA766" s="54"/>
      <c r="AB766" s="54"/>
      <c r="AC766" s="54"/>
      <c r="AD766" s="54"/>
      <c r="AE766" s="42"/>
    </row>
    <row r="767" spans="1:31" s="17" customFormat="1" x14ac:dyDescent="0.3">
      <c r="A767" s="66"/>
      <c r="B767" s="66"/>
      <c r="C767" s="162"/>
      <c r="D767" s="66"/>
      <c r="E767" s="58"/>
      <c r="F767" s="58"/>
      <c r="G767" s="58"/>
      <c r="H767" s="58"/>
      <c r="I767" s="199"/>
      <c r="J767" s="177"/>
      <c r="K767" s="515"/>
      <c r="L767" s="59"/>
      <c r="M767" s="59"/>
      <c r="N767" s="58"/>
      <c r="O767" s="200"/>
      <c r="P767" s="130"/>
      <c r="Q767" s="225"/>
      <c r="R767" s="225"/>
      <c r="S767" s="226"/>
      <c r="T767" s="200"/>
      <c r="U767" s="200"/>
      <c r="V767" s="16"/>
      <c r="W767" s="134"/>
      <c r="X767" s="54"/>
      <c r="Y767" s="54"/>
      <c r="Z767" s="54"/>
      <c r="AA767" s="54"/>
      <c r="AB767" s="54"/>
      <c r="AC767" s="54"/>
      <c r="AD767" s="54"/>
      <c r="AE767" s="42"/>
    </row>
    <row r="768" spans="1:31" s="17" customFormat="1" x14ac:dyDescent="0.3">
      <c r="A768" s="66"/>
      <c r="B768" s="66"/>
      <c r="C768" s="162"/>
      <c r="D768" s="66"/>
      <c r="E768" s="58"/>
      <c r="F768" s="58"/>
      <c r="G768" s="58"/>
      <c r="H768" s="58"/>
      <c r="I768" s="199"/>
      <c r="J768" s="177"/>
      <c r="K768" s="515"/>
      <c r="L768" s="59"/>
      <c r="M768" s="59"/>
      <c r="N768" s="58"/>
      <c r="O768" s="200"/>
      <c r="P768" s="130"/>
      <c r="Q768" s="225"/>
      <c r="R768" s="225"/>
      <c r="S768" s="226"/>
      <c r="T768" s="200"/>
      <c r="U768" s="200"/>
      <c r="V768" s="16"/>
      <c r="W768" s="163"/>
      <c r="X768" s="54"/>
      <c r="Y768" s="54"/>
      <c r="Z768" s="54"/>
      <c r="AA768" s="54"/>
      <c r="AB768" s="54"/>
      <c r="AC768" s="54"/>
      <c r="AD768" s="54"/>
      <c r="AE768" s="42"/>
    </row>
    <row r="769" spans="1:31" s="17" customFormat="1" x14ac:dyDescent="0.3">
      <c r="A769" s="66"/>
      <c r="B769" s="66"/>
      <c r="C769" s="162"/>
      <c r="D769" s="66"/>
      <c r="E769" s="58"/>
      <c r="F769" s="58"/>
      <c r="G769" s="58"/>
      <c r="H769" s="58"/>
      <c r="I769" s="199"/>
      <c r="J769" s="177"/>
      <c r="K769" s="515"/>
      <c r="L769" s="59"/>
      <c r="M769" s="59"/>
      <c r="N769" s="58"/>
      <c r="O769" s="200"/>
      <c r="P769" s="130"/>
      <c r="Q769" s="225"/>
      <c r="R769" s="225"/>
      <c r="S769" s="226"/>
      <c r="T769" s="200"/>
      <c r="U769" s="200"/>
      <c r="V769" s="16"/>
      <c r="W769" s="134"/>
      <c r="X769" s="54"/>
      <c r="Y769" s="54"/>
      <c r="Z769" s="54"/>
      <c r="AA769" s="54"/>
      <c r="AB769" s="54"/>
      <c r="AC769" s="54"/>
      <c r="AD769" s="54"/>
      <c r="AE769" s="42"/>
    </row>
    <row r="770" spans="1:31" s="17" customFormat="1" x14ac:dyDescent="0.3">
      <c r="A770" s="66"/>
      <c r="B770" s="66"/>
      <c r="C770" s="162"/>
      <c r="D770" s="66"/>
      <c r="E770" s="58"/>
      <c r="F770" s="58"/>
      <c r="G770" s="58"/>
      <c r="H770" s="58"/>
      <c r="I770" s="199"/>
      <c r="J770" s="177"/>
      <c r="K770" s="515"/>
      <c r="L770" s="59"/>
      <c r="M770" s="59"/>
      <c r="N770" s="58"/>
      <c r="O770" s="200"/>
      <c r="P770" s="130"/>
      <c r="Q770" s="225"/>
      <c r="R770" s="225"/>
      <c r="S770" s="226"/>
      <c r="T770" s="200"/>
      <c r="U770" s="200"/>
      <c r="V770" s="16"/>
      <c r="W770" s="134"/>
      <c r="X770" s="54"/>
      <c r="Y770" s="54"/>
      <c r="Z770" s="54"/>
      <c r="AA770" s="54"/>
      <c r="AB770" s="54"/>
      <c r="AC770" s="54"/>
      <c r="AD770" s="54"/>
      <c r="AE770" s="42"/>
    </row>
    <row r="771" spans="1:31" s="17" customFormat="1" x14ac:dyDescent="0.3">
      <c r="A771" s="66"/>
      <c r="B771" s="66"/>
      <c r="C771" s="162"/>
      <c r="D771" s="66"/>
      <c r="E771" s="58"/>
      <c r="F771" s="58"/>
      <c r="G771" s="58"/>
      <c r="H771" s="58"/>
      <c r="I771" s="199"/>
      <c r="J771" s="177"/>
      <c r="K771" s="515"/>
      <c r="L771" s="59"/>
      <c r="M771" s="59"/>
      <c r="N771" s="58"/>
      <c r="O771" s="200"/>
      <c r="P771" s="130"/>
      <c r="Q771" s="225"/>
      <c r="R771" s="225"/>
      <c r="S771" s="226"/>
      <c r="T771" s="200"/>
      <c r="U771" s="200"/>
      <c r="V771" s="16"/>
      <c r="W771" s="134"/>
      <c r="X771" s="54"/>
      <c r="Y771" s="54"/>
      <c r="Z771" s="54"/>
      <c r="AA771" s="54"/>
      <c r="AB771" s="54"/>
      <c r="AC771" s="54"/>
      <c r="AD771" s="54"/>
      <c r="AE771" s="42"/>
    </row>
    <row r="772" spans="1:31" s="17" customFormat="1" x14ac:dyDescent="0.3">
      <c r="A772" s="66"/>
      <c r="B772" s="66"/>
      <c r="C772" s="162"/>
      <c r="D772" s="66"/>
      <c r="E772" s="58"/>
      <c r="F772" s="58"/>
      <c r="G772" s="58"/>
      <c r="H772" s="58"/>
      <c r="I772" s="199"/>
      <c r="J772" s="177"/>
      <c r="K772" s="515"/>
      <c r="L772" s="59"/>
      <c r="M772" s="59"/>
      <c r="N772" s="197"/>
      <c r="O772" s="200"/>
      <c r="P772" s="130"/>
      <c r="Q772" s="225"/>
      <c r="R772" s="225"/>
      <c r="S772" s="226"/>
      <c r="T772" s="200"/>
      <c r="U772" s="200"/>
      <c r="V772" s="16"/>
      <c r="W772" s="134"/>
      <c r="X772" s="54"/>
      <c r="Y772" s="54"/>
      <c r="Z772" s="54"/>
      <c r="AA772" s="54"/>
      <c r="AB772" s="54"/>
      <c r="AC772" s="54"/>
      <c r="AD772" s="54"/>
      <c r="AE772" s="42"/>
    </row>
    <row r="773" spans="1:31" s="17" customFormat="1" x14ac:dyDescent="0.3">
      <c r="A773" s="66"/>
      <c r="B773" s="66"/>
      <c r="C773" s="162"/>
      <c r="D773" s="66"/>
      <c r="E773" s="58"/>
      <c r="F773" s="58"/>
      <c r="G773" s="58"/>
      <c r="H773" s="58"/>
      <c r="I773" s="199"/>
      <c r="J773" s="177"/>
      <c r="K773" s="515"/>
      <c r="L773" s="59"/>
      <c r="M773" s="59"/>
      <c r="N773" s="58"/>
      <c r="O773" s="200"/>
      <c r="P773" s="130"/>
      <c r="Q773" s="225"/>
      <c r="R773" s="225"/>
      <c r="S773" s="226"/>
      <c r="T773" s="200"/>
      <c r="U773" s="200"/>
      <c r="V773" s="16"/>
      <c r="W773" s="134"/>
      <c r="X773" s="54"/>
      <c r="Y773" s="54"/>
      <c r="Z773" s="54"/>
      <c r="AA773" s="54"/>
      <c r="AB773" s="54"/>
      <c r="AC773" s="54"/>
      <c r="AD773" s="54"/>
      <c r="AE773" s="42"/>
    </row>
    <row r="774" spans="1:31" s="17" customFormat="1" x14ac:dyDescent="0.3">
      <c r="A774" s="66"/>
      <c r="B774" s="66"/>
      <c r="C774" s="162"/>
      <c r="D774" s="66"/>
      <c r="E774" s="58"/>
      <c r="F774" s="58"/>
      <c r="G774" s="58"/>
      <c r="H774" s="58"/>
      <c r="I774" s="199"/>
      <c r="J774" s="177"/>
      <c r="K774" s="515"/>
      <c r="L774" s="59"/>
      <c r="M774" s="59"/>
      <c r="N774" s="58"/>
      <c r="O774" s="200"/>
      <c r="P774" s="130"/>
      <c r="Q774" s="225"/>
      <c r="R774" s="225"/>
      <c r="S774" s="226"/>
      <c r="T774" s="200"/>
      <c r="U774" s="200"/>
      <c r="V774" s="16"/>
      <c r="W774" s="134"/>
      <c r="X774" s="54"/>
      <c r="Y774" s="54"/>
      <c r="Z774" s="54"/>
      <c r="AA774" s="54"/>
      <c r="AB774" s="54"/>
      <c r="AC774" s="54"/>
      <c r="AD774" s="54"/>
      <c r="AE774" s="42"/>
    </row>
    <row r="775" spans="1:31" s="17" customFormat="1" x14ac:dyDescent="0.3">
      <c r="A775" s="66"/>
      <c r="B775" s="66"/>
      <c r="C775" s="162"/>
      <c r="D775" s="66"/>
      <c r="E775" s="58"/>
      <c r="F775" s="58"/>
      <c r="G775" s="58"/>
      <c r="H775" s="58"/>
      <c r="I775" s="199"/>
      <c r="J775" s="177"/>
      <c r="K775" s="515"/>
      <c r="L775" s="59"/>
      <c r="M775" s="59"/>
      <c r="N775" s="58"/>
      <c r="O775" s="200"/>
      <c r="P775" s="130"/>
      <c r="Q775" s="225"/>
      <c r="R775" s="225"/>
      <c r="S775" s="226"/>
      <c r="T775" s="200"/>
      <c r="U775" s="200"/>
      <c r="V775" s="16"/>
      <c r="W775" s="134"/>
      <c r="X775" s="54"/>
      <c r="Y775" s="54"/>
      <c r="Z775" s="54"/>
      <c r="AA775" s="54"/>
      <c r="AB775" s="54"/>
      <c r="AC775" s="54"/>
      <c r="AD775" s="54"/>
      <c r="AE775" s="42"/>
    </row>
    <row r="776" spans="1:31" s="17" customFormat="1" x14ac:dyDescent="0.3">
      <c r="A776" s="66"/>
      <c r="B776" s="66"/>
      <c r="C776" s="162"/>
      <c r="D776" s="66"/>
      <c r="E776" s="58"/>
      <c r="F776" s="58"/>
      <c r="G776" s="58"/>
      <c r="H776" s="58"/>
      <c r="I776" s="199"/>
      <c r="J776" s="177"/>
      <c r="K776" s="515"/>
      <c r="L776" s="59"/>
      <c r="M776" s="59"/>
      <c r="N776" s="58"/>
      <c r="O776" s="200"/>
      <c r="P776" s="130"/>
      <c r="Q776" s="225"/>
      <c r="R776" s="225"/>
      <c r="S776" s="226"/>
      <c r="T776" s="200"/>
      <c r="U776" s="200"/>
      <c r="V776" s="16"/>
      <c r="W776" s="134"/>
      <c r="X776" s="54"/>
      <c r="Y776" s="54"/>
      <c r="Z776" s="54"/>
      <c r="AA776" s="54"/>
      <c r="AB776" s="54"/>
      <c r="AC776" s="54"/>
      <c r="AD776" s="54"/>
      <c r="AE776" s="42"/>
    </row>
    <row r="777" spans="1:31" s="17" customFormat="1" x14ac:dyDescent="0.3">
      <c r="A777" s="66"/>
      <c r="B777" s="66"/>
      <c r="C777" s="162"/>
      <c r="D777" s="66"/>
      <c r="E777" s="58"/>
      <c r="F777" s="58"/>
      <c r="G777" s="58"/>
      <c r="H777" s="58"/>
      <c r="I777" s="199"/>
      <c r="J777" s="177"/>
      <c r="K777" s="515"/>
      <c r="L777" s="59"/>
      <c r="M777" s="59"/>
      <c r="N777" s="58"/>
      <c r="O777" s="200"/>
      <c r="P777" s="130"/>
      <c r="Q777" s="225"/>
      <c r="R777" s="225"/>
      <c r="S777" s="226"/>
      <c r="T777" s="200"/>
      <c r="U777" s="200"/>
      <c r="V777" s="16"/>
      <c r="W777" s="134"/>
      <c r="X777" s="54"/>
      <c r="Y777" s="54"/>
      <c r="Z777" s="54"/>
      <c r="AA777" s="54"/>
      <c r="AB777" s="54"/>
      <c r="AC777" s="54"/>
      <c r="AD777" s="54"/>
      <c r="AE777" s="42"/>
    </row>
    <row r="778" spans="1:31" s="17" customFormat="1" x14ac:dyDescent="0.3">
      <c r="A778" s="66"/>
      <c r="B778" s="66"/>
      <c r="C778" s="162"/>
      <c r="D778" s="66"/>
      <c r="E778" s="58"/>
      <c r="F778" s="58"/>
      <c r="G778" s="58"/>
      <c r="H778" s="58"/>
      <c r="I778" s="199"/>
      <c r="J778" s="177"/>
      <c r="K778" s="515"/>
      <c r="L778" s="59"/>
      <c r="M778" s="59"/>
      <c r="N778" s="58"/>
      <c r="O778" s="200"/>
      <c r="P778" s="130"/>
      <c r="Q778" s="225"/>
      <c r="R778" s="225"/>
      <c r="S778" s="226"/>
      <c r="T778" s="200"/>
      <c r="U778" s="200"/>
      <c r="V778" s="16"/>
      <c r="W778" s="134"/>
      <c r="X778" s="54"/>
      <c r="Y778" s="54"/>
      <c r="Z778" s="54"/>
      <c r="AA778" s="54"/>
      <c r="AB778" s="54"/>
      <c r="AC778" s="54"/>
      <c r="AD778" s="54"/>
      <c r="AE778" s="42"/>
    </row>
    <row r="779" spans="1:31" s="17" customFormat="1" x14ac:dyDescent="0.3">
      <c r="A779" s="66"/>
      <c r="B779" s="66"/>
      <c r="C779" s="162"/>
      <c r="D779" s="66"/>
      <c r="E779" s="58"/>
      <c r="F779" s="58"/>
      <c r="G779" s="58"/>
      <c r="H779" s="58"/>
      <c r="I779" s="199"/>
      <c r="J779" s="177"/>
      <c r="K779" s="515"/>
      <c r="L779" s="59"/>
      <c r="M779" s="59"/>
      <c r="N779" s="58"/>
      <c r="O779" s="200"/>
      <c r="P779" s="130"/>
      <c r="Q779" s="225"/>
      <c r="R779" s="225"/>
      <c r="S779" s="226"/>
      <c r="T779" s="200"/>
      <c r="U779" s="200"/>
      <c r="V779" s="16"/>
      <c r="W779" s="134"/>
      <c r="X779" s="54"/>
      <c r="Y779" s="54"/>
      <c r="Z779" s="54"/>
      <c r="AA779" s="54"/>
      <c r="AB779" s="54"/>
      <c r="AC779" s="54"/>
      <c r="AD779" s="54"/>
      <c r="AE779" s="42"/>
    </row>
    <row r="780" spans="1:31" s="17" customFormat="1" x14ac:dyDescent="0.3">
      <c r="A780" s="66"/>
      <c r="B780" s="66"/>
      <c r="C780" s="162"/>
      <c r="D780" s="66"/>
      <c r="E780" s="58"/>
      <c r="F780" s="58"/>
      <c r="G780" s="58"/>
      <c r="H780" s="58"/>
      <c r="I780" s="199"/>
      <c r="J780" s="177"/>
      <c r="K780" s="515"/>
      <c r="L780" s="59"/>
      <c r="M780" s="59"/>
      <c r="N780" s="58"/>
      <c r="O780" s="200"/>
      <c r="P780" s="130"/>
      <c r="Q780" s="225"/>
      <c r="R780" s="225"/>
      <c r="S780" s="226"/>
      <c r="T780" s="200"/>
      <c r="U780" s="200"/>
      <c r="V780" s="16"/>
      <c r="W780" s="134"/>
      <c r="X780" s="54"/>
      <c r="Y780" s="54"/>
      <c r="Z780" s="54"/>
      <c r="AA780" s="54"/>
      <c r="AB780" s="54"/>
      <c r="AC780" s="54"/>
      <c r="AD780" s="54"/>
      <c r="AE780" s="42"/>
    </row>
    <row r="781" spans="1:31" s="17" customFormat="1" x14ac:dyDescent="0.3">
      <c r="A781" s="66"/>
      <c r="B781" s="66"/>
      <c r="C781" s="162"/>
      <c r="D781" s="66"/>
      <c r="E781" s="58"/>
      <c r="F781" s="58"/>
      <c r="G781" s="58"/>
      <c r="H781" s="58"/>
      <c r="I781" s="199"/>
      <c r="J781" s="177"/>
      <c r="K781" s="515"/>
      <c r="L781" s="59"/>
      <c r="M781" s="59"/>
      <c r="N781" s="58"/>
      <c r="O781" s="200"/>
      <c r="P781" s="130"/>
      <c r="Q781" s="225"/>
      <c r="R781" s="225"/>
      <c r="S781" s="226"/>
      <c r="T781" s="200"/>
      <c r="U781" s="200"/>
      <c r="V781" s="16"/>
      <c r="W781" s="134"/>
      <c r="X781" s="54"/>
      <c r="Y781" s="54"/>
      <c r="Z781" s="54"/>
      <c r="AA781" s="54"/>
      <c r="AB781" s="54"/>
      <c r="AC781" s="54"/>
      <c r="AD781" s="54"/>
      <c r="AE781" s="42"/>
    </row>
    <row r="782" spans="1:31" s="17" customFormat="1" x14ac:dyDescent="0.3">
      <c r="A782" s="66"/>
      <c r="B782" s="66"/>
      <c r="C782" s="162"/>
      <c r="D782" s="66"/>
      <c r="E782" s="58"/>
      <c r="F782" s="58"/>
      <c r="G782" s="58"/>
      <c r="H782" s="58"/>
      <c r="I782" s="199"/>
      <c r="J782" s="177"/>
      <c r="K782" s="515"/>
      <c r="L782" s="59"/>
      <c r="M782" s="59"/>
      <c r="N782" s="58"/>
      <c r="O782" s="200"/>
      <c r="P782" s="130"/>
      <c r="Q782" s="225"/>
      <c r="R782" s="225"/>
      <c r="S782" s="226"/>
      <c r="T782" s="200"/>
      <c r="U782" s="200"/>
      <c r="V782" s="16"/>
      <c r="W782" s="134"/>
      <c r="X782" s="54"/>
      <c r="Y782" s="54"/>
      <c r="Z782" s="54"/>
      <c r="AA782" s="54"/>
      <c r="AB782" s="54"/>
      <c r="AC782" s="54"/>
      <c r="AD782" s="54"/>
      <c r="AE782" s="42"/>
    </row>
    <row r="783" spans="1:31" s="17" customFormat="1" x14ac:dyDescent="0.3">
      <c r="A783" s="66"/>
      <c r="B783" s="66"/>
      <c r="C783" s="162"/>
      <c r="D783" s="66"/>
      <c r="E783" s="58"/>
      <c r="F783" s="58"/>
      <c r="G783" s="58"/>
      <c r="H783" s="58"/>
      <c r="I783" s="199"/>
      <c r="J783" s="177"/>
      <c r="K783" s="515"/>
      <c r="L783" s="59"/>
      <c r="M783" s="59"/>
      <c r="N783" s="197"/>
      <c r="O783" s="200"/>
      <c r="P783" s="130"/>
      <c r="Q783" s="225"/>
      <c r="R783" s="225"/>
      <c r="S783" s="226"/>
      <c r="T783" s="200"/>
      <c r="U783" s="200"/>
      <c r="V783" s="16"/>
      <c r="W783" s="134"/>
      <c r="X783" s="54"/>
      <c r="Y783" s="54"/>
      <c r="Z783" s="54"/>
      <c r="AA783" s="54"/>
      <c r="AB783" s="54"/>
      <c r="AC783" s="54"/>
      <c r="AD783" s="54"/>
      <c r="AE783" s="42"/>
    </row>
    <row r="784" spans="1:31" s="17" customFormat="1" x14ac:dyDescent="0.3">
      <c r="A784" s="66"/>
      <c r="B784" s="66"/>
      <c r="C784" s="162"/>
      <c r="D784" s="66"/>
      <c r="E784" s="58"/>
      <c r="F784" s="58"/>
      <c r="G784" s="58"/>
      <c r="H784" s="58"/>
      <c r="I784" s="199"/>
      <c r="J784" s="177"/>
      <c r="K784" s="515"/>
      <c r="L784" s="59"/>
      <c r="M784" s="59"/>
      <c r="N784" s="58"/>
      <c r="O784" s="200"/>
      <c r="P784" s="130"/>
      <c r="Q784" s="225"/>
      <c r="R784" s="225"/>
      <c r="S784" s="226"/>
      <c r="T784" s="200"/>
      <c r="U784" s="200"/>
      <c r="V784" s="16"/>
      <c r="W784" s="134"/>
      <c r="X784" s="54"/>
      <c r="Y784" s="54"/>
      <c r="Z784" s="54"/>
      <c r="AA784" s="54"/>
      <c r="AB784" s="54"/>
      <c r="AC784" s="54"/>
      <c r="AD784" s="54"/>
      <c r="AE784" s="42"/>
    </row>
    <row r="785" spans="1:31" s="17" customFormat="1" x14ac:dyDescent="0.3">
      <c r="A785" s="66"/>
      <c r="B785" s="66"/>
      <c r="C785" s="162"/>
      <c r="D785" s="66"/>
      <c r="E785" s="58"/>
      <c r="F785" s="58"/>
      <c r="G785" s="58"/>
      <c r="H785" s="58"/>
      <c r="I785" s="199"/>
      <c r="J785" s="177"/>
      <c r="K785" s="515"/>
      <c r="L785" s="59"/>
      <c r="M785" s="59"/>
      <c r="N785" s="58"/>
      <c r="O785" s="200"/>
      <c r="P785" s="130"/>
      <c r="Q785" s="225"/>
      <c r="R785" s="225"/>
      <c r="S785" s="226"/>
      <c r="T785" s="200"/>
      <c r="U785" s="200"/>
      <c r="V785" s="16"/>
      <c r="W785" s="134"/>
      <c r="X785" s="54"/>
      <c r="Y785" s="54"/>
      <c r="Z785" s="54"/>
      <c r="AA785" s="54"/>
      <c r="AB785" s="54"/>
      <c r="AC785" s="54"/>
      <c r="AD785" s="54"/>
      <c r="AE785" s="42"/>
    </row>
    <row r="786" spans="1:31" s="17" customFormat="1" x14ac:dyDescent="0.3">
      <c r="A786" s="66"/>
      <c r="B786" s="66"/>
      <c r="C786" s="162"/>
      <c r="D786" s="66"/>
      <c r="E786" s="58"/>
      <c r="F786" s="58"/>
      <c r="G786" s="58"/>
      <c r="H786" s="58"/>
      <c r="I786" s="199"/>
      <c r="J786" s="177"/>
      <c r="K786" s="515"/>
      <c r="L786" s="59"/>
      <c r="M786" s="59"/>
      <c r="N786" s="58"/>
      <c r="O786" s="200"/>
      <c r="P786" s="130"/>
      <c r="Q786" s="225"/>
      <c r="R786" s="225"/>
      <c r="S786" s="226"/>
      <c r="T786" s="200"/>
      <c r="U786" s="200"/>
      <c r="V786" s="16"/>
      <c r="W786" s="134"/>
      <c r="X786" s="54"/>
      <c r="Y786" s="54"/>
      <c r="Z786" s="54"/>
      <c r="AA786" s="54"/>
      <c r="AB786" s="54"/>
      <c r="AC786" s="54"/>
      <c r="AD786" s="54"/>
      <c r="AE786" s="42"/>
    </row>
    <row r="787" spans="1:31" s="17" customFormat="1" x14ac:dyDescent="0.3">
      <c r="A787" s="66"/>
      <c r="B787" s="66"/>
      <c r="C787" s="162"/>
      <c r="D787" s="66"/>
      <c r="E787" s="58"/>
      <c r="F787" s="58"/>
      <c r="G787" s="58"/>
      <c r="H787" s="58"/>
      <c r="I787" s="199"/>
      <c r="J787" s="177"/>
      <c r="K787" s="515"/>
      <c r="L787" s="59"/>
      <c r="M787" s="59"/>
      <c r="N787" s="58"/>
      <c r="O787" s="200"/>
      <c r="P787" s="130"/>
      <c r="Q787" s="225"/>
      <c r="R787" s="225"/>
      <c r="S787" s="226"/>
      <c r="T787" s="200"/>
      <c r="U787" s="200"/>
      <c r="V787" s="16"/>
      <c r="W787" s="134"/>
      <c r="X787" s="54"/>
      <c r="Y787" s="54"/>
      <c r="Z787" s="54"/>
      <c r="AA787" s="54"/>
      <c r="AB787" s="54"/>
      <c r="AC787" s="54"/>
      <c r="AD787" s="54"/>
      <c r="AE787" s="42"/>
    </row>
    <row r="788" spans="1:31" s="17" customFormat="1" x14ac:dyDescent="0.3">
      <c r="A788" s="66"/>
      <c r="B788" s="66"/>
      <c r="C788" s="162"/>
      <c r="D788" s="66"/>
      <c r="E788" s="58"/>
      <c r="F788" s="58"/>
      <c r="G788" s="58"/>
      <c r="H788" s="58"/>
      <c r="I788" s="199"/>
      <c r="J788" s="177"/>
      <c r="K788" s="515"/>
      <c r="L788" s="59"/>
      <c r="M788" s="59"/>
      <c r="N788" s="58"/>
      <c r="O788" s="200"/>
      <c r="P788" s="130"/>
      <c r="Q788" s="225"/>
      <c r="R788" s="225"/>
      <c r="S788" s="226"/>
      <c r="T788" s="200"/>
      <c r="U788" s="200"/>
      <c r="V788" s="16"/>
      <c r="W788" s="134"/>
      <c r="X788" s="54"/>
      <c r="Y788" s="54"/>
      <c r="Z788" s="54"/>
      <c r="AA788" s="54"/>
      <c r="AB788" s="54"/>
      <c r="AC788" s="54"/>
      <c r="AD788" s="54"/>
      <c r="AE788" s="42"/>
    </row>
    <row r="789" spans="1:31" s="17" customFormat="1" x14ac:dyDescent="0.3">
      <c r="A789" s="66"/>
      <c r="B789" s="66"/>
      <c r="C789" s="162"/>
      <c r="D789" s="66"/>
      <c r="E789" s="58"/>
      <c r="F789" s="58"/>
      <c r="G789" s="58"/>
      <c r="H789" s="58"/>
      <c r="I789" s="199"/>
      <c r="J789" s="177"/>
      <c r="K789" s="515"/>
      <c r="L789" s="59"/>
      <c r="M789" s="59"/>
      <c r="N789" s="58"/>
      <c r="O789" s="200"/>
      <c r="P789" s="130"/>
      <c r="Q789" s="225"/>
      <c r="R789" s="225"/>
      <c r="S789" s="226"/>
      <c r="T789" s="200"/>
      <c r="U789" s="200"/>
      <c r="V789" s="16"/>
      <c r="W789" s="134"/>
      <c r="X789" s="54"/>
      <c r="Y789" s="54"/>
      <c r="Z789" s="54"/>
      <c r="AA789" s="54"/>
      <c r="AB789" s="54"/>
      <c r="AC789" s="54"/>
      <c r="AD789" s="54"/>
      <c r="AE789" s="42"/>
    </row>
    <row r="790" spans="1:31" s="17" customFormat="1" x14ac:dyDescent="0.3">
      <c r="A790" s="66"/>
      <c r="B790" s="66"/>
      <c r="C790" s="162"/>
      <c r="D790" s="66"/>
      <c r="E790" s="58"/>
      <c r="F790" s="58"/>
      <c r="G790" s="58"/>
      <c r="H790" s="58"/>
      <c r="I790" s="199"/>
      <c r="J790" s="177"/>
      <c r="K790" s="515"/>
      <c r="L790" s="59"/>
      <c r="M790" s="59"/>
      <c r="N790" s="58"/>
      <c r="O790" s="200"/>
      <c r="P790" s="130"/>
      <c r="Q790" s="225"/>
      <c r="R790" s="225"/>
      <c r="S790" s="226"/>
      <c r="T790" s="200"/>
      <c r="U790" s="200"/>
      <c r="V790" s="16"/>
      <c r="W790" s="134"/>
      <c r="X790" s="54"/>
      <c r="Y790" s="54"/>
      <c r="Z790" s="54"/>
      <c r="AA790" s="54"/>
      <c r="AB790" s="54"/>
      <c r="AC790" s="54"/>
      <c r="AD790" s="54"/>
      <c r="AE790" s="42"/>
    </row>
    <row r="791" spans="1:31" s="17" customFormat="1" x14ac:dyDescent="0.3">
      <c r="A791" s="66"/>
      <c r="B791" s="66"/>
      <c r="C791" s="162"/>
      <c r="D791" s="66"/>
      <c r="E791" s="58"/>
      <c r="F791" s="58"/>
      <c r="G791" s="58"/>
      <c r="H791" s="58"/>
      <c r="I791" s="199"/>
      <c r="J791" s="177"/>
      <c r="K791" s="515"/>
      <c r="L791" s="59"/>
      <c r="M791" s="59"/>
      <c r="N791" s="58"/>
      <c r="O791" s="200"/>
      <c r="P791" s="130"/>
      <c r="Q791" s="225"/>
      <c r="R791" s="225"/>
      <c r="S791" s="226"/>
      <c r="T791" s="200"/>
      <c r="U791" s="200"/>
      <c r="V791" s="16"/>
      <c r="W791" s="134"/>
      <c r="X791" s="54"/>
      <c r="Y791" s="54"/>
      <c r="Z791" s="54"/>
      <c r="AA791" s="54"/>
      <c r="AB791" s="54"/>
      <c r="AC791" s="54"/>
      <c r="AD791" s="54"/>
      <c r="AE791" s="42"/>
    </row>
    <row r="792" spans="1:31" s="17" customFormat="1" x14ac:dyDescent="0.3">
      <c r="A792" s="66"/>
      <c r="B792" s="66"/>
      <c r="C792" s="162"/>
      <c r="D792" s="66"/>
      <c r="E792" s="58"/>
      <c r="F792" s="58"/>
      <c r="G792" s="58"/>
      <c r="H792" s="58"/>
      <c r="I792" s="199"/>
      <c r="J792" s="177"/>
      <c r="K792" s="515"/>
      <c r="L792" s="59"/>
      <c r="M792" s="59"/>
      <c r="N792" s="58"/>
      <c r="O792" s="200"/>
      <c r="P792" s="130"/>
      <c r="Q792" s="225"/>
      <c r="R792" s="225"/>
      <c r="S792" s="226"/>
      <c r="T792" s="200"/>
      <c r="U792" s="200"/>
      <c r="V792" s="16"/>
      <c r="W792" s="134"/>
      <c r="X792" s="54"/>
      <c r="Y792" s="54"/>
      <c r="Z792" s="54"/>
      <c r="AA792" s="54"/>
      <c r="AB792" s="54"/>
      <c r="AC792" s="54"/>
      <c r="AD792" s="54"/>
      <c r="AE792" s="42"/>
    </row>
    <row r="793" spans="1:31" s="17" customFormat="1" x14ac:dyDescent="0.3">
      <c r="A793" s="66"/>
      <c r="B793" s="66"/>
      <c r="C793" s="162"/>
      <c r="D793" s="66"/>
      <c r="E793" s="58"/>
      <c r="F793" s="58"/>
      <c r="G793" s="58"/>
      <c r="H793" s="58"/>
      <c r="I793" s="199"/>
      <c r="J793" s="177"/>
      <c r="K793" s="515"/>
      <c r="L793" s="59"/>
      <c r="M793" s="59"/>
      <c r="N793" s="58"/>
      <c r="O793" s="200"/>
      <c r="P793" s="130"/>
      <c r="Q793" s="225"/>
      <c r="R793" s="225"/>
      <c r="S793" s="226"/>
      <c r="T793" s="200"/>
      <c r="U793" s="200"/>
      <c r="V793" s="16"/>
      <c r="W793" s="134"/>
      <c r="X793" s="54"/>
      <c r="Y793" s="54"/>
      <c r="Z793" s="54"/>
      <c r="AA793" s="54"/>
      <c r="AB793" s="54"/>
      <c r="AC793" s="54"/>
      <c r="AD793" s="54"/>
      <c r="AE793" s="42"/>
    </row>
    <row r="794" spans="1:31" s="17" customFormat="1" x14ac:dyDescent="0.3">
      <c r="A794" s="66"/>
      <c r="B794" s="66"/>
      <c r="C794" s="162"/>
      <c r="D794" s="66"/>
      <c r="E794" s="58"/>
      <c r="F794" s="58"/>
      <c r="G794" s="58"/>
      <c r="H794" s="58"/>
      <c r="I794" s="199"/>
      <c r="J794" s="177"/>
      <c r="K794" s="515"/>
      <c r="L794" s="59"/>
      <c r="M794" s="59"/>
      <c r="N794" s="197"/>
      <c r="O794" s="200"/>
      <c r="P794" s="130"/>
      <c r="Q794" s="225"/>
      <c r="R794" s="225"/>
      <c r="S794" s="226"/>
      <c r="T794" s="200"/>
      <c r="U794" s="200"/>
      <c r="V794" s="16"/>
      <c r="W794" s="134"/>
      <c r="X794" s="54"/>
      <c r="Y794" s="54"/>
      <c r="Z794" s="54"/>
      <c r="AA794" s="54"/>
      <c r="AB794" s="54"/>
      <c r="AC794" s="54"/>
      <c r="AD794" s="54"/>
      <c r="AE794" s="42"/>
    </row>
    <row r="795" spans="1:31" s="17" customFormat="1" x14ac:dyDescent="0.3">
      <c r="A795" s="66"/>
      <c r="B795" s="66"/>
      <c r="C795" s="162"/>
      <c r="D795" s="66"/>
      <c r="E795" s="58"/>
      <c r="F795" s="58"/>
      <c r="G795" s="58"/>
      <c r="H795" s="58"/>
      <c r="I795" s="199"/>
      <c r="J795" s="177"/>
      <c r="K795" s="515"/>
      <c r="L795" s="59"/>
      <c r="M795" s="59"/>
      <c r="N795" s="58"/>
      <c r="O795" s="200"/>
      <c r="P795" s="130"/>
      <c r="Q795" s="225"/>
      <c r="R795" s="225"/>
      <c r="S795" s="226"/>
      <c r="T795" s="200"/>
      <c r="U795" s="200"/>
      <c r="V795" s="16"/>
      <c r="W795" s="134"/>
      <c r="X795" s="54"/>
      <c r="Y795" s="54"/>
      <c r="Z795" s="54"/>
      <c r="AA795" s="54"/>
      <c r="AB795" s="54"/>
      <c r="AC795" s="54"/>
      <c r="AD795" s="54"/>
      <c r="AE795" s="42"/>
    </row>
    <row r="796" spans="1:31" s="17" customFormat="1" x14ac:dyDescent="0.3">
      <c r="A796" s="66"/>
      <c r="B796" s="66"/>
      <c r="C796" s="162"/>
      <c r="D796" s="66"/>
      <c r="E796" s="58"/>
      <c r="F796" s="58"/>
      <c r="G796" s="58"/>
      <c r="H796" s="58"/>
      <c r="I796" s="199"/>
      <c r="J796" s="177"/>
      <c r="K796" s="515"/>
      <c r="L796" s="59"/>
      <c r="M796" s="59"/>
      <c r="N796" s="58"/>
      <c r="O796" s="200"/>
      <c r="P796" s="130"/>
      <c r="Q796" s="225"/>
      <c r="R796" s="225"/>
      <c r="S796" s="226"/>
      <c r="T796" s="200"/>
      <c r="U796" s="200"/>
      <c r="V796" s="16"/>
      <c r="W796" s="134"/>
      <c r="X796" s="54"/>
      <c r="Y796" s="54"/>
      <c r="Z796" s="54"/>
      <c r="AA796" s="54"/>
      <c r="AB796" s="54"/>
      <c r="AC796" s="54"/>
      <c r="AD796" s="54"/>
      <c r="AE796" s="42"/>
    </row>
    <row r="797" spans="1:31" s="17" customFormat="1" x14ac:dyDescent="0.3">
      <c r="A797" s="66"/>
      <c r="B797" s="66"/>
      <c r="C797" s="162"/>
      <c r="D797" s="66"/>
      <c r="E797" s="58"/>
      <c r="F797" s="58"/>
      <c r="G797" s="58"/>
      <c r="H797" s="58"/>
      <c r="I797" s="199"/>
      <c r="J797" s="177"/>
      <c r="K797" s="515"/>
      <c r="L797" s="59"/>
      <c r="M797" s="59"/>
      <c r="N797" s="58"/>
      <c r="O797" s="200"/>
      <c r="P797" s="130"/>
      <c r="Q797" s="225"/>
      <c r="R797" s="225"/>
      <c r="S797" s="226"/>
      <c r="T797" s="200"/>
      <c r="U797" s="200"/>
      <c r="V797" s="16"/>
      <c r="W797" s="134"/>
      <c r="X797" s="54"/>
      <c r="Y797" s="54"/>
      <c r="Z797" s="54"/>
      <c r="AA797" s="54"/>
      <c r="AB797" s="54"/>
      <c r="AC797" s="54"/>
      <c r="AD797" s="54"/>
      <c r="AE797" s="42"/>
    </row>
    <row r="798" spans="1:31" s="17" customFormat="1" x14ac:dyDescent="0.3">
      <c r="A798" s="66"/>
      <c r="B798" s="66"/>
      <c r="C798" s="162"/>
      <c r="D798" s="66"/>
      <c r="E798" s="58"/>
      <c r="F798" s="58"/>
      <c r="G798" s="58"/>
      <c r="H798" s="58"/>
      <c r="I798" s="199"/>
      <c r="J798" s="177"/>
      <c r="K798" s="515"/>
      <c r="L798" s="59"/>
      <c r="M798" s="59"/>
      <c r="N798" s="58"/>
      <c r="O798" s="200"/>
      <c r="P798" s="130"/>
      <c r="Q798" s="225"/>
      <c r="R798" s="225"/>
      <c r="S798" s="226"/>
      <c r="T798" s="200"/>
      <c r="U798" s="200"/>
      <c r="V798" s="16"/>
      <c r="W798" s="134"/>
      <c r="X798" s="54"/>
      <c r="Y798" s="54"/>
      <c r="Z798" s="54"/>
      <c r="AA798" s="54"/>
      <c r="AB798" s="54"/>
      <c r="AC798" s="54"/>
      <c r="AD798" s="54"/>
      <c r="AE798" s="42"/>
    </row>
    <row r="799" spans="1:31" s="17" customFormat="1" x14ac:dyDescent="0.3">
      <c r="A799" s="66"/>
      <c r="B799" s="66"/>
      <c r="C799" s="162"/>
      <c r="D799" s="66"/>
      <c r="E799" s="58"/>
      <c r="F799" s="58"/>
      <c r="G799" s="58"/>
      <c r="H799" s="58"/>
      <c r="I799" s="199"/>
      <c r="J799" s="177"/>
      <c r="K799" s="515"/>
      <c r="L799" s="59"/>
      <c r="M799" s="59"/>
      <c r="N799" s="197"/>
      <c r="O799" s="200"/>
      <c r="P799" s="130"/>
      <c r="Q799" s="225"/>
      <c r="R799" s="225"/>
      <c r="S799" s="226"/>
      <c r="T799" s="200"/>
      <c r="U799" s="200"/>
      <c r="V799" s="16"/>
      <c r="W799" s="134"/>
      <c r="X799" s="54"/>
      <c r="Y799" s="54"/>
      <c r="Z799" s="54"/>
      <c r="AA799" s="54"/>
      <c r="AB799" s="54"/>
      <c r="AC799" s="54"/>
      <c r="AD799" s="54"/>
      <c r="AE799" s="42"/>
    </row>
    <row r="800" spans="1:31" s="17" customFormat="1" x14ac:dyDescent="0.3">
      <c r="A800" s="66"/>
      <c r="B800" s="66"/>
      <c r="C800" s="162"/>
      <c r="D800" s="66"/>
      <c r="E800" s="58"/>
      <c r="F800" s="58"/>
      <c r="G800" s="58"/>
      <c r="H800" s="58"/>
      <c r="I800" s="199"/>
      <c r="J800" s="177"/>
      <c r="K800" s="515"/>
      <c r="L800" s="59"/>
      <c r="M800" s="59"/>
      <c r="N800" s="58"/>
      <c r="O800" s="200"/>
      <c r="P800" s="130"/>
      <c r="Q800" s="225"/>
      <c r="R800" s="225"/>
      <c r="S800" s="226"/>
      <c r="T800" s="200"/>
      <c r="U800" s="200"/>
      <c r="V800" s="16"/>
      <c r="W800" s="134"/>
      <c r="X800" s="54"/>
      <c r="Y800" s="54"/>
      <c r="Z800" s="54"/>
      <c r="AA800" s="54"/>
      <c r="AB800" s="54"/>
      <c r="AC800" s="54"/>
      <c r="AD800" s="54"/>
      <c r="AE800" s="42"/>
    </row>
    <row r="801" spans="1:31" s="17" customFormat="1" x14ac:dyDescent="0.3">
      <c r="A801" s="66"/>
      <c r="B801" s="66"/>
      <c r="C801" s="162"/>
      <c r="D801" s="66"/>
      <c r="E801" s="58"/>
      <c r="F801" s="58"/>
      <c r="G801" s="58"/>
      <c r="H801" s="58"/>
      <c r="I801" s="199"/>
      <c r="J801" s="177"/>
      <c r="K801" s="515"/>
      <c r="L801" s="59"/>
      <c r="M801" s="59"/>
      <c r="N801" s="197"/>
      <c r="O801" s="200"/>
      <c r="P801" s="130"/>
      <c r="Q801" s="225"/>
      <c r="R801" s="225"/>
      <c r="S801" s="226"/>
      <c r="T801" s="200"/>
      <c r="U801" s="200"/>
      <c r="V801" s="16"/>
      <c r="W801" s="134"/>
      <c r="X801" s="54"/>
      <c r="Y801" s="54"/>
      <c r="Z801" s="54"/>
      <c r="AA801" s="54"/>
      <c r="AB801" s="54"/>
      <c r="AC801" s="54"/>
      <c r="AD801" s="54"/>
      <c r="AE801" s="42"/>
    </row>
    <row r="802" spans="1:31" s="17" customFormat="1" x14ac:dyDescent="0.3">
      <c r="A802" s="66"/>
      <c r="B802" s="66"/>
      <c r="C802" s="162"/>
      <c r="D802" s="66"/>
      <c r="E802" s="58"/>
      <c r="F802" s="58"/>
      <c r="G802" s="58"/>
      <c r="H802" s="58"/>
      <c r="I802" s="199"/>
      <c r="J802" s="177"/>
      <c r="K802" s="515"/>
      <c r="L802" s="59"/>
      <c r="M802" s="59"/>
      <c r="N802" s="58"/>
      <c r="O802" s="200"/>
      <c r="P802" s="130"/>
      <c r="Q802" s="225"/>
      <c r="R802" s="225"/>
      <c r="S802" s="226"/>
      <c r="T802" s="200"/>
      <c r="U802" s="200"/>
      <c r="V802" s="16"/>
      <c r="W802" s="134"/>
      <c r="X802" s="54"/>
      <c r="Y802" s="54"/>
      <c r="Z802" s="54"/>
      <c r="AA802" s="54"/>
      <c r="AB802" s="54"/>
      <c r="AC802" s="54"/>
      <c r="AD802" s="54"/>
      <c r="AE802" s="42"/>
    </row>
    <row r="803" spans="1:31" s="17" customFormat="1" x14ac:dyDescent="0.3">
      <c r="A803" s="66"/>
      <c r="B803" s="66"/>
      <c r="C803" s="162"/>
      <c r="D803" s="66"/>
      <c r="E803" s="58"/>
      <c r="F803" s="58"/>
      <c r="G803" s="58"/>
      <c r="H803" s="58"/>
      <c r="I803" s="199"/>
      <c r="J803" s="177"/>
      <c r="K803" s="515"/>
      <c r="L803" s="59"/>
      <c r="M803" s="59"/>
      <c r="N803" s="58"/>
      <c r="O803" s="200"/>
      <c r="P803" s="130"/>
      <c r="Q803" s="225"/>
      <c r="R803" s="225"/>
      <c r="S803" s="226"/>
      <c r="T803" s="200"/>
      <c r="U803" s="200"/>
      <c r="V803" s="16"/>
      <c r="W803" s="134"/>
      <c r="X803" s="54"/>
      <c r="Y803" s="54"/>
      <c r="Z803" s="54"/>
      <c r="AA803" s="54"/>
      <c r="AB803" s="54"/>
      <c r="AC803" s="54"/>
      <c r="AD803" s="54"/>
      <c r="AE803" s="42"/>
    </row>
    <row r="804" spans="1:31" s="17" customFormat="1" x14ac:dyDescent="0.3">
      <c r="A804" s="66"/>
      <c r="B804" s="66"/>
      <c r="C804" s="162"/>
      <c r="D804" s="66"/>
      <c r="E804" s="58"/>
      <c r="F804" s="58"/>
      <c r="G804" s="58"/>
      <c r="H804" s="58"/>
      <c r="I804" s="199"/>
      <c r="J804" s="177"/>
      <c r="K804" s="515"/>
      <c r="L804" s="59"/>
      <c r="M804" s="59"/>
      <c r="N804" s="197"/>
      <c r="O804" s="200"/>
      <c r="P804" s="130"/>
      <c r="Q804" s="225"/>
      <c r="R804" s="225"/>
      <c r="S804" s="226"/>
      <c r="T804" s="200"/>
      <c r="U804" s="200"/>
      <c r="V804" s="16"/>
      <c r="W804" s="134"/>
      <c r="X804" s="54"/>
      <c r="Y804" s="54"/>
      <c r="Z804" s="54"/>
      <c r="AA804" s="54"/>
      <c r="AB804" s="54"/>
      <c r="AC804" s="54"/>
      <c r="AD804" s="54"/>
      <c r="AE804" s="42"/>
    </row>
    <row r="805" spans="1:31" s="17" customFormat="1" x14ac:dyDescent="0.3">
      <c r="A805" s="66"/>
      <c r="B805" s="66"/>
      <c r="C805" s="162"/>
      <c r="D805" s="66"/>
      <c r="E805" s="58"/>
      <c r="F805" s="58"/>
      <c r="G805" s="58"/>
      <c r="H805" s="58"/>
      <c r="I805" s="199"/>
      <c r="J805" s="177"/>
      <c r="K805" s="515"/>
      <c r="L805" s="59"/>
      <c r="M805" s="59"/>
      <c r="N805" s="58"/>
      <c r="O805" s="200"/>
      <c r="P805" s="130"/>
      <c r="Q805" s="225"/>
      <c r="R805" s="225"/>
      <c r="S805" s="226"/>
      <c r="T805" s="200"/>
      <c r="U805" s="200"/>
      <c r="V805" s="16"/>
      <c r="W805" s="134"/>
      <c r="X805" s="54"/>
      <c r="Y805" s="54"/>
      <c r="Z805" s="54"/>
      <c r="AA805" s="54"/>
      <c r="AB805" s="54"/>
      <c r="AC805" s="54"/>
      <c r="AD805" s="54"/>
      <c r="AE805" s="42"/>
    </row>
    <row r="806" spans="1:31" s="17" customFormat="1" x14ac:dyDescent="0.3">
      <c r="A806" s="66"/>
      <c r="B806" s="66"/>
      <c r="C806" s="162"/>
      <c r="D806" s="66"/>
      <c r="E806" s="58"/>
      <c r="F806" s="58"/>
      <c r="G806" s="58"/>
      <c r="H806" s="58"/>
      <c r="I806" s="199"/>
      <c r="J806" s="177"/>
      <c r="K806" s="515"/>
      <c r="L806" s="59"/>
      <c r="M806" s="59"/>
      <c r="N806" s="58"/>
      <c r="O806" s="200"/>
      <c r="P806" s="130"/>
      <c r="Q806" s="225"/>
      <c r="R806" s="225"/>
      <c r="S806" s="226"/>
      <c r="T806" s="200"/>
      <c r="U806" s="200"/>
      <c r="V806" s="16"/>
      <c r="W806" s="134"/>
      <c r="X806" s="54"/>
      <c r="Y806" s="54"/>
      <c r="Z806" s="54"/>
      <c r="AA806" s="54"/>
      <c r="AB806" s="54"/>
      <c r="AC806" s="54"/>
      <c r="AD806" s="54"/>
      <c r="AE806" s="42"/>
    </row>
    <row r="807" spans="1:31" x14ac:dyDescent="0.3">
      <c r="A807" s="66"/>
      <c r="B807" s="66"/>
      <c r="C807" s="179"/>
      <c r="D807" s="66"/>
      <c r="E807" s="58"/>
      <c r="F807" s="192"/>
      <c r="G807" s="182"/>
      <c r="H807" s="58"/>
      <c r="I807" s="199"/>
      <c r="J807" s="177"/>
      <c r="K807" s="515"/>
      <c r="L807" s="59"/>
      <c r="M807" s="59"/>
      <c r="N807" s="193"/>
      <c r="O807" s="200"/>
      <c r="P807" s="130"/>
      <c r="Q807" s="225"/>
      <c r="R807" s="225"/>
      <c r="S807" s="226"/>
      <c r="T807" s="200"/>
      <c r="U807" s="200"/>
      <c r="V807" s="16"/>
      <c r="W807" s="185"/>
      <c r="X807" s="54"/>
      <c r="Y807" s="54"/>
      <c r="Z807" s="54"/>
      <c r="AA807" s="54"/>
      <c r="AB807" s="54"/>
      <c r="AC807" s="54"/>
      <c r="AD807" s="54"/>
      <c r="AE807" s="42"/>
    </row>
    <row r="808" spans="1:31" s="17" customFormat="1" x14ac:dyDescent="0.3">
      <c r="A808" s="66"/>
      <c r="B808" s="66"/>
      <c r="C808" s="179"/>
      <c r="D808" s="66"/>
      <c r="E808" s="58"/>
      <c r="F808" s="192"/>
      <c r="G808" s="182"/>
      <c r="H808" s="58"/>
      <c r="I808" s="199"/>
      <c r="J808" s="177"/>
      <c r="K808" s="515"/>
      <c r="L808" s="59"/>
      <c r="M808" s="59"/>
      <c r="N808" s="197"/>
      <c r="O808" s="200"/>
      <c r="P808" s="130"/>
      <c r="Q808" s="225"/>
      <c r="R808" s="225"/>
      <c r="S808" s="226"/>
      <c r="T808" s="200"/>
      <c r="U808" s="200"/>
      <c r="V808" s="16"/>
      <c r="W808" s="185"/>
      <c r="X808" s="54"/>
      <c r="Y808" s="54"/>
      <c r="Z808" s="54"/>
      <c r="AA808" s="54"/>
      <c r="AB808" s="54"/>
      <c r="AC808" s="54"/>
      <c r="AD808" s="54"/>
      <c r="AE808" s="42"/>
    </row>
    <row r="809" spans="1:31" s="17" customFormat="1" x14ac:dyDescent="0.3">
      <c r="A809" s="66"/>
      <c r="B809" s="66"/>
      <c r="C809" s="179"/>
      <c r="D809" s="66"/>
      <c r="E809" s="58"/>
      <c r="F809" s="192"/>
      <c r="G809" s="182"/>
      <c r="H809" s="58"/>
      <c r="I809" s="199"/>
      <c r="J809" s="177"/>
      <c r="K809" s="515"/>
      <c r="L809" s="59"/>
      <c r="M809" s="59"/>
      <c r="N809" s="193"/>
      <c r="O809" s="200"/>
      <c r="P809" s="130"/>
      <c r="Q809" s="227"/>
      <c r="R809" s="227"/>
      <c r="S809" s="226"/>
      <c r="T809" s="200"/>
      <c r="U809" s="200"/>
      <c r="V809" s="16"/>
      <c r="W809" s="185"/>
      <c r="X809" s="54"/>
      <c r="Y809" s="54"/>
      <c r="Z809" s="54"/>
      <c r="AA809" s="54"/>
      <c r="AB809" s="54"/>
      <c r="AC809" s="54"/>
      <c r="AD809" s="54"/>
      <c r="AE809" s="42"/>
    </row>
    <row r="810" spans="1:31" s="17" customFormat="1" x14ac:dyDescent="0.3">
      <c r="A810" s="66"/>
      <c r="B810" s="66"/>
      <c r="C810" s="179"/>
      <c r="D810" s="66"/>
      <c r="E810" s="58"/>
      <c r="F810" s="192"/>
      <c r="G810" s="182"/>
      <c r="H810" s="58"/>
      <c r="I810" s="199"/>
      <c r="J810" s="177"/>
      <c r="K810" s="515"/>
      <c r="L810" s="59"/>
      <c r="M810" s="59"/>
      <c r="N810" s="197"/>
      <c r="O810" s="200"/>
      <c r="P810" s="130"/>
      <c r="Q810" s="227"/>
      <c r="R810" s="227"/>
      <c r="S810" s="226"/>
      <c r="T810" s="200"/>
      <c r="U810" s="200"/>
      <c r="V810" s="16"/>
      <c r="W810" s="185"/>
      <c r="X810" s="54"/>
      <c r="Y810" s="54"/>
      <c r="Z810" s="54"/>
      <c r="AA810" s="54"/>
      <c r="AB810" s="54"/>
      <c r="AC810" s="54"/>
      <c r="AD810" s="54"/>
      <c r="AE810" s="42"/>
    </row>
    <row r="811" spans="1:31" s="17" customFormat="1" x14ac:dyDescent="0.3">
      <c r="A811" s="66"/>
      <c r="B811" s="66"/>
      <c r="C811" s="179"/>
      <c r="D811" s="66"/>
      <c r="E811" s="58"/>
      <c r="F811" s="192"/>
      <c r="G811" s="182"/>
      <c r="H811" s="58"/>
      <c r="I811" s="199"/>
      <c r="J811" s="177"/>
      <c r="K811" s="515"/>
      <c r="L811" s="59"/>
      <c r="M811" s="59"/>
      <c r="N811" s="193"/>
      <c r="O811" s="200"/>
      <c r="P811" s="130"/>
      <c r="Q811" s="227"/>
      <c r="R811" s="227"/>
      <c r="S811" s="226"/>
      <c r="T811" s="200"/>
      <c r="U811" s="200"/>
      <c r="V811" s="16"/>
      <c r="W811" s="185"/>
      <c r="X811" s="54"/>
      <c r="Y811" s="54"/>
      <c r="Z811" s="54"/>
      <c r="AA811" s="54"/>
      <c r="AB811" s="54"/>
      <c r="AC811" s="54"/>
      <c r="AD811" s="54"/>
      <c r="AE811" s="42"/>
    </row>
    <row r="812" spans="1:31" s="17" customFormat="1" x14ac:dyDescent="0.3">
      <c r="A812" s="66"/>
      <c r="B812" s="66"/>
      <c r="C812" s="179"/>
      <c r="D812" s="66"/>
      <c r="E812" s="58"/>
      <c r="F812" s="192"/>
      <c r="G812" s="182"/>
      <c r="H812" s="58"/>
      <c r="I812" s="199"/>
      <c r="J812" s="177"/>
      <c r="K812" s="515"/>
      <c r="L812" s="59"/>
      <c r="M812" s="59"/>
      <c r="N812" s="197"/>
      <c r="O812" s="200"/>
      <c r="P812" s="130"/>
      <c r="Q812" s="227"/>
      <c r="R812" s="227"/>
      <c r="S812" s="226"/>
      <c r="T812" s="200"/>
      <c r="U812" s="200"/>
      <c r="V812" s="16"/>
      <c r="W812" s="185"/>
      <c r="X812" s="54"/>
      <c r="Y812" s="54"/>
      <c r="Z812" s="54"/>
      <c r="AA812" s="54"/>
      <c r="AB812" s="54"/>
      <c r="AC812" s="54"/>
      <c r="AD812" s="54"/>
      <c r="AE812" s="42"/>
    </row>
    <row r="813" spans="1:31" s="17" customFormat="1" x14ac:dyDescent="0.3">
      <c r="A813" s="66"/>
      <c r="B813" s="66"/>
      <c r="C813" s="179"/>
      <c r="D813" s="66"/>
      <c r="E813" s="58"/>
      <c r="F813" s="192"/>
      <c r="G813" s="182"/>
      <c r="H813" s="58"/>
      <c r="I813" s="199"/>
      <c r="J813" s="177"/>
      <c r="K813" s="515"/>
      <c r="L813" s="59"/>
      <c r="M813" s="59"/>
      <c r="N813" s="193"/>
      <c r="O813" s="200"/>
      <c r="P813" s="130"/>
      <c r="Q813" s="227"/>
      <c r="R813" s="227"/>
      <c r="S813" s="226"/>
      <c r="T813" s="200"/>
      <c r="U813" s="200"/>
      <c r="V813" s="16"/>
      <c r="W813" s="185"/>
      <c r="X813" s="54"/>
      <c r="Y813" s="54"/>
      <c r="Z813" s="54"/>
      <c r="AA813" s="54"/>
      <c r="AB813" s="54"/>
      <c r="AC813" s="54"/>
      <c r="AD813" s="54"/>
      <c r="AE813" s="42"/>
    </row>
    <row r="814" spans="1:31" x14ac:dyDescent="0.3">
      <c r="A814" s="66"/>
      <c r="B814" s="66"/>
      <c r="C814" s="179"/>
      <c r="D814" s="66"/>
      <c r="E814" s="58"/>
      <c r="F814" s="192"/>
      <c r="G814" s="182"/>
      <c r="H814" s="58"/>
      <c r="I814" s="199"/>
      <c r="J814" s="177"/>
      <c r="K814" s="515"/>
      <c r="L814" s="59"/>
      <c r="M814" s="59"/>
      <c r="N814" s="193"/>
      <c r="O814" s="200"/>
      <c r="P814" s="130"/>
      <c r="Q814" s="225"/>
      <c r="R814" s="225"/>
      <c r="S814" s="226"/>
      <c r="T814" s="200"/>
      <c r="U814" s="200"/>
      <c r="V814" s="16"/>
      <c r="W814" s="185"/>
      <c r="X814" s="54"/>
      <c r="Y814" s="54"/>
      <c r="Z814" s="54"/>
      <c r="AA814" s="54"/>
      <c r="AB814" s="54"/>
      <c r="AC814" s="54"/>
      <c r="AD814" s="54"/>
      <c r="AE814" s="42"/>
    </row>
    <row r="815" spans="1:31" x14ac:dyDescent="0.3">
      <c r="A815" s="66"/>
      <c r="B815" s="66"/>
      <c r="C815" s="179"/>
      <c r="D815" s="66"/>
      <c r="E815" s="58"/>
      <c r="F815" s="192"/>
      <c r="G815" s="182"/>
      <c r="H815" s="58"/>
      <c r="I815" s="199"/>
      <c r="J815" s="177"/>
      <c r="K815" s="515"/>
      <c r="L815" s="59"/>
      <c r="M815" s="59"/>
      <c r="N815" s="197"/>
      <c r="O815" s="200"/>
      <c r="P815" s="130"/>
      <c r="Q815" s="225"/>
      <c r="R815" s="225"/>
      <c r="S815" s="226"/>
      <c r="T815" s="200"/>
      <c r="U815" s="200"/>
      <c r="V815" s="16"/>
      <c r="W815" s="185"/>
      <c r="X815" s="54"/>
      <c r="Y815" s="54"/>
      <c r="Z815" s="54"/>
      <c r="AA815" s="54"/>
      <c r="AB815" s="54"/>
      <c r="AC815" s="54"/>
      <c r="AD815" s="54"/>
      <c r="AE815" s="42"/>
    </row>
    <row r="816" spans="1:31" x14ac:dyDescent="0.3">
      <c r="A816" s="66"/>
      <c r="B816" s="66"/>
      <c r="C816" s="179"/>
      <c r="D816" s="66"/>
      <c r="E816" s="58"/>
      <c r="F816" s="192"/>
      <c r="G816" s="182"/>
      <c r="H816" s="58"/>
      <c r="I816" s="199"/>
      <c r="J816" s="177"/>
      <c r="K816" s="515"/>
      <c r="L816" s="59"/>
      <c r="M816" s="59"/>
      <c r="N816" s="197"/>
      <c r="O816" s="200"/>
      <c r="P816" s="130"/>
      <c r="Q816" s="225"/>
      <c r="R816" s="225"/>
      <c r="S816" s="226"/>
      <c r="T816" s="200"/>
      <c r="U816" s="200"/>
      <c r="V816" s="16"/>
      <c r="W816" s="185"/>
      <c r="X816" s="54"/>
      <c r="Y816" s="54"/>
      <c r="Z816" s="54"/>
      <c r="AA816" s="54"/>
      <c r="AB816" s="54"/>
      <c r="AC816" s="54"/>
      <c r="AD816" s="54"/>
      <c r="AE816" s="42"/>
    </row>
    <row r="817" spans="1:31" x14ac:dyDescent="0.3">
      <c r="A817" s="66"/>
      <c r="B817" s="66"/>
      <c r="C817" s="179"/>
      <c r="D817" s="66"/>
      <c r="E817" s="58"/>
      <c r="F817" s="192"/>
      <c r="G817" s="182"/>
      <c r="H817" s="58"/>
      <c r="I817" s="199"/>
      <c r="J817" s="177"/>
      <c r="K817" s="515"/>
      <c r="L817" s="59"/>
      <c r="M817" s="59"/>
      <c r="N817" s="193"/>
      <c r="O817" s="200"/>
      <c r="P817" s="130"/>
      <c r="Q817" s="225"/>
      <c r="R817" s="225"/>
      <c r="S817" s="226"/>
      <c r="T817" s="200"/>
      <c r="U817" s="200"/>
      <c r="V817" s="16"/>
      <c r="W817" s="185"/>
      <c r="X817" s="54"/>
      <c r="Y817" s="54"/>
      <c r="Z817" s="54"/>
      <c r="AA817" s="54"/>
      <c r="AB817" s="54"/>
      <c r="AC817" s="54"/>
      <c r="AD817" s="54"/>
      <c r="AE817" s="42"/>
    </row>
    <row r="818" spans="1:31" x14ac:dyDescent="0.3">
      <c r="A818" s="66"/>
      <c r="B818" s="66"/>
      <c r="C818" s="179"/>
      <c r="D818" s="66"/>
      <c r="E818" s="58"/>
      <c r="F818" s="192"/>
      <c r="G818" s="182"/>
      <c r="H818" s="58"/>
      <c r="I818" s="199"/>
      <c r="J818" s="177"/>
      <c r="K818" s="515"/>
      <c r="L818" s="59"/>
      <c r="M818" s="59"/>
      <c r="N818" s="197"/>
      <c r="O818" s="200"/>
      <c r="P818" s="130"/>
      <c r="Q818" s="225"/>
      <c r="R818" s="225"/>
      <c r="S818" s="226"/>
      <c r="T818" s="200"/>
      <c r="U818" s="200"/>
      <c r="V818" s="16"/>
      <c r="W818" s="185"/>
      <c r="X818" s="54"/>
      <c r="Y818" s="54"/>
      <c r="Z818" s="54"/>
      <c r="AA818" s="54"/>
      <c r="AB818" s="54"/>
      <c r="AC818" s="54"/>
      <c r="AD818" s="54"/>
      <c r="AE818" s="42"/>
    </row>
    <row r="819" spans="1:31" x14ac:dyDescent="0.3">
      <c r="A819" s="66"/>
      <c r="B819" s="66"/>
      <c r="C819" s="179"/>
      <c r="D819" s="66"/>
      <c r="E819" s="58"/>
      <c r="F819" s="192"/>
      <c r="G819" s="182"/>
      <c r="H819" s="58"/>
      <c r="I819" s="199"/>
      <c r="J819" s="177"/>
      <c r="K819" s="515"/>
      <c r="L819" s="59"/>
      <c r="M819" s="59"/>
      <c r="N819" s="193"/>
      <c r="O819" s="200"/>
      <c r="P819" s="130"/>
      <c r="Q819" s="225"/>
      <c r="R819" s="225"/>
      <c r="S819" s="226"/>
      <c r="T819" s="200"/>
      <c r="U819" s="200"/>
      <c r="V819" s="16"/>
      <c r="W819" s="185"/>
      <c r="X819" s="54"/>
      <c r="Y819" s="54"/>
      <c r="Z819" s="54"/>
      <c r="AA819" s="54"/>
      <c r="AB819" s="54"/>
      <c r="AC819" s="54"/>
      <c r="AD819" s="54"/>
      <c r="AE819" s="42"/>
    </row>
    <row r="820" spans="1:31" x14ac:dyDescent="0.3">
      <c r="A820" s="66"/>
      <c r="B820" s="66"/>
      <c r="C820" s="179"/>
      <c r="D820" s="66"/>
      <c r="E820" s="58"/>
      <c r="F820" s="192"/>
      <c r="G820" s="182"/>
      <c r="H820" s="58"/>
      <c r="I820" s="199"/>
      <c r="J820" s="177"/>
      <c r="K820" s="515"/>
      <c r="L820" s="59"/>
      <c r="M820" s="59"/>
      <c r="N820" s="193"/>
      <c r="O820" s="200"/>
      <c r="P820" s="130"/>
      <c r="Q820" s="225"/>
      <c r="R820" s="225"/>
      <c r="S820" s="226"/>
      <c r="T820" s="200"/>
      <c r="U820" s="200"/>
      <c r="V820" s="16"/>
      <c r="W820" s="185"/>
      <c r="X820" s="54"/>
      <c r="Y820" s="54"/>
      <c r="Z820" s="54"/>
      <c r="AA820" s="54"/>
      <c r="AB820" s="54"/>
      <c r="AC820" s="54"/>
      <c r="AD820" s="54"/>
      <c r="AE820" s="42"/>
    </row>
    <row r="821" spans="1:31" x14ac:dyDescent="0.3">
      <c r="A821" s="66"/>
      <c r="B821" s="66"/>
      <c r="C821" s="179"/>
      <c r="D821" s="66"/>
      <c r="E821" s="58"/>
      <c r="F821" s="192"/>
      <c r="G821" s="182"/>
      <c r="H821" s="58"/>
      <c r="I821" s="199"/>
      <c r="J821" s="177"/>
      <c r="K821" s="515"/>
      <c r="L821" s="59"/>
      <c r="M821" s="59"/>
      <c r="N821" s="193"/>
      <c r="O821" s="200"/>
      <c r="P821" s="130"/>
      <c r="Q821" s="225"/>
      <c r="R821" s="225"/>
      <c r="S821" s="226"/>
      <c r="T821" s="200"/>
      <c r="U821" s="200"/>
      <c r="V821" s="16"/>
      <c r="W821" s="185"/>
      <c r="X821" s="54"/>
      <c r="Y821" s="54"/>
      <c r="Z821" s="54"/>
      <c r="AA821" s="54"/>
      <c r="AB821" s="54"/>
      <c r="AC821" s="54"/>
      <c r="AD821" s="54"/>
      <c r="AE821" s="42"/>
    </row>
    <row r="822" spans="1:31" x14ac:dyDescent="0.3">
      <c r="A822" s="66"/>
      <c r="B822" s="66"/>
      <c r="C822" s="179"/>
      <c r="D822" s="66"/>
      <c r="E822" s="58"/>
      <c r="F822" s="192"/>
      <c r="G822" s="182"/>
      <c r="H822" s="58"/>
      <c r="I822" s="199"/>
      <c r="J822" s="177"/>
      <c r="K822" s="515"/>
      <c r="L822" s="59"/>
      <c r="M822" s="59"/>
      <c r="N822" s="193"/>
      <c r="O822" s="200"/>
      <c r="P822" s="130"/>
      <c r="Q822" s="225"/>
      <c r="R822" s="225"/>
      <c r="S822" s="226"/>
      <c r="T822" s="200"/>
      <c r="U822" s="200"/>
      <c r="V822" s="16"/>
      <c r="W822" s="185"/>
      <c r="X822" s="54"/>
      <c r="Y822" s="54"/>
      <c r="Z822" s="54"/>
      <c r="AA822" s="54"/>
      <c r="AB822" s="54"/>
      <c r="AC822" s="54"/>
      <c r="AD822" s="54"/>
      <c r="AE822" s="42"/>
    </row>
    <row r="823" spans="1:31" x14ac:dyDescent="0.3">
      <c r="A823" s="66"/>
      <c r="B823" s="66"/>
      <c r="C823" s="179"/>
      <c r="D823" s="66"/>
      <c r="E823" s="58"/>
      <c r="F823" s="192"/>
      <c r="G823" s="182"/>
      <c r="H823" s="58"/>
      <c r="I823" s="199"/>
      <c r="J823" s="177"/>
      <c r="K823" s="515"/>
      <c r="L823" s="59"/>
      <c r="M823" s="59"/>
      <c r="N823" s="193"/>
      <c r="O823" s="200"/>
      <c r="P823" s="130"/>
      <c r="Q823" s="225"/>
      <c r="R823" s="225"/>
      <c r="S823" s="226"/>
      <c r="T823" s="200"/>
      <c r="U823" s="200"/>
      <c r="V823" s="16"/>
      <c r="W823" s="185"/>
      <c r="X823" s="54"/>
      <c r="Y823" s="54"/>
      <c r="Z823" s="54"/>
      <c r="AA823" s="54"/>
      <c r="AB823" s="54"/>
      <c r="AC823" s="54"/>
      <c r="AD823" s="54"/>
      <c r="AE823" s="42"/>
    </row>
    <row r="824" spans="1:31" x14ac:dyDescent="0.3">
      <c r="A824" s="66"/>
      <c r="B824" s="66"/>
      <c r="C824" s="179"/>
      <c r="D824" s="66"/>
      <c r="E824" s="58"/>
      <c r="F824" s="192"/>
      <c r="G824" s="182"/>
      <c r="H824" s="58"/>
      <c r="I824" s="199"/>
      <c r="J824" s="177"/>
      <c r="K824" s="515"/>
      <c r="L824" s="59"/>
      <c r="M824" s="59"/>
      <c r="N824" s="193"/>
      <c r="O824" s="200"/>
      <c r="P824" s="130"/>
      <c r="Q824" s="225"/>
      <c r="R824" s="225"/>
      <c r="S824" s="226"/>
      <c r="T824" s="200"/>
      <c r="U824" s="200"/>
      <c r="V824" s="16"/>
      <c r="W824" s="185"/>
      <c r="X824" s="54"/>
      <c r="Y824" s="54"/>
      <c r="Z824" s="54"/>
      <c r="AA824" s="54"/>
      <c r="AB824" s="54"/>
      <c r="AC824" s="54"/>
      <c r="AD824" s="54"/>
      <c r="AE824" s="42"/>
    </row>
    <row r="825" spans="1:31" x14ac:dyDescent="0.3">
      <c r="A825" s="66"/>
      <c r="B825" s="66"/>
      <c r="C825" s="179"/>
      <c r="D825" s="66"/>
      <c r="E825" s="58"/>
      <c r="F825" s="192"/>
      <c r="G825" s="182"/>
      <c r="H825" s="58"/>
      <c r="I825" s="199"/>
      <c r="J825" s="177"/>
      <c r="K825" s="515"/>
      <c r="L825" s="59"/>
      <c r="M825" s="59"/>
      <c r="N825" s="193"/>
      <c r="O825" s="200"/>
      <c r="P825" s="130"/>
      <c r="Q825" s="225"/>
      <c r="R825" s="225"/>
      <c r="S825" s="226"/>
      <c r="T825" s="200"/>
      <c r="U825" s="200"/>
      <c r="V825" s="16"/>
      <c r="W825" s="185"/>
      <c r="X825" s="54"/>
      <c r="Y825" s="54"/>
      <c r="Z825" s="54"/>
      <c r="AA825" s="54"/>
      <c r="AB825" s="54"/>
      <c r="AC825" s="54"/>
      <c r="AD825" s="54"/>
      <c r="AE825" s="42"/>
    </row>
    <row r="826" spans="1:31" x14ac:dyDescent="0.3">
      <c r="A826" s="66"/>
      <c r="B826" s="66"/>
      <c r="C826" s="179"/>
      <c r="D826" s="66"/>
      <c r="E826" s="58"/>
      <c r="F826" s="192"/>
      <c r="G826" s="182"/>
      <c r="H826" s="58"/>
      <c r="I826" s="199"/>
      <c r="J826" s="177"/>
      <c r="K826" s="515"/>
      <c r="L826" s="59"/>
      <c r="M826" s="59"/>
      <c r="N826" s="193"/>
      <c r="O826" s="200"/>
      <c r="P826" s="130"/>
      <c r="Q826" s="225"/>
      <c r="R826" s="225"/>
      <c r="S826" s="226"/>
      <c r="T826" s="200"/>
      <c r="U826" s="200"/>
      <c r="V826" s="16"/>
      <c r="W826" s="185"/>
      <c r="X826" s="54"/>
      <c r="Y826" s="54"/>
      <c r="Z826" s="54"/>
      <c r="AA826" s="54"/>
      <c r="AB826" s="54"/>
      <c r="AC826" s="54"/>
      <c r="AD826" s="54"/>
      <c r="AE826" s="42"/>
    </row>
    <row r="827" spans="1:31" x14ac:dyDescent="0.3">
      <c r="A827" s="66"/>
      <c r="B827" s="66"/>
      <c r="C827" s="179"/>
      <c r="D827" s="66"/>
      <c r="E827" s="58"/>
      <c r="F827" s="192"/>
      <c r="G827" s="182"/>
      <c r="H827" s="58"/>
      <c r="I827" s="199"/>
      <c r="J827" s="177"/>
      <c r="K827" s="515"/>
      <c r="L827" s="59"/>
      <c r="M827" s="59"/>
      <c r="N827" s="193"/>
      <c r="O827" s="200"/>
      <c r="P827" s="130"/>
      <c r="Q827" s="225"/>
      <c r="R827" s="225"/>
      <c r="S827" s="226"/>
      <c r="T827" s="200"/>
      <c r="U827" s="200"/>
      <c r="V827" s="16"/>
      <c r="W827" s="185"/>
      <c r="X827" s="54"/>
      <c r="Y827" s="54"/>
      <c r="Z827" s="54"/>
      <c r="AA827" s="54"/>
      <c r="AB827" s="54"/>
      <c r="AC827" s="54"/>
      <c r="AD827" s="54"/>
      <c r="AE827" s="42"/>
    </row>
    <row r="828" spans="1:31" x14ac:dyDescent="0.3">
      <c r="A828" s="66"/>
      <c r="B828" s="66"/>
      <c r="C828" s="179"/>
      <c r="D828" s="66"/>
      <c r="E828" s="58"/>
      <c r="F828" s="192"/>
      <c r="G828" s="182"/>
      <c r="H828" s="58"/>
      <c r="I828" s="199"/>
      <c r="J828" s="177"/>
      <c r="K828" s="515"/>
      <c r="L828" s="59"/>
      <c r="M828" s="59"/>
      <c r="N828" s="197"/>
      <c r="O828" s="200"/>
      <c r="P828" s="130"/>
      <c r="Q828" s="225"/>
      <c r="R828" s="225"/>
      <c r="S828" s="226"/>
      <c r="T828" s="200"/>
      <c r="U828" s="200"/>
      <c r="V828" s="16"/>
      <c r="W828" s="185"/>
      <c r="X828" s="54"/>
      <c r="Y828" s="54"/>
      <c r="Z828" s="54"/>
      <c r="AA828" s="54"/>
      <c r="AB828" s="54"/>
      <c r="AC828" s="54"/>
      <c r="AD828" s="54"/>
      <c r="AE828" s="42"/>
    </row>
    <row r="829" spans="1:31" x14ac:dyDescent="0.3">
      <c r="A829" s="66"/>
      <c r="B829" s="66"/>
      <c r="C829" s="179"/>
      <c r="D829" s="66"/>
      <c r="E829" s="58"/>
      <c r="F829" s="192"/>
      <c r="G829" s="182"/>
      <c r="H829" s="58"/>
      <c r="I829" s="199"/>
      <c r="J829" s="177"/>
      <c r="K829" s="515"/>
      <c r="L829" s="59"/>
      <c r="M829" s="59"/>
      <c r="N829" s="193"/>
      <c r="O829" s="200"/>
      <c r="P829" s="130"/>
      <c r="Q829" s="225"/>
      <c r="R829" s="225"/>
      <c r="S829" s="226"/>
      <c r="T829" s="200"/>
      <c r="U829" s="200"/>
      <c r="V829" s="16"/>
      <c r="W829" s="185"/>
      <c r="X829" s="54"/>
      <c r="Y829" s="54"/>
      <c r="Z829" s="54"/>
      <c r="AA829" s="54"/>
      <c r="AB829" s="54"/>
      <c r="AC829" s="54"/>
      <c r="AD829" s="54"/>
      <c r="AE829" s="42"/>
    </row>
    <row r="830" spans="1:31" x14ac:dyDescent="0.3">
      <c r="A830" s="66"/>
      <c r="B830" s="66"/>
      <c r="C830" s="179"/>
      <c r="D830" s="66"/>
      <c r="E830" s="58"/>
      <c r="F830" s="192"/>
      <c r="G830" s="182"/>
      <c r="H830" s="58"/>
      <c r="I830" s="199"/>
      <c r="J830" s="177"/>
      <c r="K830" s="515"/>
      <c r="L830" s="59"/>
      <c r="M830" s="59"/>
      <c r="N830" s="193"/>
      <c r="O830" s="200"/>
      <c r="P830" s="130"/>
      <c r="Q830" s="225"/>
      <c r="R830" s="225"/>
      <c r="S830" s="226"/>
      <c r="T830" s="200"/>
      <c r="U830" s="200"/>
      <c r="V830" s="16"/>
      <c r="W830" s="185"/>
      <c r="X830" s="54"/>
      <c r="Y830" s="54"/>
      <c r="Z830" s="54"/>
      <c r="AA830" s="54"/>
      <c r="AB830" s="54"/>
      <c r="AC830" s="54"/>
      <c r="AD830" s="54"/>
      <c r="AE830" s="42"/>
    </row>
    <row r="831" spans="1:31" x14ac:dyDescent="0.3">
      <c r="A831" s="66"/>
      <c r="B831" s="66"/>
      <c r="C831" s="179"/>
      <c r="D831" s="66"/>
      <c r="E831" s="58"/>
      <c r="F831" s="192"/>
      <c r="G831" s="182"/>
      <c r="H831" s="58"/>
      <c r="I831" s="199"/>
      <c r="J831" s="177"/>
      <c r="K831" s="515"/>
      <c r="L831" s="59"/>
      <c r="M831" s="59"/>
      <c r="N831" s="193"/>
      <c r="O831" s="200"/>
      <c r="P831" s="130"/>
      <c r="Q831" s="225"/>
      <c r="R831" s="225"/>
      <c r="S831" s="226"/>
      <c r="T831" s="200"/>
      <c r="U831" s="200"/>
      <c r="V831" s="16"/>
      <c r="W831" s="185"/>
      <c r="X831" s="54"/>
      <c r="Y831" s="54"/>
      <c r="Z831" s="54"/>
      <c r="AA831" s="54"/>
      <c r="AB831" s="54"/>
      <c r="AC831" s="54"/>
      <c r="AD831" s="54"/>
      <c r="AE831" s="42"/>
    </row>
    <row r="832" spans="1:31" x14ac:dyDescent="0.3">
      <c r="A832" s="66"/>
      <c r="B832" s="66"/>
      <c r="C832" s="179"/>
      <c r="D832" s="66"/>
      <c r="E832" s="58"/>
      <c r="F832" s="192"/>
      <c r="G832" s="182"/>
      <c r="H832" s="58"/>
      <c r="I832" s="199"/>
      <c r="J832" s="177"/>
      <c r="K832" s="515"/>
      <c r="L832" s="59"/>
      <c r="M832" s="59"/>
      <c r="N832" s="193"/>
      <c r="O832" s="200"/>
      <c r="P832" s="130"/>
      <c r="Q832" s="225"/>
      <c r="R832" s="225"/>
      <c r="S832" s="226"/>
      <c r="T832" s="200"/>
      <c r="U832" s="200"/>
      <c r="V832" s="16"/>
      <c r="W832" s="185"/>
      <c r="X832" s="54"/>
      <c r="Y832" s="54"/>
      <c r="Z832" s="54"/>
      <c r="AA832" s="54"/>
      <c r="AB832" s="54"/>
      <c r="AC832" s="54"/>
      <c r="AD832" s="54"/>
      <c r="AE832" s="42"/>
    </row>
    <row r="833" spans="1:31" x14ac:dyDescent="0.3">
      <c r="A833" s="66"/>
      <c r="B833" s="66"/>
      <c r="C833" s="179"/>
      <c r="D833" s="66"/>
      <c r="E833" s="58"/>
      <c r="F833" s="192"/>
      <c r="G833" s="182"/>
      <c r="H833" s="58"/>
      <c r="I833" s="199"/>
      <c r="J833" s="177"/>
      <c r="K833" s="515"/>
      <c r="L833" s="59"/>
      <c r="M833" s="59"/>
      <c r="N833" s="193"/>
      <c r="O833" s="200"/>
      <c r="P833" s="130"/>
      <c r="Q833" s="225"/>
      <c r="R833" s="225"/>
      <c r="S833" s="226"/>
      <c r="T833" s="200"/>
      <c r="U833" s="200"/>
      <c r="V833" s="16"/>
      <c r="W833" s="185"/>
      <c r="X833" s="54"/>
      <c r="Y833" s="54"/>
      <c r="Z833" s="54"/>
      <c r="AA833" s="54"/>
      <c r="AB833" s="54"/>
      <c r="AC833" s="54"/>
      <c r="AD833" s="54"/>
      <c r="AE833" s="42"/>
    </row>
    <row r="834" spans="1:31" x14ac:dyDescent="0.3">
      <c r="A834" s="66"/>
      <c r="B834" s="66"/>
      <c r="C834" s="179"/>
      <c r="D834" s="66"/>
      <c r="E834" s="58"/>
      <c r="F834" s="192"/>
      <c r="G834" s="182"/>
      <c r="H834" s="58"/>
      <c r="I834" s="199"/>
      <c r="J834" s="177"/>
      <c r="K834" s="515"/>
      <c r="L834" s="59"/>
      <c r="M834" s="59"/>
      <c r="N834" s="193"/>
      <c r="O834" s="200"/>
      <c r="P834" s="130"/>
      <c r="Q834" s="225"/>
      <c r="R834" s="225"/>
      <c r="S834" s="226"/>
      <c r="T834" s="200"/>
      <c r="U834" s="200"/>
      <c r="V834" s="16"/>
      <c r="W834" s="185"/>
      <c r="X834" s="54"/>
      <c r="Y834" s="54"/>
      <c r="Z834" s="54"/>
      <c r="AA834" s="54"/>
      <c r="AB834" s="54"/>
      <c r="AC834" s="54"/>
      <c r="AD834" s="54"/>
      <c r="AE834" s="42"/>
    </row>
    <row r="835" spans="1:31" x14ac:dyDescent="0.3">
      <c r="A835" s="66"/>
      <c r="B835" s="66"/>
      <c r="C835" s="179"/>
      <c r="D835" s="66"/>
      <c r="E835" s="58"/>
      <c r="F835" s="192"/>
      <c r="G835" s="182"/>
      <c r="H835" s="58"/>
      <c r="I835" s="199"/>
      <c r="J835" s="177"/>
      <c r="K835" s="515"/>
      <c r="L835" s="59"/>
      <c r="M835" s="59"/>
      <c r="N835" s="193"/>
      <c r="O835" s="200"/>
      <c r="P835" s="130"/>
      <c r="Q835" s="225"/>
      <c r="R835" s="225"/>
      <c r="S835" s="226"/>
      <c r="T835" s="200"/>
      <c r="U835" s="200"/>
      <c r="V835" s="16"/>
      <c r="W835" s="185"/>
      <c r="X835" s="54"/>
      <c r="Y835" s="54"/>
      <c r="Z835" s="54"/>
      <c r="AA835" s="54"/>
      <c r="AB835" s="54"/>
      <c r="AC835" s="54"/>
      <c r="AD835" s="54"/>
      <c r="AE835" s="42"/>
    </row>
    <row r="836" spans="1:31" x14ac:dyDescent="0.3">
      <c r="A836" s="66"/>
      <c r="B836" s="66"/>
      <c r="C836" s="179"/>
      <c r="D836" s="66"/>
      <c r="E836" s="58"/>
      <c r="F836" s="192"/>
      <c r="G836" s="182"/>
      <c r="H836" s="58"/>
      <c r="I836" s="199"/>
      <c r="J836" s="177"/>
      <c r="K836" s="515"/>
      <c r="L836" s="59"/>
      <c r="M836" s="59"/>
      <c r="N836" s="193"/>
      <c r="O836" s="200"/>
      <c r="P836" s="130"/>
      <c r="Q836" s="225"/>
      <c r="R836" s="225"/>
      <c r="S836" s="226"/>
      <c r="T836" s="200"/>
      <c r="U836" s="200"/>
      <c r="V836" s="16"/>
      <c r="W836" s="185"/>
      <c r="X836" s="54"/>
      <c r="Y836" s="54"/>
      <c r="Z836" s="54"/>
      <c r="AA836" s="54"/>
      <c r="AB836" s="54"/>
      <c r="AC836" s="54"/>
      <c r="AD836" s="54"/>
      <c r="AE836" s="42"/>
    </row>
    <row r="837" spans="1:31" x14ac:dyDescent="0.3">
      <c r="A837" s="66"/>
      <c r="B837" s="66"/>
      <c r="C837" s="179"/>
      <c r="D837" s="66"/>
      <c r="E837" s="58"/>
      <c r="F837" s="192"/>
      <c r="G837" s="182"/>
      <c r="H837" s="58"/>
      <c r="I837" s="199"/>
      <c r="J837" s="177"/>
      <c r="K837" s="515"/>
      <c r="L837" s="59"/>
      <c r="M837" s="59"/>
      <c r="N837" s="197"/>
      <c r="O837" s="200"/>
      <c r="P837" s="130"/>
      <c r="Q837" s="225"/>
      <c r="R837" s="225"/>
      <c r="S837" s="226"/>
      <c r="T837" s="200"/>
      <c r="U837" s="200"/>
      <c r="V837" s="16"/>
      <c r="W837" s="185"/>
      <c r="X837" s="54"/>
      <c r="Y837" s="54"/>
      <c r="Z837" s="54"/>
      <c r="AA837" s="54"/>
      <c r="AB837" s="54"/>
      <c r="AC837" s="54"/>
      <c r="AD837" s="54"/>
      <c r="AE837" s="42"/>
    </row>
    <row r="838" spans="1:31" x14ac:dyDescent="0.3">
      <c r="A838" s="66"/>
      <c r="B838" s="66"/>
      <c r="C838" s="179"/>
      <c r="D838" s="66"/>
      <c r="E838" s="58"/>
      <c r="F838" s="192"/>
      <c r="G838" s="182"/>
      <c r="H838" s="58"/>
      <c r="I838" s="199"/>
      <c r="J838" s="177"/>
      <c r="K838" s="515"/>
      <c r="L838" s="59"/>
      <c r="M838" s="59"/>
      <c r="N838" s="193"/>
      <c r="O838" s="200"/>
      <c r="P838" s="130"/>
      <c r="Q838" s="225"/>
      <c r="R838" s="225"/>
      <c r="S838" s="226"/>
      <c r="T838" s="200"/>
      <c r="U838" s="200"/>
      <c r="V838" s="16"/>
      <c r="W838" s="185"/>
      <c r="X838" s="54"/>
      <c r="Y838" s="54"/>
      <c r="Z838" s="54"/>
      <c r="AA838" s="54"/>
      <c r="AB838" s="54"/>
      <c r="AC838" s="54"/>
      <c r="AD838" s="54"/>
      <c r="AE838" s="42"/>
    </row>
    <row r="839" spans="1:31" x14ac:dyDescent="0.3">
      <c r="A839" s="66"/>
      <c r="B839" s="66"/>
      <c r="C839" s="179"/>
      <c r="D839" s="66"/>
      <c r="E839" s="58"/>
      <c r="F839" s="192"/>
      <c r="G839" s="182"/>
      <c r="H839" s="58"/>
      <c r="I839" s="199"/>
      <c r="J839" s="177"/>
      <c r="K839" s="515"/>
      <c r="L839" s="59"/>
      <c r="M839" s="59"/>
      <c r="N839" s="193"/>
      <c r="O839" s="200"/>
      <c r="P839" s="130"/>
      <c r="Q839" s="225"/>
      <c r="R839" s="225"/>
      <c r="S839" s="226"/>
      <c r="T839" s="200"/>
      <c r="U839" s="200"/>
      <c r="V839" s="16"/>
      <c r="W839" s="185"/>
      <c r="X839" s="54"/>
      <c r="Y839" s="54"/>
      <c r="Z839" s="54"/>
      <c r="AA839" s="54"/>
      <c r="AB839" s="54"/>
      <c r="AC839" s="54"/>
      <c r="AD839" s="54"/>
      <c r="AE839" s="42"/>
    </row>
    <row r="840" spans="1:31" x14ac:dyDescent="0.3">
      <c r="A840" s="66"/>
      <c r="B840" s="66"/>
      <c r="C840" s="179"/>
      <c r="D840" s="66"/>
      <c r="E840" s="58"/>
      <c r="F840" s="192"/>
      <c r="G840" s="182"/>
      <c r="H840" s="58"/>
      <c r="I840" s="199"/>
      <c r="J840" s="177"/>
      <c r="K840" s="515"/>
      <c r="L840" s="59"/>
      <c r="M840" s="59"/>
      <c r="N840" s="193"/>
      <c r="O840" s="200"/>
      <c r="P840" s="130"/>
      <c r="Q840" s="225"/>
      <c r="R840" s="225"/>
      <c r="S840" s="226"/>
      <c r="T840" s="200"/>
      <c r="U840" s="200"/>
      <c r="V840" s="16"/>
      <c r="W840" s="185"/>
      <c r="X840" s="54"/>
      <c r="Y840" s="54"/>
      <c r="Z840" s="54"/>
      <c r="AA840" s="54"/>
      <c r="AB840" s="54"/>
      <c r="AC840" s="54"/>
      <c r="AD840" s="54"/>
      <c r="AE840" s="42"/>
    </row>
    <row r="841" spans="1:31" x14ac:dyDescent="0.3">
      <c r="A841" s="66"/>
      <c r="B841" s="66"/>
      <c r="C841" s="179"/>
      <c r="D841" s="66"/>
      <c r="E841" s="58"/>
      <c r="F841" s="192"/>
      <c r="G841" s="182"/>
      <c r="H841" s="58"/>
      <c r="I841" s="199"/>
      <c r="J841" s="177"/>
      <c r="K841" s="515"/>
      <c r="L841" s="59"/>
      <c r="M841" s="59"/>
      <c r="N841" s="193"/>
      <c r="O841" s="200"/>
      <c r="P841" s="130"/>
      <c r="Q841" s="225"/>
      <c r="R841" s="225"/>
      <c r="S841" s="226"/>
      <c r="T841" s="200"/>
      <c r="U841" s="200"/>
      <c r="V841" s="16"/>
      <c r="W841" s="185"/>
      <c r="X841" s="54"/>
      <c r="Y841" s="54"/>
      <c r="Z841" s="54"/>
      <c r="AA841" s="54"/>
      <c r="AB841" s="54"/>
      <c r="AC841" s="54"/>
      <c r="AD841" s="54"/>
      <c r="AE841" s="42"/>
    </row>
    <row r="842" spans="1:31" x14ac:dyDescent="0.3">
      <c r="A842" s="66"/>
      <c r="B842" s="66"/>
      <c r="C842" s="179"/>
      <c r="D842" s="66"/>
      <c r="E842" s="58"/>
      <c r="F842" s="192"/>
      <c r="G842" s="182"/>
      <c r="H842" s="58"/>
      <c r="I842" s="199"/>
      <c r="J842" s="177"/>
      <c r="K842" s="515"/>
      <c r="L842" s="59"/>
      <c r="M842" s="59"/>
      <c r="N842" s="193"/>
      <c r="O842" s="200"/>
      <c r="P842" s="130"/>
      <c r="Q842" s="225"/>
      <c r="R842" s="225"/>
      <c r="S842" s="226"/>
      <c r="T842" s="200"/>
      <c r="U842" s="200"/>
      <c r="V842" s="16"/>
      <c r="W842" s="185"/>
      <c r="X842" s="54"/>
      <c r="Y842" s="54"/>
      <c r="Z842" s="54"/>
      <c r="AA842" s="54"/>
      <c r="AB842" s="54"/>
      <c r="AC842" s="54"/>
      <c r="AD842" s="54"/>
      <c r="AE842" s="42"/>
    </row>
    <row r="843" spans="1:31" x14ac:dyDescent="0.3">
      <c r="A843" s="66"/>
      <c r="B843" s="66"/>
      <c r="C843" s="179"/>
      <c r="D843" s="66"/>
      <c r="E843" s="58"/>
      <c r="F843" s="192"/>
      <c r="G843" s="182"/>
      <c r="H843" s="58"/>
      <c r="I843" s="199"/>
      <c r="J843" s="177"/>
      <c r="K843" s="515"/>
      <c r="L843" s="59"/>
      <c r="M843" s="59"/>
      <c r="N843" s="193"/>
      <c r="O843" s="200"/>
      <c r="P843" s="130"/>
      <c r="Q843" s="225"/>
      <c r="R843" s="225"/>
      <c r="S843" s="226"/>
      <c r="T843" s="200"/>
      <c r="U843" s="200"/>
      <c r="V843" s="16"/>
      <c r="W843" s="185"/>
      <c r="X843" s="54"/>
      <c r="Y843" s="54"/>
      <c r="Z843" s="54"/>
      <c r="AA843" s="54"/>
      <c r="AB843" s="54"/>
      <c r="AC843" s="54"/>
      <c r="AD843" s="54"/>
      <c r="AE843" s="42"/>
    </row>
    <row r="844" spans="1:31" x14ac:dyDescent="0.3">
      <c r="A844" s="66"/>
      <c r="B844" s="66"/>
      <c r="C844" s="179"/>
      <c r="D844" s="66"/>
      <c r="E844" s="58"/>
      <c r="F844" s="192"/>
      <c r="G844" s="182"/>
      <c r="H844" s="58"/>
      <c r="I844" s="199"/>
      <c r="J844" s="177"/>
      <c r="K844" s="515"/>
      <c r="L844" s="59"/>
      <c r="M844" s="59"/>
      <c r="N844" s="197"/>
      <c r="O844" s="200"/>
      <c r="P844" s="130"/>
      <c r="Q844" s="225"/>
      <c r="R844" s="225"/>
      <c r="S844" s="226"/>
      <c r="T844" s="200"/>
      <c r="U844" s="200"/>
      <c r="V844" s="16"/>
      <c r="W844" s="185"/>
      <c r="X844" s="54"/>
      <c r="Y844" s="54"/>
      <c r="Z844" s="54"/>
      <c r="AA844" s="54"/>
      <c r="AB844" s="54"/>
      <c r="AC844" s="54"/>
      <c r="AD844" s="54"/>
      <c r="AE844" s="42"/>
    </row>
    <row r="845" spans="1:31" x14ac:dyDescent="0.3">
      <c r="A845" s="66"/>
      <c r="B845" s="66"/>
      <c r="C845" s="179"/>
      <c r="D845" s="66"/>
      <c r="E845" s="58"/>
      <c r="F845" s="192"/>
      <c r="G845" s="182"/>
      <c r="H845" s="58"/>
      <c r="I845" s="199"/>
      <c r="J845" s="177"/>
      <c r="K845" s="515"/>
      <c r="L845" s="59"/>
      <c r="M845" s="59"/>
      <c r="N845" s="193"/>
      <c r="O845" s="200"/>
      <c r="P845" s="130"/>
      <c r="Q845" s="225"/>
      <c r="R845" s="225"/>
      <c r="S845" s="226"/>
      <c r="T845" s="200"/>
      <c r="U845" s="200"/>
      <c r="V845" s="16"/>
      <c r="W845" s="185"/>
      <c r="X845" s="54"/>
      <c r="Y845" s="54"/>
      <c r="Z845" s="54"/>
      <c r="AA845" s="54"/>
      <c r="AB845" s="54"/>
      <c r="AC845" s="54"/>
      <c r="AD845" s="54"/>
      <c r="AE845" s="42"/>
    </row>
    <row r="846" spans="1:31" x14ac:dyDescent="0.3">
      <c r="A846" s="66"/>
      <c r="B846" s="66"/>
      <c r="C846" s="179"/>
      <c r="D846" s="66"/>
      <c r="E846" s="58"/>
      <c r="F846" s="192"/>
      <c r="G846" s="182"/>
      <c r="H846" s="58"/>
      <c r="I846" s="199"/>
      <c r="J846" s="177"/>
      <c r="K846" s="515"/>
      <c r="L846" s="59"/>
      <c r="M846" s="59"/>
      <c r="N846" s="193"/>
      <c r="O846" s="200"/>
      <c r="P846" s="130"/>
      <c r="Q846" s="225"/>
      <c r="R846" s="225"/>
      <c r="S846" s="226"/>
      <c r="T846" s="200"/>
      <c r="U846" s="200"/>
      <c r="V846" s="16"/>
      <c r="W846" s="185"/>
      <c r="X846" s="54"/>
      <c r="Y846" s="54"/>
      <c r="Z846" s="54"/>
      <c r="AA846" s="54"/>
      <c r="AB846" s="54"/>
      <c r="AC846" s="54"/>
      <c r="AD846" s="54"/>
      <c r="AE846" s="42"/>
    </row>
    <row r="847" spans="1:31" x14ac:dyDescent="0.3">
      <c r="A847" s="66"/>
      <c r="B847" s="66"/>
      <c r="C847" s="179"/>
      <c r="D847" s="66"/>
      <c r="E847" s="58"/>
      <c r="F847" s="192"/>
      <c r="G847" s="182"/>
      <c r="H847" s="58"/>
      <c r="I847" s="199"/>
      <c r="J847" s="177"/>
      <c r="K847" s="515"/>
      <c r="L847" s="59"/>
      <c r="M847" s="59"/>
      <c r="N847" s="197"/>
      <c r="O847" s="200"/>
      <c r="P847" s="130"/>
      <c r="Q847" s="225"/>
      <c r="R847" s="225"/>
      <c r="S847" s="226"/>
      <c r="T847" s="200"/>
      <c r="U847" s="200"/>
      <c r="V847" s="16"/>
      <c r="W847" s="185"/>
      <c r="X847" s="54"/>
      <c r="Y847" s="54"/>
      <c r="Z847" s="54"/>
      <c r="AA847" s="54"/>
      <c r="AB847" s="54"/>
      <c r="AC847" s="54"/>
      <c r="AD847" s="54"/>
      <c r="AE847" s="42"/>
    </row>
    <row r="848" spans="1:31" x14ac:dyDescent="0.3">
      <c r="A848" s="66"/>
      <c r="B848" s="66"/>
      <c r="C848" s="179"/>
      <c r="D848" s="66"/>
      <c r="E848" s="58"/>
      <c r="F848" s="192"/>
      <c r="G848" s="182"/>
      <c r="H848" s="58"/>
      <c r="I848" s="199"/>
      <c r="J848" s="177"/>
      <c r="K848" s="515"/>
      <c r="L848" s="59"/>
      <c r="M848" s="59"/>
      <c r="N848" s="193"/>
      <c r="O848" s="200"/>
      <c r="P848" s="130"/>
      <c r="Q848" s="225"/>
      <c r="R848" s="225"/>
      <c r="S848" s="226"/>
      <c r="T848" s="200"/>
      <c r="U848" s="200"/>
      <c r="V848" s="16"/>
      <c r="W848" s="185"/>
      <c r="X848" s="54"/>
      <c r="Y848" s="54"/>
      <c r="Z848" s="54"/>
      <c r="AA848" s="54"/>
      <c r="AB848" s="54"/>
      <c r="AC848" s="54"/>
      <c r="AD848" s="54"/>
      <c r="AE848" s="42"/>
    </row>
    <row r="849" spans="1:31" x14ac:dyDescent="0.3">
      <c r="A849" s="66"/>
      <c r="B849" s="66"/>
      <c r="C849" s="179"/>
      <c r="D849" s="66"/>
      <c r="E849" s="58"/>
      <c r="F849" s="192"/>
      <c r="G849" s="182"/>
      <c r="H849" s="58"/>
      <c r="I849" s="199"/>
      <c r="J849" s="177"/>
      <c r="K849" s="515"/>
      <c r="L849" s="59"/>
      <c r="M849" s="59"/>
      <c r="N849" s="193"/>
      <c r="O849" s="200"/>
      <c r="P849" s="130"/>
      <c r="Q849" s="225"/>
      <c r="R849" s="225"/>
      <c r="S849" s="226"/>
      <c r="T849" s="200"/>
      <c r="U849" s="200"/>
      <c r="V849" s="16"/>
      <c r="W849" s="185"/>
      <c r="X849" s="54"/>
      <c r="Y849" s="54"/>
      <c r="Z849" s="54"/>
      <c r="AA849" s="54"/>
      <c r="AB849" s="54"/>
      <c r="AC849" s="54"/>
      <c r="AD849" s="54"/>
      <c r="AE849" s="42"/>
    </row>
    <row r="850" spans="1:31" x14ac:dyDescent="0.3">
      <c r="A850" s="66"/>
      <c r="B850" s="66"/>
      <c r="C850" s="179"/>
      <c r="D850" s="66"/>
      <c r="E850" s="58"/>
      <c r="F850" s="192"/>
      <c r="G850" s="182"/>
      <c r="H850" s="58"/>
      <c r="I850" s="199"/>
      <c r="J850" s="177"/>
      <c r="K850" s="515"/>
      <c r="L850" s="59"/>
      <c r="M850" s="59"/>
      <c r="N850" s="197"/>
      <c r="O850" s="200"/>
      <c r="P850" s="130"/>
      <c r="Q850" s="225"/>
      <c r="R850" s="225"/>
      <c r="S850" s="226"/>
      <c r="T850" s="200"/>
      <c r="U850" s="200"/>
      <c r="V850" s="16"/>
      <c r="W850" s="185"/>
      <c r="X850" s="54"/>
      <c r="Y850" s="54"/>
      <c r="Z850" s="54"/>
      <c r="AA850" s="54"/>
      <c r="AB850" s="54"/>
      <c r="AC850" s="54"/>
      <c r="AD850" s="54"/>
      <c r="AE850" s="42"/>
    </row>
    <row r="851" spans="1:31" x14ac:dyDescent="0.3">
      <c r="A851" s="66"/>
      <c r="B851" s="66"/>
      <c r="C851" s="179"/>
      <c r="D851" s="66"/>
      <c r="E851" s="58"/>
      <c r="F851" s="192"/>
      <c r="G851" s="182"/>
      <c r="H851" s="58"/>
      <c r="I851" s="199"/>
      <c r="J851" s="177"/>
      <c r="K851" s="515"/>
      <c r="L851" s="59"/>
      <c r="M851" s="59"/>
      <c r="N851" s="193"/>
      <c r="O851" s="200"/>
      <c r="P851" s="130"/>
      <c r="Q851" s="225"/>
      <c r="R851" s="225"/>
      <c r="S851" s="226"/>
      <c r="T851" s="200"/>
      <c r="U851" s="200"/>
      <c r="V851" s="16"/>
      <c r="W851" s="185"/>
      <c r="X851" s="54"/>
      <c r="Y851" s="54"/>
      <c r="Z851" s="54"/>
      <c r="AA851" s="54"/>
      <c r="AB851" s="54"/>
      <c r="AC851" s="54"/>
      <c r="AD851" s="54"/>
      <c r="AE851" s="42"/>
    </row>
    <row r="852" spans="1:31" x14ac:dyDescent="0.3">
      <c r="A852" s="66"/>
      <c r="B852" s="66"/>
      <c r="C852" s="179"/>
      <c r="D852" s="66"/>
      <c r="E852" s="58"/>
      <c r="F852" s="192"/>
      <c r="G852" s="182"/>
      <c r="H852" s="58"/>
      <c r="I852" s="199"/>
      <c r="J852" s="177"/>
      <c r="K852" s="515"/>
      <c r="L852" s="59"/>
      <c r="M852" s="59"/>
      <c r="N852" s="193"/>
      <c r="O852" s="200"/>
      <c r="P852" s="130"/>
      <c r="Q852" s="225"/>
      <c r="R852" s="225"/>
      <c r="S852" s="226"/>
      <c r="T852" s="200"/>
      <c r="U852" s="200"/>
      <c r="V852" s="16"/>
      <c r="W852" s="185"/>
      <c r="X852" s="54"/>
      <c r="Y852" s="54"/>
      <c r="Z852" s="54"/>
      <c r="AA852" s="54"/>
      <c r="AB852" s="54"/>
      <c r="AC852" s="54"/>
      <c r="AD852" s="54"/>
      <c r="AE852" s="42"/>
    </row>
    <row r="853" spans="1:31" x14ac:dyDescent="0.3">
      <c r="A853" s="66"/>
      <c r="B853" s="66"/>
      <c r="C853" s="179"/>
      <c r="D853" s="66"/>
      <c r="E853" s="58"/>
      <c r="F853" s="192"/>
      <c r="G853" s="182"/>
      <c r="H853" s="58"/>
      <c r="I853" s="199"/>
      <c r="J853" s="177"/>
      <c r="K853" s="515"/>
      <c r="L853" s="59"/>
      <c r="M853" s="59"/>
      <c r="N853" s="197"/>
      <c r="O853" s="200"/>
      <c r="P853" s="130"/>
      <c r="Q853" s="225"/>
      <c r="R853" s="225"/>
      <c r="S853" s="226"/>
      <c r="T853" s="200"/>
      <c r="U853" s="200"/>
      <c r="V853" s="16"/>
      <c r="W853" s="185"/>
      <c r="X853" s="54"/>
      <c r="Y853" s="54"/>
      <c r="Z853" s="54"/>
      <c r="AA853" s="54"/>
      <c r="AB853" s="54"/>
      <c r="AC853" s="54"/>
      <c r="AD853" s="54"/>
      <c r="AE853" s="42"/>
    </row>
    <row r="854" spans="1:31" x14ac:dyDescent="0.3">
      <c r="A854" s="66"/>
      <c r="B854" s="66"/>
      <c r="C854" s="179"/>
      <c r="D854" s="66"/>
      <c r="E854" s="58"/>
      <c r="F854" s="58"/>
      <c r="G854" s="182"/>
      <c r="H854" s="58"/>
      <c r="I854" s="199"/>
      <c r="J854" s="177"/>
      <c r="K854" s="515"/>
      <c r="L854" s="59"/>
      <c r="M854" s="59"/>
      <c r="N854" s="193"/>
      <c r="O854" s="200"/>
      <c r="P854" s="130"/>
      <c r="Q854" s="225"/>
      <c r="R854" s="225"/>
      <c r="S854" s="226"/>
      <c r="T854" s="200"/>
      <c r="U854" s="200"/>
      <c r="V854" s="16"/>
      <c r="W854" s="185"/>
      <c r="X854" s="54"/>
      <c r="Y854" s="54"/>
      <c r="Z854" s="54"/>
      <c r="AA854" s="54"/>
      <c r="AB854" s="54"/>
      <c r="AC854" s="54"/>
      <c r="AD854" s="54"/>
      <c r="AE854" s="42"/>
    </row>
    <row r="855" spans="1:31" x14ac:dyDescent="0.3">
      <c r="A855" s="66"/>
      <c r="B855" s="66"/>
      <c r="C855" s="179"/>
      <c r="D855" s="66"/>
      <c r="E855" s="58"/>
      <c r="F855" s="58"/>
      <c r="G855" s="182"/>
      <c r="H855" s="58"/>
      <c r="I855" s="199"/>
      <c r="J855" s="177"/>
      <c r="K855" s="515"/>
      <c r="L855" s="59"/>
      <c r="M855" s="59"/>
      <c r="N855" s="193"/>
      <c r="O855" s="200"/>
      <c r="P855" s="130"/>
      <c r="Q855" s="225"/>
      <c r="R855" s="225"/>
      <c r="S855" s="226"/>
      <c r="T855" s="200"/>
      <c r="U855" s="200"/>
      <c r="V855" s="16"/>
      <c r="W855" s="185"/>
      <c r="X855" s="54"/>
      <c r="Y855" s="54"/>
      <c r="Z855" s="54"/>
      <c r="AA855" s="54"/>
      <c r="AB855" s="54"/>
      <c r="AC855" s="54"/>
      <c r="AD855" s="54"/>
      <c r="AE855" s="42"/>
    </row>
    <row r="856" spans="1:31" x14ac:dyDescent="0.3">
      <c r="A856" s="66"/>
      <c r="B856" s="66"/>
      <c r="C856" s="179"/>
      <c r="D856" s="66"/>
      <c r="E856" s="58"/>
      <c r="F856" s="58"/>
      <c r="G856" s="182"/>
      <c r="H856" s="58"/>
      <c r="I856" s="199"/>
      <c r="J856" s="177"/>
      <c r="K856" s="515"/>
      <c r="L856" s="59"/>
      <c r="M856" s="59"/>
      <c r="N856" s="197"/>
      <c r="O856" s="200"/>
      <c r="P856" s="130"/>
      <c r="Q856" s="225"/>
      <c r="R856" s="225"/>
      <c r="S856" s="226"/>
      <c r="T856" s="200"/>
      <c r="U856" s="200"/>
      <c r="V856" s="16"/>
      <c r="W856" s="185"/>
      <c r="X856" s="54"/>
      <c r="Y856" s="54"/>
      <c r="Z856" s="54"/>
      <c r="AA856" s="54"/>
      <c r="AB856" s="54"/>
      <c r="AC856" s="54"/>
      <c r="AD856" s="54"/>
      <c r="AE856" s="42"/>
    </row>
    <row r="857" spans="1:31" x14ac:dyDescent="0.3">
      <c r="A857" s="66"/>
      <c r="B857" s="66"/>
      <c r="C857" s="179"/>
      <c r="D857" s="66"/>
      <c r="E857" s="58"/>
      <c r="F857" s="58"/>
      <c r="G857" s="182"/>
      <c r="H857" s="58"/>
      <c r="I857" s="199"/>
      <c r="J857" s="177"/>
      <c r="K857" s="515"/>
      <c r="L857" s="59"/>
      <c r="M857" s="59"/>
      <c r="N857" s="193"/>
      <c r="O857" s="200"/>
      <c r="P857" s="130"/>
      <c r="Q857" s="225"/>
      <c r="R857" s="225"/>
      <c r="S857" s="226"/>
      <c r="T857" s="200"/>
      <c r="U857" s="200"/>
      <c r="V857" s="16"/>
      <c r="W857" s="185"/>
      <c r="X857" s="54"/>
      <c r="Y857" s="54"/>
      <c r="Z857" s="54"/>
      <c r="AA857" s="54"/>
      <c r="AB857" s="54"/>
      <c r="AC857" s="54"/>
      <c r="AD857" s="54"/>
      <c r="AE857" s="42"/>
    </row>
    <row r="858" spans="1:31" x14ac:dyDescent="0.3">
      <c r="A858" s="66"/>
      <c r="B858" s="66"/>
      <c r="C858" s="179"/>
      <c r="D858" s="66"/>
      <c r="E858" s="58"/>
      <c r="F858" s="58"/>
      <c r="G858" s="182"/>
      <c r="H858" s="58"/>
      <c r="I858" s="199"/>
      <c r="J858" s="177"/>
      <c r="K858" s="515"/>
      <c r="L858" s="59"/>
      <c r="M858" s="59"/>
      <c r="N858" s="193"/>
      <c r="O858" s="200"/>
      <c r="P858" s="130"/>
      <c r="Q858" s="225"/>
      <c r="R858" s="225"/>
      <c r="S858" s="226"/>
      <c r="T858" s="200"/>
      <c r="U858" s="200"/>
      <c r="V858" s="16"/>
      <c r="W858" s="185"/>
      <c r="X858" s="54"/>
      <c r="Y858" s="54"/>
      <c r="Z858" s="54"/>
      <c r="AA858" s="54"/>
      <c r="AB858" s="54"/>
      <c r="AC858" s="54"/>
      <c r="AD858" s="54"/>
      <c r="AE858" s="42"/>
    </row>
    <row r="859" spans="1:31" x14ac:dyDescent="0.3">
      <c r="A859" s="66"/>
      <c r="B859" s="66"/>
      <c r="C859" s="179"/>
      <c r="D859" s="66"/>
      <c r="E859" s="58"/>
      <c r="F859" s="58"/>
      <c r="G859" s="182"/>
      <c r="H859" s="58"/>
      <c r="I859" s="199"/>
      <c r="J859" s="177"/>
      <c r="K859" s="515"/>
      <c r="L859" s="59"/>
      <c r="M859" s="59"/>
      <c r="N859" s="193"/>
      <c r="O859" s="200"/>
      <c r="P859" s="130"/>
      <c r="Q859" s="225"/>
      <c r="R859" s="225"/>
      <c r="S859" s="226"/>
      <c r="T859" s="200"/>
      <c r="U859" s="200"/>
      <c r="V859" s="16"/>
      <c r="W859" s="185"/>
      <c r="X859" s="54"/>
      <c r="Y859" s="54"/>
      <c r="Z859" s="54"/>
      <c r="AA859" s="54"/>
      <c r="AB859" s="54"/>
      <c r="AC859" s="54"/>
      <c r="AD859" s="54"/>
      <c r="AE859" s="42"/>
    </row>
    <row r="860" spans="1:31" x14ac:dyDescent="0.3">
      <c r="A860" s="66"/>
      <c r="B860" s="66"/>
      <c r="C860" s="179"/>
      <c r="D860" s="66"/>
      <c r="E860" s="58"/>
      <c r="F860" s="58"/>
      <c r="G860" s="182"/>
      <c r="H860" s="58"/>
      <c r="I860" s="199"/>
      <c r="J860" s="177"/>
      <c r="K860" s="515"/>
      <c r="L860" s="59"/>
      <c r="M860" s="59"/>
      <c r="N860" s="193"/>
      <c r="O860" s="200"/>
      <c r="P860" s="130"/>
      <c r="Q860" s="225"/>
      <c r="R860" s="225"/>
      <c r="S860" s="226"/>
      <c r="T860" s="200"/>
      <c r="U860" s="200"/>
      <c r="V860" s="16"/>
      <c r="W860" s="185"/>
      <c r="X860" s="54"/>
      <c r="Y860" s="54"/>
      <c r="Z860" s="54"/>
      <c r="AA860" s="54"/>
      <c r="AB860" s="54"/>
      <c r="AC860" s="54"/>
      <c r="AD860" s="54"/>
      <c r="AE860" s="42"/>
    </row>
    <row r="861" spans="1:31" x14ac:dyDescent="0.3">
      <c r="A861" s="66"/>
      <c r="B861" s="66"/>
      <c r="C861" s="179"/>
      <c r="D861" s="66"/>
      <c r="E861" s="58"/>
      <c r="F861" s="58"/>
      <c r="G861" s="182"/>
      <c r="H861" s="58"/>
      <c r="I861" s="199"/>
      <c r="J861" s="177"/>
      <c r="K861" s="515"/>
      <c r="L861" s="59"/>
      <c r="M861" s="59"/>
      <c r="N861" s="193"/>
      <c r="O861" s="200"/>
      <c r="P861" s="130"/>
      <c r="Q861" s="225"/>
      <c r="R861" s="225"/>
      <c r="S861" s="226"/>
      <c r="T861" s="200"/>
      <c r="U861" s="200"/>
      <c r="V861" s="16"/>
      <c r="W861" s="185"/>
      <c r="X861" s="54"/>
      <c r="Y861" s="54"/>
      <c r="Z861" s="54"/>
      <c r="AA861" s="54"/>
      <c r="AB861" s="54"/>
      <c r="AC861" s="54"/>
      <c r="AD861" s="54"/>
      <c r="AE861" s="42"/>
    </row>
    <row r="862" spans="1:31" x14ac:dyDescent="0.3">
      <c r="A862" s="66"/>
      <c r="B862" s="66"/>
      <c r="C862" s="179"/>
      <c r="D862" s="66"/>
      <c r="E862" s="58"/>
      <c r="F862" s="58"/>
      <c r="G862" s="182"/>
      <c r="H862" s="58"/>
      <c r="I862" s="199"/>
      <c r="J862" s="177"/>
      <c r="K862" s="515"/>
      <c r="L862" s="59"/>
      <c r="M862" s="59"/>
      <c r="N862" s="197"/>
      <c r="O862" s="200"/>
      <c r="P862" s="130"/>
      <c r="Q862" s="225"/>
      <c r="R862" s="225"/>
      <c r="S862" s="226"/>
      <c r="T862" s="200"/>
      <c r="U862" s="200"/>
      <c r="V862" s="16"/>
      <c r="W862" s="185"/>
      <c r="X862" s="54"/>
      <c r="Y862" s="54"/>
      <c r="Z862" s="54"/>
      <c r="AA862" s="54"/>
      <c r="AB862" s="54"/>
      <c r="AC862" s="54"/>
      <c r="AD862" s="54"/>
      <c r="AE862" s="42"/>
    </row>
    <row r="863" spans="1:31" x14ac:dyDescent="0.3">
      <c r="A863" s="66"/>
      <c r="B863" s="66"/>
      <c r="C863" s="179"/>
      <c r="D863" s="66"/>
      <c r="E863" s="58"/>
      <c r="F863" s="58"/>
      <c r="G863" s="182"/>
      <c r="H863" s="58"/>
      <c r="I863" s="199"/>
      <c r="J863" s="177"/>
      <c r="K863" s="515"/>
      <c r="L863" s="59"/>
      <c r="M863" s="59"/>
      <c r="N863" s="193"/>
      <c r="O863" s="200"/>
      <c r="P863" s="130"/>
      <c r="Q863" s="225"/>
      <c r="R863" s="225"/>
      <c r="S863" s="226"/>
      <c r="T863" s="200"/>
      <c r="U863" s="200"/>
      <c r="V863" s="16"/>
      <c r="W863" s="185"/>
      <c r="X863" s="54"/>
      <c r="Y863" s="54"/>
      <c r="Z863" s="54"/>
      <c r="AA863" s="54"/>
      <c r="AB863" s="54"/>
      <c r="AC863" s="54"/>
      <c r="AD863" s="54"/>
      <c r="AE863" s="42"/>
    </row>
    <row r="864" spans="1:31" x14ac:dyDescent="0.3">
      <c r="A864" s="66"/>
      <c r="B864" s="66"/>
      <c r="C864" s="179"/>
      <c r="D864" s="66"/>
      <c r="E864" s="58"/>
      <c r="F864" s="58"/>
      <c r="G864" s="182"/>
      <c r="H864" s="58"/>
      <c r="I864" s="199"/>
      <c r="J864" s="177"/>
      <c r="K864" s="515"/>
      <c r="L864" s="59"/>
      <c r="M864" s="59"/>
      <c r="N864" s="193"/>
      <c r="O864" s="200"/>
      <c r="P864" s="130"/>
      <c r="Q864" s="225"/>
      <c r="R864" s="225"/>
      <c r="S864" s="226"/>
      <c r="T864" s="200"/>
      <c r="U864" s="200"/>
      <c r="V864" s="16"/>
      <c r="W864" s="185"/>
      <c r="X864" s="54"/>
      <c r="Y864" s="54"/>
      <c r="Z864" s="54"/>
      <c r="AA864" s="54"/>
      <c r="AB864" s="54"/>
      <c r="AC864" s="54"/>
      <c r="AD864" s="54"/>
      <c r="AE864" s="42"/>
    </row>
    <row r="865" spans="1:31" x14ac:dyDescent="0.3">
      <c r="A865" s="66"/>
      <c r="B865" s="66"/>
      <c r="C865" s="179"/>
      <c r="D865" s="66"/>
      <c r="E865" s="58"/>
      <c r="F865" s="192"/>
      <c r="G865" s="182"/>
      <c r="H865" s="58"/>
      <c r="I865" s="199"/>
      <c r="J865" s="177"/>
      <c r="K865" s="515"/>
      <c r="L865" s="59"/>
      <c r="M865" s="59"/>
      <c r="N865" s="197"/>
      <c r="O865" s="200"/>
      <c r="P865" s="130"/>
      <c r="Q865" s="225"/>
      <c r="R865" s="225"/>
      <c r="S865" s="226"/>
      <c r="T865" s="200"/>
      <c r="U865" s="200"/>
      <c r="V865" s="16"/>
      <c r="W865" s="185"/>
      <c r="X865" s="54"/>
      <c r="Y865" s="54"/>
      <c r="Z865" s="54"/>
      <c r="AA865" s="54"/>
      <c r="AB865" s="54"/>
      <c r="AC865" s="54"/>
      <c r="AD865" s="54"/>
      <c r="AE865" s="42"/>
    </row>
    <row r="866" spans="1:31" x14ac:dyDescent="0.3">
      <c r="A866" s="66"/>
      <c r="B866" s="66"/>
      <c r="C866" s="179"/>
      <c r="D866" s="66"/>
      <c r="E866" s="58"/>
      <c r="F866" s="58"/>
      <c r="G866" s="182"/>
      <c r="H866" s="58"/>
      <c r="I866" s="199"/>
      <c r="J866" s="177"/>
      <c r="K866" s="515"/>
      <c r="L866" s="59"/>
      <c r="M866" s="59"/>
      <c r="N866" s="193"/>
      <c r="O866" s="200"/>
      <c r="P866" s="130"/>
      <c r="Q866" s="225"/>
      <c r="R866" s="225"/>
      <c r="S866" s="226"/>
      <c r="T866" s="200"/>
      <c r="U866" s="200"/>
      <c r="V866" s="16"/>
      <c r="W866" s="185"/>
      <c r="X866" s="54"/>
      <c r="Y866" s="54"/>
      <c r="Z866" s="54"/>
      <c r="AA866" s="54"/>
      <c r="AB866" s="54"/>
      <c r="AC866" s="54"/>
      <c r="AD866" s="54"/>
      <c r="AE866" s="42"/>
    </row>
    <row r="867" spans="1:31" x14ac:dyDescent="0.3">
      <c r="A867" s="66"/>
      <c r="B867" s="66"/>
      <c r="C867" s="179"/>
      <c r="D867" s="66"/>
      <c r="E867" s="58"/>
      <c r="F867" s="58"/>
      <c r="G867" s="182"/>
      <c r="H867" s="58"/>
      <c r="I867" s="199"/>
      <c r="J867" s="177"/>
      <c r="K867" s="515"/>
      <c r="L867" s="59"/>
      <c r="M867" s="59"/>
      <c r="N867" s="197"/>
      <c r="O867" s="200"/>
      <c r="P867" s="130"/>
      <c r="Q867" s="225"/>
      <c r="R867" s="225"/>
      <c r="S867" s="226"/>
      <c r="T867" s="200"/>
      <c r="U867" s="200"/>
      <c r="V867" s="16"/>
      <c r="W867" s="185"/>
      <c r="X867" s="54"/>
      <c r="Y867" s="54"/>
      <c r="Z867" s="54"/>
      <c r="AA867" s="54"/>
      <c r="AB867" s="54"/>
      <c r="AC867" s="54"/>
      <c r="AD867" s="54"/>
      <c r="AE867" s="42"/>
    </row>
    <row r="868" spans="1:31" x14ac:dyDescent="0.3">
      <c r="A868" s="66"/>
      <c r="B868" s="66"/>
      <c r="C868" s="179"/>
      <c r="D868" s="66"/>
      <c r="E868" s="58"/>
      <c r="F868" s="58"/>
      <c r="G868" s="182"/>
      <c r="H868" s="58"/>
      <c r="I868" s="199"/>
      <c r="J868" s="177"/>
      <c r="K868" s="515"/>
      <c r="L868" s="59"/>
      <c r="M868" s="59"/>
      <c r="N868" s="193"/>
      <c r="O868" s="200"/>
      <c r="P868" s="130"/>
      <c r="Q868" s="225"/>
      <c r="R868" s="225"/>
      <c r="S868" s="226"/>
      <c r="T868" s="200"/>
      <c r="U868" s="200"/>
      <c r="V868" s="16"/>
      <c r="W868" s="185"/>
      <c r="X868" s="54"/>
      <c r="Y868" s="54"/>
      <c r="Z868" s="54"/>
      <c r="AA868" s="54"/>
      <c r="AB868" s="54"/>
      <c r="AC868" s="54"/>
      <c r="AD868" s="54"/>
      <c r="AE868" s="42"/>
    </row>
    <row r="869" spans="1:31" x14ac:dyDescent="0.3">
      <c r="A869" s="66"/>
      <c r="B869" s="66"/>
      <c r="C869" s="179"/>
      <c r="D869" s="66"/>
      <c r="E869" s="58"/>
      <c r="F869" s="58"/>
      <c r="G869" s="182"/>
      <c r="H869" s="58"/>
      <c r="I869" s="199"/>
      <c r="J869" s="177"/>
      <c r="K869" s="515"/>
      <c r="L869" s="59"/>
      <c r="M869" s="59"/>
      <c r="N869" s="193"/>
      <c r="O869" s="200"/>
      <c r="P869" s="130"/>
      <c r="Q869" s="225"/>
      <c r="R869" s="225"/>
      <c r="S869" s="226"/>
      <c r="T869" s="200"/>
      <c r="U869" s="200"/>
      <c r="V869" s="16"/>
      <c r="W869" s="185"/>
      <c r="X869" s="54"/>
      <c r="Y869" s="54"/>
      <c r="Z869" s="54"/>
      <c r="AA869" s="54"/>
      <c r="AB869" s="54"/>
      <c r="AC869" s="54"/>
      <c r="AD869" s="54"/>
      <c r="AE869" s="42"/>
    </row>
    <row r="870" spans="1:31" x14ac:dyDescent="0.3">
      <c r="A870" s="66"/>
      <c r="B870" s="66"/>
      <c r="C870" s="179"/>
      <c r="D870" s="66"/>
      <c r="E870" s="58"/>
      <c r="F870" s="58"/>
      <c r="G870" s="182"/>
      <c r="H870" s="58"/>
      <c r="I870" s="199"/>
      <c r="J870" s="177"/>
      <c r="K870" s="515"/>
      <c r="L870" s="59"/>
      <c r="M870" s="59"/>
      <c r="N870" s="193"/>
      <c r="O870" s="200"/>
      <c r="P870" s="130"/>
      <c r="Q870" s="225"/>
      <c r="R870" s="225"/>
      <c r="S870" s="226"/>
      <c r="T870" s="200"/>
      <c r="U870" s="200"/>
      <c r="V870" s="16"/>
      <c r="W870" s="185"/>
      <c r="X870" s="54"/>
      <c r="Y870" s="54"/>
      <c r="Z870" s="54"/>
      <c r="AA870" s="54"/>
      <c r="AB870" s="54"/>
      <c r="AC870" s="54"/>
      <c r="AD870" s="54"/>
      <c r="AE870" s="42"/>
    </row>
    <row r="871" spans="1:31" x14ac:dyDescent="0.3">
      <c r="A871" s="66"/>
      <c r="B871" s="66"/>
      <c r="C871" s="179"/>
      <c r="D871" s="66"/>
      <c r="E871" s="58"/>
      <c r="F871" s="58"/>
      <c r="G871" s="182"/>
      <c r="H871" s="58"/>
      <c r="I871" s="199"/>
      <c r="J871" s="177"/>
      <c r="K871" s="515"/>
      <c r="L871" s="59"/>
      <c r="M871" s="59"/>
      <c r="N871" s="197"/>
      <c r="O871" s="200"/>
      <c r="P871" s="130"/>
      <c r="Q871" s="225"/>
      <c r="R871" s="225"/>
      <c r="S871" s="226"/>
      <c r="T871" s="200"/>
      <c r="U871" s="200"/>
      <c r="V871" s="16"/>
      <c r="W871" s="185"/>
      <c r="X871" s="54"/>
      <c r="Y871" s="54"/>
      <c r="Z871" s="54"/>
      <c r="AA871" s="54"/>
      <c r="AB871" s="54"/>
      <c r="AC871" s="54"/>
      <c r="AD871" s="54"/>
      <c r="AE871" s="42"/>
    </row>
    <row r="872" spans="1:31" x14ac:dyDescent="0.3">
      <c r="A872" s="66"/>
      <c r="B872" s="66"/>
      <c r="C872" s="179"/>
      <c r="D872" s="66"/>
      <c r="E872" s="58"/>
      <c r="F872" s="58"/>
      <c r="G872" s="182"/>
      <c r="H872" s="58"/>
      <c r="I872" s="199"/>
      <c r="J872" s="177"/>
      <c r="K872" s="515"/>
      <c r="L872" s="59"/>
      <c r="M872" s="59"/>
      <c r="N872" s="193"/>
      <c r="O872" s="200"/>
      <c r="P872" s="130"/>
      <c r="Q872" s="225"/>
      <c r="R872" s="225"/>
      <c r="S872" s="226"/>
      <c r="T872" s="200"/>
      <c r="U872" s="200"/>
      <c r="V872" s="16"/>
      <c r="W872" s="185"/>
      <c r="X872" s="54"/>
      <c r="Y872" s="54"/>
      <c r="Z872" s="54"/>
      <c r="AA872" s="54"/>
      <c r="AB872" s="54"/>
      <c r="AC872" s="54"/>
      <c r="AD872" s="54"/>
      <c r="AE872" s="42"/>
    </row>
    <row r="873" spans="1:31" x14ac:dyDescent="0.3">
      <c r="A873" s="66"/>
      <c r="B873" s="66"/>
      <c r="C873" s="179"/>
      <c r="D873" s="66"/>
      <c r="E873" s="58"/>
      <c r="F873" s="58"/>
      <c r="G873" s="182"/>
      <c r="H873" s="58"/>
      <c r="I873" s="199"/>
      <c r="J873" s="177"/>
      <c r="K873" s="515"/>
      <c r="L873" s="59"/>
      <c r="M873" s="59"/>
      <c r="N873" s="193"/>
      <c r="O873" s="200"/>
      <c r="P873" s="130"/>
      <c r="Q873" s="225"/>
      <c r="R873" s="225"/>
      <c r="S873" s="226"/>
      <c r="T873" s="200"/>
      <c r="U873" s="200"/>
      <c r="V873" s="16"/>
      <c r="W873" s="185"/>
      <c r="X873" s="54"/>
      <c r="Y873" s="54"/>
      <c r="Z873" s="54"/>
      <c r="AA873" s="54"/>
      <c r="AB873" s="54"/>
      <c r="AC873" s="54"/>
      <c r="AD873" s="54"/>
      <c r="AE873" s="42"/>
    </row>
    <row r="874" spans="1:31" x14ac:dyDescent="0.3">
      <c r="A874" s="66"/>
      <c r="B874" s="66"/>
      <c r="C874" s="179"/>
      <c r="D874" s="66"/>
      <c r="E874" s="58"/>
      <c r="F874" s="192"/>
      <c r="G874" s="182"/>
      <c r="H874" s="58"/>
      <c r="I874" s="199"/>
      <c r="J874" s="177"/>
      <c r="K874" s="515"/>
      <c r="L874" s="59"/>
      <c r="M874" s="59"/>
      <c r="N874" s="197"/>
      <c r="O874" s="200"/>
      <c r="P874" s="130"/>
      <c r="Q874" s="225"/>
      <c r="R874" s="225"/>
      <c r="S874" s="226"/>
      <c r="T874" s="200"/>
      <c r="U874" s="200"/>
      <c r="V874" s="16"/>
      <c r="W874" s="185"/>
      <c r="X874" s="54"/>
      <c r="Y874" s="54"/>
      <c r="Z874" s="54"/>
      <c r="AA874" s="54"/>
      <c r="AB874" s="54"/>
      <c r="AC874" s="54"/>
      <c r="AD874" s="54"/>
      <c r="AE874" s="42"/>
    </row>
    <row r="875" spans="1:31" x14ac:dyDescent="0.3">
      <c r="A875" s="66"/>
      <c r="B875" s="66"/>
      <c r="C875" s="179"/>
      <c r="D875" s="66"/>
      <c r="E875" s="58"/>
      <c r="F875" s="58"/>
      <c r="G875" s="182"/>
      <c r="H875" s="58"/>
      <c r="I875" s="199"/>
      <c r="J875" s="177"/>
      <c r="K875" s="515"/>
      <c r="L875" s="59"/>
      <c r="M875" s="59"/>
      <c r="N875" s="193"/>
      <c r="O875" s="200"/>
      <c r="P875" s="130"/>
      <c r="Q875" s="225"/>
      <c r="R875" s="225"/>
      <c r="S875" s="226"/>
      <c r="T875" s="200"/>
      <c r="U875" s="200"/>
      <c r="V875" s="16"/>
      <c r="W875" s="185"/>
      <c r="X875" s="54"/>
      <c r="Y875" s="54"/>
      <c r="Z875" s="54"/>
      <c r="AA875" s="54"/>
      <c r="AB875" s="54"/>
      <c r="AC875" s="54"/>
      <c r="AD875" s="54"/>
      <c r="AE875" s="42"/>
    </row>
    <row r="876" spans="1:31" x14ac:dyDescent="0.3">
      <c r="A876" s="66"/>
      <c r="B876" s="66"/>
      <c r="C876" s="179"/>
      <c r="D876" s="66"/>
      <c r="E876" s="58"/>
      <c r="F876" s="58"/>
      <c r="G876" s="182"/>
      <c r="H876" s="58"/>
      <c r="I876" s="199"/>
      <c r="J876" s="177"/>
      <c r="K876" s="515"/>
      <c r="L876" s="59"/>
      <c r="M876" s="59"/>
      <c r="N876" s="197"/>
      <c r="O876" s="200"/>
      <c r="P876" s="130"/>
      <c r="Q876" s="225"/>
      <c r="R876" s="225"/>
      <c r="S876" s="226"/>
      <c r="T876" s="200"/>
      <c r="U876" s="200"/>
      <c r="V876" s="16"/>
      <c r="W876" s="185"/>
      <c r="X876" s="54"/>
      <c r="Y876" s="54"/>
      <c r="Z876" s="54"/>
      <c r="AA876" s="54"/>
      <c r="AB876" s="54"/>
      <c r="AC876" s="54"/>
      <c r="AD876" s="54"/>
      <c r="AE876" s="42"/>
    </row>
    <row r="877" spans="1:31" x14ac:dyDescent="0.3">
      <c r="A877" s="66"/>
      <c r="B877" s="66"/>
      <c r="C877" s="179"/>
      <c r="D877" s="66"/>
      <c r="E877" s="58"/>
      <c r="F877" s="58"/>
      <c r="G877" s="182"/>
      <c r="H877" s="58"/>
      <c r="I877" s="199"/>
      <c r="J877" s="177"/>
      <c r="K877" s="515"/>
      <c r="L877" s="59"/>
      <c r="M877" s="59"/>
      <c r="N877" s="193"/>
      <c r="O877" s="200"/>
      <c r="P877" s="130"/>
      <c r="Q877" s="225"/>
      <c r="R877" s="225"/>
      <c r="S877" s="226"/>
      <c r="T877" s="200"/>
      <c r="U877" s="200"/>
      <c r="V877" s="16"/>
      <c r="W877" s="185"/>
      <c r="X877" s="54"/>
      <c r="Y877" s="54"/>
      <c r="Z877" s="54"/>
      <c r="AA877" s="54"/>
      <c r="AB877" s="54"/>
      <c r="AC877" s="54"/>
      <c r="AD877" s="54"/>
      <c r="AE877" s="42"/>
    </row>
    <row r="878" spans="1:31" x14ac:dyDescent="0.3">
      <c r="A878" s="66"/>
      <c r="B878" s="66"/>
      <c r="C878" s="179"/>
      <c r="D878" s="66"/>
      <c r="E878" s="58"/>
      <c r="F878" s="58"/>
      <c r="G878" s="182"/>
      <c r="H878" s="58"/>
      <c r="I878" s="199"/>
      <c r="J878" s="177"/>
      <c r="K878" s="515"/>
      <c r="L878" s="59"/>
      <c r="M878" s="59"/>
      <c r="N878" s="193"/>
      <c r="O878" s="200"/>
      <c r="P878" s="130"/>
      <c r="Q878" s="225"/>
      <c r="R878" s="225"/>
      <c r="S878" s="226"/>
      <c r="T878" s="200"/>
      <c r="U878" s="200"/>
      <c r="V878" s="16"/>
      <c r="W878" s="185"/>
      <c r="X878" s="54"/>
      <c r="Y878" s="54"/>
      <c r="Z878" s="54"/>
      <c r="AA878" s="54"/>
      <c r="AB878" s="54"/>
      <c r="AC878" s="54"/>
      <c r="AD878" s="54"/>
      <c r="AE878" s="42"/>
    </row>
    <row r="879" spans="1:31" x14ac:dyDescent="0.3">
      <c r="A879" s="66"/>
      <c r="B879" s="66"/>
      <c r="C879" s="179"/>
      <c r="D879" s="66"/>
      <c r="E879" s="58"/>
      <c r="F879" s="58"/>
      <c r="G879" s="182"/>
      <c r="H879" s="58"/>
      <c r="I879" s="199"/>
      <c r="J879" s="177"/>
      <c r="K879" s="515"/>
      <c r="L879" s="59"/>
      <c r="M879" s="59"/>
      <c r="N879" s="193"/>
      <c r="O879" s="200"/>
      <c r="P879" s="130"/>
      <c r="Q879" s="225"/>
      <c r="R879" s="225"/>
      <c r="S879" s="226"/>
      <c r="T879" s="200"/>
      <c r="U879" s="200"/>
      <c r="V879" s="16"/>
      <c r="W879" s="185"/>
      <c r="X879" s="54"/>
      <c r="Y879" s="54"/>
      <c r="Z879" s="54"/>
      <c r="AA879" s="54"/>
      <c r="AB879" s="54"/>
      <c r="AC879" s="54"/>
      <c r="AD879" s="54"/>
      <c r="AE879" s="42"/>
    </row>
    <row r="880" spans="1:31" x14ac:dyDescent="0.3">
      <c r="A880" s="66"/>
      <c r="B880" s="66"/>
      <c r="C880" s="179"/>
      <c r="D880" s="66"/>
      <c r="E880" s="58"/>
      <c r="F880" s="58"/>
      <c r="G880" s="182"/>
      <c r="H880" s="58"/>
      <c r="I880" s="199"/>
      <c r="J880" s="177"/>
      <c r="K880" s="515"/>
      <c r="L880" s="59"/>
      <c r="M880" s="59"/>
      <c r="N880" s="193"/>
      <c r="O880" s="200"/>
      <c r="P880" s="130"/>
      <c r="Q880" s="225"/>
      <c r="R880" s="225"/>
      <c r="S880" s="226"/>
      <c r="T880" s="200"/>
      <c r="U880" s="200"/>
      <c r="V880" s="16"/>
      <c r="W880" s="185"/>
      <c r="X880" s="54"/>
      <c r="Y880" s="54"/>
      <c r="Z880" s="54"/>
      <c r="AA880" s="54"/>
      <c r="AB880" s="54"/>
      <c r="AC880" s="54"/>
      <c r="AD880" s="54"/>
      <c r="AE880" s="42"/>
    </row>
    <row r="881" spans="1:31" x14ac:dyDescent="0.3">
      <c r="A881" s="66"/>
      <c r="B881" s="66"/>
      <c r="C881" s="179"/>
      <c r="D881" s="66"/>
      <c r="E881" s="58"/>
      <c r="F881" s="58"/>
      <c r="G881" s="182"/>
      <c r="H881" s="58"/>
      <c r="I881" s="199"/>
      <c r="J881" s="177"/>
      <c r="K881" s="515"/>
      <c r="L881" s="59"/>
      <c r="M881" s="59"/>
      <c r="N881" s="193"/>
      <c r="O881" s="200"/>
      <c r="P881" s="130"/>
      <c r="Q881" s="225"/>
      <c r="R881" s="225"/>
      <c r="S881" s="226"/>
      <c r="T881" s="200"/>
      <c r="U881" s="200"/>
      <c r="V881" s="16"/>
      <c r="W881" s="185"/>
      <c r="X881" s="54"/>
      <c r="Y881" s="54"/>
      <c r="Z881" s="54"/>
      <c r="AA881" s="54"/>
      <c r="AB881" s="54"/>
      <c r="AC881" s="54"/>
      <c r="AD881" s="54"/>
      <c r="AE881" s="42"/>
    </row>
    <row r="882" spans="1:31" x14ac:dyDescent="0.3">
      <c r="A882" s="66"/>
      <c r="B882" s="66"/>
      <c r="C882" s="179"/>
      <c r="D882" s="66"/>
      <c r="E882" s="58"/>
      <c r="F882" s="58"/>
      <c r="G882" s="182"/>
      <c r="H882" s="58"/>
      <c r="I882" s="199"/>
      <c r="J882" s="177"/>
      <c r="K882" s="515"/>
      <c r="L882" s="59"/>
      <c r="M882" s="59"/>
      <c r="N882" s="193"/>
      <c r="O882" s="200"/>
      <c r="P882" s="130"/>
      <c r="Q882" s="225"/>
      <c r="R882" s="225"/>
      <c r="S882" s="226"/>
      <c r="T882" s="200"/>
      <c r="U882" s="200"/>
      <c r="V882" s="16"/>
      <c r="W882" s="185"/>
      <c r="X882" s="54"/>
      <c r="Y882" s="54"/>
      <c r="Z882" s="54"/>
      <c r="AA882" s="54"/>
      <c r="AB882" s="54"/>
      <c r="AC882" s="54"/>
      <c r="AD882" s="54"/>
      <c r="AE882" s="42"/>
    </row>
    <row r="883" spans="1:31" x14ac:dyDescent="0.3">
      <c r="A883" s="66"/>
      <c r="B883" s="66"/>
      <c r="C883" s="179"/>
      <c r="D883" s="66"/>
      <c r="E883" s="58"/>
      <c r="F883" s="58"/>
      <c r="G883" s="182"/>
      <c r="H883" s="58"/>
      <c r="I883" s="199"/>
      <c r="J883" s="177"/>
      <c r="K883" s="515"/>
      <c r="L883" s="59"/>
      <c r="M883" s="59"/>
      <c r="N883" s="193"/>
      <c r="O883" s="200"/>
      <c r="P883" s="130"/>
      <c r="Q883" s="225"/>
      <c r="R883" s="225"/>
      <c r="S883" s="226"/>
      <c r="T883" s="200"/>
      <c r="U883" s="200"/>
      <c r="V883" s="16"/>
      <c r="W883" s="185"/>
      <c r="X883" s="54"/>
      <c r="Y883" s="54"/>
      <c r="Z883" s="54"/>
      <c r="AA883" s="54"/>
      <c r="AB883" s="54"/>
      <c r="AC883" s="54"/>
      <c r="AD883" s="54"/>
      <c r="AE883" s="42"/>
    </row>
    <row r="884" spans="1:31" x14ac:dyDescent="0.3">
      <c r="A884" s="66"/>
      <c r="B884" s="66"/>
      <c r="C884" s="179"/>
      <c r="D884" s="66"/>
      <c r="E884" s="58"/>
      <c r="F884" s="58"/>
      <c r="G884" s="182"/>
      <c r="H884" s="58"/>
      <c r="I884" s="199"/>
      <c r="J884" s="177"/>
      <c r="K884" s="515"/>
      <c r="L884" s="59"/>
      <c r="M884" s="59"/>
      <c r="N884" s="193"/>
      <c r="O884" s="200"/>
      <c r="P884" s="130"/>
      <c r="Q884" s="225"/>
      <c r="R884" s="225"/>
      <c r="S884" s="226"/>
      <c r="T884" s="200"/>
      <c r="U884" s="200"/>
      <c r="V884" s="16"/>
      <c r="W884" s="185"/>
      <c r="X884" s="54"/>
      <c r="Y884" s="54"/>
      <c r="Z884" s="54"/>
      <c r="AA884" s="54"/>
      <c r="AB884" s="54"/>
      <c r="AC884" s="54"/>
      <c r="AD884" s="54"/>
      <c r="AE884" s="42"/>
    </row>
    <row r="885" spans="1:31" x14ac:dyDescent="0.3">
      <c r="A885" s="66"/>
      <c r="B885" s="66"/>
      <c r="C885" s="179"/>
      <c r="D885" s="66"/>
      <c r="E885" s="58"/>
      <c r="F885" s="58"/>
      <c r="G885" s="182"/>
      <c r="H885" s="58"/>
      <c r="I885" s="199"/>
      <c r="J885" s="177"/>
      <c r="K885" s="515"/>
      <c r="L885" s="59"/>
      <c r="M885" s="59"/>
      <c r="N885" s="197"/>
      <c r="O885" s="200"/>
      <c r="P885" s="130"/>
      <c r="Q885" s="225"/>
      <c r="R885" s="225"/>
      <c r="S885" s="226"/>
      <c r="T885" s="200"/>
      <c r="U885" s="200"/>
      <c r="V885" s="16"/>
      <c r="W885" s="185"/>
      <c r="X885" s="54"/>
      <c r="Y885" s="54"/>
      <c r="Z885" s="54"/>
      <c r="AA885" s="54"/>
      <c r="AB885" s="54"/>
      <c r="AC885" s="54"/>
      <c r="AD885" s="54"/>
      <c r="AE885" s="42"/>
    </row>
    <row r="886" spans="1:31" x14ac:dyDescent="0.3">
      <c r="A886" s="66"/>
      <c r="B886" s="66"/>
      <c r="C886" s="179"/>
      <c r="D886" s="66"/>
      <c r="E886" s="58"/>
      <c r="F886" s="58"/>
      <c r="G886" s="182"/>
      <c r="H886" s="58"/>
      <c r="I886" s="199"/>
      <c r="J886" s="177"/>
      <c r="K886" s="515"/>
      <c r="L886" s="59"/>
      <c r="M886" s="59"/>
      <c r="N886" s="193"/>
      <c r="O886" s="200"/>
      <c r="P886" s="130"/>
      <c r="Q886" s="225"/>
      <c r="R886" s="225"/>
      <c r="S886" s="226"/>
      <c r="T886" s="200"/>
      <c r="U886" s="200"/>
      <c r="V886" s="16"/>
      <c r="W886" s="185"/>
      <c r="X886" s="54"/>
      <c r="Y886" s="54"/>
      <c r="Z886" s="54"/>
      <c r="AA886" s="54"/>
      <c r="AB886" s="54"/>
      <c r="AC886" s="54"/>
      <c r="AD886" s="54"/>
      <c r="AE886" s="42"/>
    </row>
    <row r="887" spans="1:31" x14ac:dyDescent="0.3">
      <c r="A887" s="66"/>
      <c r="B887" s="66"/>
      <c r="C887" s="179"/>
      <c r="D887" s="66"/>
      <c r="E887" s="58"/>
      <c r="F887" s="58"/>
      <c r="G887" s="182"/>
      <c r="H887" s="58"/>
      <c r="I887" s="199"/>
      <c r="J887" s="177"/>
      <c r="K887" s="515"/>
      <c r="L887" s="59"/>
      <c r="M887" s="59"/>
      <c r="N887" s="193"/>
      <c r="O887" s="200"/>
      <c r="P887" s="130"/>
      <c r="Q887" s="225"/>
      <c r="R887" s="225"/>
      <c r="S887" s="226"/>
      <c r="T887" s="200"/>
      <c r="U887" s="200"/>
      <c r="V887" s="16"/>
      <c r="W887" s="185"/>
      <c r="X887" s="54"/>
      <c r="Y887" s="54"/>
      <c r="Z887" s="54"/>
      <c r="AA887" s="54"/>
      <c r="AB887" s="54"/>
      <c r="AC887" s="54"/>
      <c r="AD887" s="54"/>
      <c r="AE887" s="42"/>
    </row>
    <row r="888" spans="1:31" x14ac:dyDescent="0.3">
      <c r="A888" s="66"/>
      <c r="B888" s="66"/>
      <c r="C888" s="179"/>
      <c r="D888" s="66"/>
      <c r="E888" s="58"/>
      <c r="F888" s="58"/>
      <c r="G888" s="182"/>
      <c r="H888" s="58"/>
      <c r="I888" s="199"/>
      <c r="J888" s="177"/>
      <c r="K888" s="515"/>
      <c r="L888" s="59"/>
      <c r="M888" s="59"/>
      <c r="N888" s="193"/>
      <c r="O888" s="200"/>
      <c r="P888" s="130"/>
      <c r="Q888" s="225"/>
      <c r="R888" s="225"/>
      <c r="S888" s="226"/>
      <c r="T888" s="200"/>
      <c r="U888" s="200"/>
      <c r="V888" s="16"/>
      <c r="W888" s="185"/>
      <c r="X888" s="54"/>
      <c r="Y888" s="54"/>
      <c r="Z888" s="54"/>
      <c r="AA888" s="54"/>
      <c r="AB888" s="54"/>
      <c r="AC888" s="54"/>
      <c r="AD888" s="54"/>
      <c r="AE888" s="42"/>
    </row>
    <row r="889" spans="1:31" x14ac:dyDescent="0.3">
      <c r="A889" s="66"/>
      <c r="B889" s="66"/>
      <c r="C889" s="179"/>
      <c r="D889" s="66"/>
      <c r="E889" s="58"/>
      <c r="F889" s="58"/>
      <c r="G889" s="182"/>
      <c r="H889" s="58"/>
      <c r="I889" s="199"/>
      <c r="J889" s="177"/>
      <c r="K889" s="515"/>
      <c r="L889" s="59"/>
      <c r="M889" s="59"/>
      <c r="N889" s="193"/>
      <c r="O889" s="200"/>
      <c r="P889" s="130"/>
      <c r="Q889" s="225"/>
      <c r="R889" s="225"/>
      <c r="S889" s="226"/>
      <c r="T889" s="200"/>
      <c r="U889" s="200"/>
      <c r="V889" s="16"/>
      <c r="W889" s="185"/>
      <c r="X889" s="54"/>
      <c r="Y889" s="54"/>
      <c r="Z889" s="54"/>
      <c r="AA889" s="54"/>
      <c r="AB889" s="54"/>
      <c r="AC889" s="54"/>
      <c r="AD889" s="54"/>
      <c r="AE889" s="42"/>
    </row>
    <row r="890" spans="1:31" x14ac:dyDescent="0.3">
      <c r="A890" s="66"/>
      <c r="B890" s="66"/>
      <c r="C890" s="179"/>
      <c r="D890" s="66"/>
      <c r="E890" s="58"/>
      <c r="F890" s="58"/>
      <c r="G890" s="182"/>
      <c r="H890" s="58"/>
      <c r="I890" s="199"/>
      <c r="J890" s="177"/>
      <c r="K890" s="515"/>
      <c r="L890" s="59"/>
      <c r="M890" s="59"/>
      <c r="N890" s="193"/>
      <c r="O890" s="200"/>
      <c r="P890" s="130"/>
      <c r="Q890" s="225"/>
      <c r="R890" s="225"/>
      <c r="S890" s="226"/>
      <c r="T890" s="200"/>
      <c r="U890" s="200"/>
      <c r="V890" s="16"/>
      <c r="W890" s="185"/>
      <c r="X890" s="54"/>
      <c r="Y890" s="54"/>
      <c r="Z890" s="54"/>
      <c r="AA890" s="54"/>
      <c r="AB890" s="54"/>
      <c r="AC890" s="54"/>
      <c r="AD890" s="54"/>
      <c r="AE890" s="42"/>
    </row>
    <row r="891" spans="1:31" x14ac:dyDescent="0.3">
      <c r="A891" s="66"/>
      <c r="B891" s="66"/>
      <c r="C891" s="179"/>
      <c r="D891" s="66"/>
      <c r="E891" s="58"/>
      <c r="F891" s="58"/>
      <c r="G891" s="182"/>
      <c r="H891" s="58"/>
      <c r="I891" s="199"/>
      <c r="J891" s="177"/>
      <c r="K891" s="515"/>
      <c r="L891" s="59"/>
      <c r="M891" s="59"/>
      <c r="N891" s="197"/>
      <c r="O891" s="200"/>
      <c r="P891" s="130"/>
      <c r="Q891" s="225"/>
      <c r="R891" s="225"/>
      <c r="S891" s="226"/>
      <c r="T891" s="200"/>
      <c r="U891" s="200"/>
      <c r="V891" s="16"/>
      <c r="W891" s="185"/>
      <c r="X891" s="54"/>
      <c r="Y891" s="54"/>
      <c r="Z891" s="54"/>
      <c r="AA891" s="54"/>
      <c r="AB891" s="54"/>
      <c r="AC891" s="54"/>
      <c r="AD891" s="54"/>
      <c r="AE891" s="42"/>
    </row>
    <row r="892" spans="1:31" x14ac:dyDescent="0.3">
      <c r="A892" s="66"/>
      <c r="B892" s="66"/>
      <c r="C892" s="179"/>
      <c r="D892" s="66"/>
      <c r="E892" s="58"/>
      <c r="F892" s="58"/>
      <c r="G892" s="182"/>
      <c r="H892" s="58"/>
      <c r="I892" s="199"/>
      <c r="J892" s="177"/>
      <c r="K892" s="515"/>
      <c r="L892" s="59"/>
      <c r="M892" s="59"/>
      <c r="N892" s="197"/>
      <c r="O892" s="200"/>
      <c r="P892" s="130"/>
      <c r="Q892" s="225"/>
      <c r="R892" s="225"/>
      <c r="S892" s="226"/>
      <c r="T892" s="200"/>
      <c r="U892" s="200"/>
      <c r="V892" s="16"/>
      <c r="W892" s="185"/>
      <c r="X892" s="54"/>
      <c r="Y892" s="54"/>
      <c r="Z892" s="54"/>
      <c r="AA892" s="54"/>
      <c r="AB892" s="54"/>
      <c r="AC892" s="54"/>
      <c r="AD892" s="54"/>
      <c r="AE892" s="42"/>
    </row>
    <row r="893" spans="1:31" x14ac:dyDescent="0.3">
      <c r="A893" s="66"/>
      <c r="B893" s="66"/>
      <c r="C893" s="179"/>
      <c r="D893" s="66"/>
      <c r="E893" s="58"/>
      <c r="F893" s="58"/>
      <c r="G893" s="182"/>
      <c r="H893" s="58"/>
      <c r="I893" s="199"/>
      <c r="J893" s="177"/>
      <c r="K893" s="515"/>
      <c r="L893" s="59"/>
      <c r="M893" s="59"/>
      <c r="N893" s="193"/>
      <c r="O893" s="200"/>
      <c r="P893" s="130"/>
      <c r="Q893" s="225"/>
      <c r="R893" s="225"/>
      <c r="S893" s="226"/>
      <c r="T893" s="200"/>
      <c r="U893" s="200"/>
      <c r="V893" s="16"/>
      <c r="W893" s="185"/>
      <c r="X893" s="54"/>
      <c r="Y893" s="54"/>
      <c r="Z893" s="54"/>
      <c r="AA893" s="54"/>
      <c r="AB893" s="54"/>
      <c r="AC893" s="54"/>
      <c r="AD893" s="54"/>
      <c r="AE893" s="42"/>
    </row>
    <row r="894" spans="1:31" x14ac:dyDescent="0.3">
      <c r="A894" s="66"/>
      <c r="B894" s="66"/>
      <c r="C894" s="179"/>
      <c r="D894" s="66"/>
      <c r="E894" s="58"/>
      <c r="F894" s="192"/>
      <c r="G894" s="182"/>
      <c r="H894" s="58"/>
      <c r="I894" s="199"/>
      <c r="J894" s="177"/>
      <c r="K894" s="515"/>
      <c r="L894" s="59"/>
      <c r="M894" s="59"/>
      <c r="N894" s="197"/>
      <c r="O894" s="200"/>
      <c r="P894" s="130"/>
      <c r="Q894" s="225"/>
      <c r="R894" s="225"/>
      <c r="S894" s="226"/>
      <c r="T894" s="200"/>
      <c r="U894" s="200"/>
      <c r="V894" s="16"/>
      <c r="W894" s="185"/>
      <c r="X894" s="54"/>
      <c r="Y894" s="54"/>
      <c r="Z894" s="54"/>
      <c r="AA894" s="54"/>
      <c r="AB894" s="54"/>
      <c r="AC894" s="54"/>
      <c r="AD894" s="54"/>
      <c r="AE894" s="42"/>
    </row>
    <row r="895" spans="1:31" x14ac:dyDescent="0.3">
      <c r="A895" s="66"/>
      <c r="B895" s="66"/>
      <c r="C895" s="179"/>
      <c r="D895" s="66"/>
      <c r="E895" s="58"/>
      <c r="F895" s="58"/>
      <c r="G895" s="182"/>
      <c r="H895" s="58"/>
      <c r="I895" s="199"/>
      <c r="J895" s="177"/>
      <c r="K895" s="515"/>
      <c r="L895" s="59"/>
      <c r="M895" s="59"/>
      <c r="N895" s="193"/>
      <c r="O895" s="200"/>
      <c r="P895" s="130"/>
      <c r="Q895" s="225"/>
      <c r="R895" s="225"/>
      <c r="S895" s="226"/>
      <c r="T895" s="200"/>
      <c r="U895" s="200"/>
      <c r="V895" s="16"/>
      <c r="W895" s="185"/>
      <c r="X895" s="54"/>
      <c r="Y895" s="54"/>
      <c r="Z895" s="54"/>
      <c r="AA895" s="54"/>
      <c r="AB895" s="54"/>
      <c r="AC895" s="54"/>
      <c r="AD895" s="54"/>
      <c r="AE895" s="42"/>
    </row>
    <row r="896" spans="1:31" x14ac:dyDescent="0.3">
      <c r="A896" s="66"/>
      <c r="B896" s="66"/>
      <c r="C896" s="179"/>
      <c r="D896" s="66"/>
      <c r="E896" s="58"/>
      <c r="F896" s="58"/>
      <c r="G896" s="182"/>
      <c r="H896" s="58"/>
      <c r="I896" s="199"/>
      <c r="J896" s="177"/>
      <c r="K896" s="515"/>
      <c r="L896" s="59"/>
      <c r="M896" s="59"/>
      <c r="N896" s="197"/>
      <c r="O896" s="200"/>
      <c r="P896" s="130"/>
      <c r="Q896" s="225"/>
      <c r="R896" s="225"/>
      <c r="S896" s="226"/>
      <c r="T896" s="200"/>
      <c r="U896" s="200"/>
      <c r="V896" s="16"/>
      <c r="W896" s="185"/>
      <c r="X896" s="54"/>
      <c r="Y896" s="54"/>
      <c r="Z896" s="54"/>
      <c r="AA896" s="54"/>
      <c r="AB896" s="54"/>
      <c r="AC896" s="54"/>
      <c r="AD896" s="54"/>
      <c r="AE896" s="42"/>
    </row>
    <row r="897" spans="1:31" x14ac:dyDescent="0.3">
      <c r="A897" s="66"/>
      <c r="B897" s="66"/>
      <c r="C897" s="179"/>
      <c r="D897" s="66"/>
      <c r="E897" s="58"/>
      <c r="F897" s="58"/>
      <c r="G897" s="182"/>
      <c r="H897" s="58"/>
      <c r="I897" s="199"/>
      <c r="J897" s="177"/>
      <c r="K897" s="515"/>
      <c r="L897" s="59"/>
      <c r="M897" s="59"/>
      <c r="N897" s="193"/>
      <c r="O897" s="200"/>
      <c r="P897" s="130"/>
      <c r="Q897" s="225"/>
      <c r="R897" s="225"/>
      <c r="S897" s="226"/>
      <c r="T897" s="200"/>
      <c r="U897" s="200"/>
      <c r="V897" s="16"/>
      <c r="W897" s="185"/>
      <c r="X897" s="54"/>
      <c r="Y897" s="54"/>
      <c r="Z897" s="54"/>
      <c r="AA897" s="54"/>
      <c r="AB897" s="54"/>
      <c r="AC897" s="54"/>
      <c r="AD897" s="54"/>
      <c r="AE897" s="42"/>
    </row>
    <row r="898" spans="1:31" x14ac:dyDescent="0.3">
      <c r="A898" s="66"/>
      <c r="B898" s="66"/>
      <c r="C898" s="179"/>
      <c r="D898" s="66"/>
      <c r="E898" s="58"/>
      <c r="F898" s="58"/>
      <c r="G898" s="182"/>
      <c r="H898" s="58"/>
      <c r="I898" s="199"/>
      <c r="J898" s="177"/>
      <c r="K898" s="515"/>
      <c r="L898" s="59"/>
      <c r="M898" s="59"/>
      <c r="N898" s="193"/>
      <c r="O898" s="200"/>
      <c r="P898" s="130"/>
      <c r="Q898" s="225"/>
      <c r="R898" s="225"/>
      <c r="S898" s="226"/>
      <c r="T898" s="200"/>
      <c r="U898" s="200"/>
      <c r="V898" s="16"/>
      <c r="W898" s="185"/>
      <c r="X898" s="54"/>
      <c r="Y898" s="54"/>
      <c r="Z898" s="54"/>
      <c r="AA898" s="54"/>
      <c r="AB898" s="54"/>
      <c r="AC898" s="54"/>
      <c r="AD898" s="54"/>
      <c r="AE898" s="42"/>
    </row>
    <row r="899" spans="1:31" x14ac:dyDescent="0.3">
      <c r="A899" s="66"/>
      <c r="B899" s="66"/>
      <c r="C899" s="179"/>
      <c r="D899" s="66"/>
      <c r="E899" s="58"/>
      <c r="F899" s="58"/>
      <c r="G899" s="182"/>
      <c r="H899" s="58"/>
      <c r="I899" s="199"/>
      <c r="J899" s="177"/>
      <c r="K899" s="515"/>
      <c r="L899" s="59"/>
      <c r="M899" s="59"/>
      <c r="N899" s="193"/>
      <c r="O899" s="200"/>
      <c r="P899" s="130"/>
      <c r="Q899" s="225"/>
      <c r="R899" s="225"/>
      <c r="S899" s="226"/>
      <c r="T899" s="200"/>
      <c r="U899" s="200"/>
      <c r="V899" s="16"/>
      <c r="W899" s="185"/>
      <c r="X899" s="54"/>
      <c r="Y899" s="54"/>
      <c r="Z899" s="54"/>
      <c r="AA899" s="54"/>
      <c r="AB899" s="54"/>
      <c r="AC899" s="54"/>
      <c r="AD899" s="54"/>
      <c r="AE899" s="42"/>
    </row>
    <row r="900" spans="1:31" x14ac:dyDescent="0.3">
      <c r="A900" s="66"/>
      <c r="B900" s="66"/>
      <c r="C900" s="179"/>
      <c r="D900" s="66"/>
      <c r="E900" s="58"/>
      <c r="F900" s="58"/>
      <c r="G900" s="182"/>
      <c r="H900" s="58"/>
      <c r="I900" s="199"/>
      <c r="J900" s="177"/>
      <c r="K900" s="515"/>
      <c r="L900" s="59"/>
      <c r="M900" s="59"/>
      <c r="N900" s="193"/>
      <c r="O900" s="200"/>
      <c r="P900" s="130"/>
      <c r="Q900" s="225"/>
      <c r="R900" s="225"/>
      <c r="S900" s="226"/>
      <c r="T900" s="200"/>
      <c r="U900" s="200"/>
      <c r="V900" s="16"/>
      <c r="W900" s="185"/>
      <c r="X900" s="54"/>
      <c r="Y900" s="54"/>
      <c r="Z900" s="54"/>
      <c r="AA900" s="54"/>
      <c r="AB900" s="54"/>
      <c r="AC900" s="54"/>
      <c r="AD900" s="54"/>
      <c r="AE900" s="42"/>
    </row>
    <row r="901" spans="1:31" x14ac:dyDescent="0.3">
      <c r="A901" s="66"/>
      <c r="B901" s="66"/>
      <c r="C901" s="179"/>
      <c r="D901" s="66"/>
      <c r="E901" s="58"/>
      <c r="F901" s="58"/>
      <c r="G901" s="182"/>
      <c r="H901" s="58"/>
      <c r="I901" s="199"/>
      <c r="J901" s="177"/>
      <c r="K901" s="515"/>
      <c r="L901" s="59"/>
      <c r="M901" s="59"/>
      <c r="N901" s="197"/>
      <c r="O901" s="200"/>
      <c r="P901" s="130"/>
      <c r="Q901" s="225"/>
      <c r="R901" s="225"/>
      <c r="S901" s="226"/>
      <c r="T901" s="200"/>
      <c r="U901" s="200"/>
      <c r="V901" s="16"/>
      <c r="W901" s="185"/>
      <c r="X901" s="54"/>
      <c r="Y901" s="54"/>
      <c r="Z901" s="54"/>
      <c r="AA901" s="54"/>
      <c r="AB901" s="54"/>
      <c r="AC901" s="54"/>
      <c r="AD901" s="54"/>
      <c r="AE901" s="42"/>
    </row>
    <row r="902" spans="1:31" x14ac:dyDescent="0.3">
      <c r="A902" s="66"/>
      <c r="B902" s="66"/>
      <c r="C902" s="179"/>
      <c r="D902" s="66"/>
      <c r="E902" s="58"/>
      <c r="F902" s="58"/>
      <c r="G902" s="182"/>
      <c r="H902" s="58"/>
      <c r="I902" s="199"/>
      <c r="J902" s="177"/>
      <c r="K902" s="515"/>
      <c r="L902" s="59"/>
      <c r="M902" s="59"/>
      <c r="N902" s="193"/>
      <c r="O902" s="200"/>
      <c r="P902" s="130"/>
      <c r="Q902" s="225"/>
      <c r="R902" s="225"/>
      <c r="S902" s="226"/>
      <c r="T902" s="200"/>
      <c r="U902" s="200"/>
      <c r="V902" s="16"/>
      <c r="W902" s="185"/>
      <c r="X902" s="54"/>
      <c r="Y902" s="54"/>
      <c r="Z902" s="54"/>
      <c r="AA902" s="54"/>
      <c r="AB902" s="54"/>
      <c r="AC902" s="54"/>
      <c r="AD902" s="54"/>
      <c r="AE902" s="42"/>
    </row>
    <row r="903" spans="1:31" x14ac:dyDescent="0.3">
      <c r="A903" s="66"/>
      <c r="B903" s="66"/>
      <c r="C903" s="179"/>
      <c r="D903" s="66"/>
      <c r="E903" s="58"/>
      <c r="F903" s="58"/>
      <c r="G903" s="182"/>
      <c r="H903" s="58"/>
      <c r="I903" s="199"/>
      <c r="J903" s="177"/>
      <c r="K903" s="515"/>
      <c r="L903" s="59"/>
      <c r="M903" s="59"/>
      <c r="N903" s="193"/>
      <c r="O903" s="200"/>
      <c r="P903" s="130"/>
      <c r="Q903" s="225"/>
      <c r="R903" s="225"/>
      <c r="S903" s="226"/>
      <c r="T903" s="200"/>
      <c r="U903" s="200"/>
      <c r="V903" s="16"/>
      <c r="W903" s="185"/>
      <c r="X903" s="54"/>
      <c r="Y903" s="54"/>
      <c r="Z903" s="54"/>
      <c r="AA903" s="54"/>
      <c r="AB903" s="54"/>
      <c r="AC903" s="54"/>
      <c r="AD903" s="54"/>
      <c r="AE903" s="42"/>
    </row>
    <row r="904" spans="1:31" x14ac:dyDescent="0.3">
      <c r="A904" s="66"/>
      <c r="B904" s="66"/>
      <c r="C904" s="179"/>
      <c r="D904" s="66"/>
      <c r="E904" s="58"/>
      <c r="F904" s="58"/>
      <c r="G904" s="182"/>
      <c r="H904" s="58"/>
      <c r="I904" s="199"/>
      <c r="J904" s="177"/>
      <c r="K904" s="515"/>
      <c r="L904" s="59"/>
      <c r="M904" s="59"/>
      <c r="N904" s="193"/>
      <c r="O904" s="200"/>
      <c r="P904" s="130"/>
      <c r="Q904" s="225"/>
      <c r="R904" s="225"/>
      <c r="S904" s="226"/>
      <c r="T904" s="200"/>
      <c r="U904" s="200"/>
      <c r="V904" s="16"/>
      <c r="W904" s="185"/>
      <c r="X904" s="54"/>
      <c r="Y904" s="54"/>
      <c r="Z904" s="54"/>
      <c r="AA904" s="54"/>
      <c r="AB904" s="54"/>
      <c r="AC904" s="54"/>
      <c r="AD904" s="54"/>
      <c r="AE904" s="42"/>
    </row>
    <row r="905" spans="1:31" x14ac:dyDescent="0.3">
      <c r="A905" s="66"/>
      <c r="B905" s="66"/>
      <c r="C905" s="179"/>
      <c r="D905" s="66"/>
      <c r="E905" s="58"/>
      <c r="F905" s="58"/>
      <c r="G905" s="182"/>
      <c r="H905" s="58"/>
      <c r="I905" s="199"/>
      <c r="J905" s="177"/>
      <c r="K905" s="515"/>
      <c r="L905" s="59"/>
      <c r="M905" s="59"/>
      <c r="N905" s="193"/>
      <c r="O905" s="200"/>
      <c r="P905" s="130"/>
      <c r="Q905" s="225"/>
      <c r="R905" s="225"/>
      <c r="S905" s="226"/>
      <c r="T905" s="200"/>
      <c r="U905" s="200"/>
      <c r="V905" s="16"/>
      <c r="W905" s="185"/>
      <c r="X905" s="54"/>
      <c r="Y905" s="54"/>
      <c r="Z905" s="54"/>
      <c r="AA905" s="54"/>
      <c r="AB905" s="54"/>
      <c r="AC905" s="54"/>
      <c r="AD905" s="54"/>
      <c r="AE905" s="42"/>
    </row>
    <row r="906" spans="1:31" x14ac:dyDescent="0.3">
      <c r="A906" s="66"/>
      <c r="B906" s="66"/>
      <c r="C906" s="179"/>
      <c r="D906" s="66"/>
      <c r="E906" s="58"/>
      <c r="F906" s="58"/>
      <c r="G906" s="182"/>
      <c r="H906" s="58"/>
      <c r="I906" s="199"/>
      <c r="J906" s="177"/>
      <c r="K906" s="515"/>
      <c r="L906" s="59"/>
      <c r="M906" s="59"/>
      <c r="N906" s="193"/>
      <c r="O906" s="200"/>
      <c r="P906" s="130"/>
      <c r="Q906" s="225"/>
      <c r="R906" s="225"/>
      <c r="S906" s="226"/>
      <c r="T906" s="200"/>
      <c r="U906" s="200"/>
      <c r="V906" s="16"/>
      <c r="W906" s="185"/>
      <c r="X906" s="54"/>
      <c r="Y906" s="54"/>
      <c r="Z906" s="54"/>
      <c r="AA906" s="54"/>
      <c r="AB906" s="54"/>
      <c r="AC906" s="54"/>
      <c r="AD906" s="54"/>
      <c r="AE906" s="42"/>
    </row>
    <row r="907" spans="1:31" x14ac:dyDescent="0.3">
      <c r="A907" s="66"/>
      <c r="B907" s="66"/>
      <c r="C907" s="179"/>
      <c r="D907" s="66"/>
      <c r="E907" s="58"/>
      <c r="F907" s="58"/>
      <c r="G907" s="182"/>
      <c r="H907" s="58"/>
      <c r="I907" s="199"/>
      <c r="J907" s="177"/>
      <c r="K907" s="515"/>
      <c r="L907" s="59"/>
      <c r="M907" s="59"/>
      <c r="N907" s="193"/>
      <c r="O907" s="200"/>
      <c r="P907" s="130"/>
      <c r="Q907" s="225"/>
      <c r="R907" s="225"/>
      <c r="S907" s="226"/>
      <c r="T907" s="200"/>
      <c r="U907" s="200"/>
      <c r="V907" s="16"/>
      <c r="W907" s="185"/>
      <c r="X907" s="54"/>
      <c r="Y907" s="54"/>
      <c r="Z907" s="54"/>
      <c r="AA907" s="54"/>
      <c r="AB907" s="54"/>
      <c r="AC907" s="54"/>
      <c r="AD907" s="54"/>
      <c r="AE907" s="42"/>
    </row>
    <row r="908" spans="1:31" x14ac:dyDescent="0.3">
      <c r="A908" s="66"/>
      <c r="B908" s="66"/>
      <c r="C908" s="179"/>
      <c r="D908" s="66"/>
      <c r="E908" s="58"/>
      <c r="F908" s="58"/>
      <c r="G908" s="182"/>
      <c r="H908" s="58"/>
      <c r="I908" s="199"/>
      <c r="J908" s="177"/>
      <c r="K908" s="515"/>
      <c r="L908" s="59"/>
      <c r="M908" s="59"/>
      <c r="N908" s="193"/>
      <c r="O908" s="200"/>
      <c r="P908" s="130"/>
      <c r="Q908" s="225"/>
      <c r="R908" s="225"/>
      <c r="S908" s="226"/>
      <c r="T908" s="200"/>
      <c r="U908" s="200"/>
      <c r="V908" s="16"/>
      <c r="W908" s="185"/>
      <c r="X908" s="54"/>
      <c r="Y908" s="54"/>
      <c r="Z908" s="54"/>
      <c r="AA908" s="54"/>
      <c r="AB908" s="54"/>
      <c r="AC908" s="54"/>
      <c r="AD908" s="54"/>
      <c r="AE908" s="42"/>
    </row>
    <row r="909" spans="1:31" x14ac:dyDescent="0.3">
      <c r="A909" s="66"/>
      <c r="B909" s="66"/>
      <c r="C909" s="179"/>
      <c r="D909" s="66"/>
      <c r="E909" s="58"/>
      <c r="F909" s="58"/>
      <c r="G909" s="182"/>
      <c r="H909" s="58"/>
      <c r="I909" s="199"/>
      <c r="J909" s="177"/>
      <c r="K909" s="515"/>
      <c r="L909" s="59"/>
      <c r="M909" s="59"/>
      <c r="N909" s="197"/>
      <c r="O909" s="200"/>
      <c r="P909" s="130"/>
      <c r="Q909" s="225"/>
      <c r="R909" s="225"/>
      <c r="S909" s="226"/>
      <c r="T909" s="200"/>
      <c r="U909" s="200"/>
      <c r="V909" s="16"/>
      <c r="W909" s="185"/>
      <c r="X909" s="54"/>
      <c r="Y909" s="54"/>
      <c r="Z909" s="54"/>
      <c r="AA909" s="54"/>
      <c r="AB909" s="54"/>
      <c r="AC909" s="54"/>
      <c r="AD909" s="54"/>
      <c r="AE909" s="42"/>
    </row>
    <row r="910" spans="1:31" x14ac:dyDescent="0.3">
      <c r="A910" s="66"/>
      <c r="B910" s="66"/>
      <c r="C910" s="179"/>
      <c r="D910" s="66"/>
      <c r="E910" s="58"/>
      <c r="F910" s="58"/>
      <c r="G910" s="182"/>
      <c r="H910" s="58"/>
      <c r="I910" s="199"/>
      <c r="J910" s="177"/>
      <c r="K910" s="515"/>
      <c r="L910" s="59"/>
      <c r="M910" s="59"/>
      <c r="N910" s="193"/>
      <c r="O910" s="200"/>
      <c r="P910" s="130"/>
      <c r="Q910" s="225"/>
      <c r="R910" s="225"/>
      <c r="S910" s="226"/>
      <c r="T910" s="200"/>
      <c r="U910" s="200"/>
      <c r="V910" s="16"/>
      <c r="W910" s="185"/>
      <c r="X910" s="54"/>
      <c r="Y910" s="54"/>
      <c r="Z910" s="54"/>
      <c r="AA910" s="54"/>
      <c r="AB910" s="54"/>
      <c r="AC910" s="54"/>
      <c r="AD910" s="54"/>
      <c r="AE910" s="42"/>
    </row>
    <row r="911" spans="1:31" x14ac:dyDescent="0.3">
      <c r="A911" s="66"/>
      <c r="B911" s="66"/>
      <c r="C911" s="179"/>
      <c r="D911" s="66"/>
      <c r="E911" s="58"/>
      <c r="F911" s="58"/>
      <c r="G911" s="182"/>
      <c r="H911" s="58"/>
      <c r="I911" s="199"/>
      <c r="J911" s="177"/>
      <c r="K911" s="515"/>
      <c r="L911" s="59"/>
      <c r="M911" s="59"/>
      <c r="N911" s="193"/>
      <c r="O911" s="200"/>
      <c r="P911" s="130"/>
      <c r="Q911" s="225"/>
      <c r="R911" s="225"/>
      <c r="S911" s="226"/>
      <c r="T911" s="200"/>
      <c r="U911" s="200"/>
      <c r="V911" s="16"/>
      <c r="W911" s="185"/>
      <c r="X911" s="54"/>
      <c r="Y911" s="54"/>
      <c r="Z911" s="54"/>
      <c r="AA911" s="54"/>
      <c r="AB911" s="54"/>
      <c r="AC911" s="54"/>
      <c r="AD911" s="54"/>
      <c r="AE911" s="42"/>
    </row>
    <row r="912" spans="1:31" x14ac:dyDescent="0.3">
      <c r="A912" s="66"/>
      <c r="B912" s="66"/>
      <c r="C912" s="179"/>
      <c r="D912" s="66"/>
      <c r="E912" s="58"/>
      <c r="F912" s="58"/>
      <c r="G912" s="182"/>
      <c r="H912" s="58"/>
      <c r="I912" s="199"/>
      <c r="J912" s="177"/>
      <c r="K912" s="515"/>
      <c r="L912" s="59"/>
      <c r="M912" s="59"/>
      <c r="N912" s="193"/>
      <c r="O912" s="200"/>
      <c r="P912" s="130"/>
      <c r="Q912" s="225"/>
      <c r="R912" s="225"/>
      <c r="S912" s="226"/>
      <c r="T912" s="200"/>
      <c r="U912" s="200"/>
      <c r="V912" s="16"/>
      <c r="W912" s="185"/>
      <c r="X912" s="54"/>
      <c r="Y912" s="54"/>
      <c r="Z912" s="54"/>
      <c r="AA912" s="54"/>
      <c r="AB912" s="54"/>
      <c r="AC912" s="54"/>
      <c r="AD912" s="54"/>
      <c r="AE912" s="42"/>
    </row>
    <row r="913" spans="1:31" x14ac:dyDescent="0.3">
      <c r="A913" s="66"/>
      <c r="B913" s="66"/>
      <c r="C913" s="179"/>
      <c r="D913" s="66"/>
      <c r="E913" s="58"/>
      <c r="F913" s="58"/>
      <c r="G913" s="182"/>
      <c r="H913" s="58"/>
      <c r="I913" s="199"/>
      <c r="J913" s="177"/>
      <c r="K913" s="515"/>
      <c r="L913" s="59"/>
      <c r="M913" s="59"/>
      <c r="N913" s="197"/>
      <c r="O913" s="200"/>
      <c r="P913" s="130"/>
      <c r="Q913" s="225"/>
      <c r="R913" s="225"/>
      <c r="S913" s="226"/>
      <c r="T913" s="200"/>
      <c r="U913" s="200"/>
      <c r="V913" s="16"/>
      <c r="W913" s="185"/>
      <c r="X913" s="54"/>
      <c r="Y913" s="54"/>
      <c r="Z913" s="54"/>
      <c r="AA913" s="54"/>
      <c r="AB913" s="54"/>
      <c r="AC913" s="54"/>
      <c r="AD913" s="54"/>
      <c r="AE913" s="42"/>
    </row>
    <row r="914" spans="1:31" x14ac:dyDescent="0.3">
      <c r="A914" s="66"/>
      <c r="B914" s="66"/>
      <c r="C914" s="179"/>
      <c r="D914" s="66"/>
      <c r="E914" s="58"/>
      <c r="F914" s="58"/>
      <c r="G914" s="182"/>
      <c r="H914" s="58"/>
      <c r="I914" s="199"/>
      <c r="J914" s="177"/>
      <c r="K914" s="515"/>
      <c r="L914" s="59"/>
      <c r="M914" s="59"/>
      <c r="N914" s="193"/>
      <c r="O914" s="200"/>
      <c r="P914" s="130"/>
      <c r="Q914" s="225"/>
      <c r="R914" s="225"/>
      <c r="S914" s="226"/>
      <c r="T914" s="200"/>
      <c r="U914" s="200"/>
      <c r="V914" s="16"/>
      <c r="W914" s="185"/>
      <c r="X914" s="54"/>
      <c r="Y914" s="54"/>
      <c r="Z914" s="54"/>
      <c r="AA914" s="54"/>
      <c r="AB914" s="54"/>
      <c r="AC914" s="54"/>
      <c r="AD914" s="54"/>
      <c r="AE914" s="42"/>
    </row>
    <row r="915" spans="1:31" x14ac:dyDescent="0.3">
      <c r="A915" s="66"/>
      <c r="B915" s="66"/>
      <c r="C915" s="179"/>
      <c r="D915" s="66"/>
      <c r="E915" s="58"/>
      <c r="F915" s="58"/>
      <c r="G915" s="182"/>
      <c r="H915" s="58"/>
      <c r="I915" s="199"/>
      <c r="J915" s="177"/>
      <c r="K915" s="515"/>
      <c r="L915" s="59"/>
      <c r="M915" s="59"/>
      <c r="N915" s="193"/>
      <c r="O915" s="200"/>
      <c r="P915" s="130"/>
      <c r="Q915" s="225"/>
      <c r="R915" s="225"/>
      <c r="S915" s="226"/>
      <c r="T915" s="200"/>
      <c r="U915" s="200"/>
      <c r="V915" s="16"/>
      <c r="W915" s="185"/>
      <c r="X915" s="54"/>
      <c r="Y915" s="54"/>
      <c r="Z915" s="54"/>
      <c r="AA915" s="54"/>
      <c r="AB915" s="54"/>
      <c r="AC915" s="54"/>
      <c r="AD915" s="54"/>
      <c r="AE915" s="42"/>
    </row>
    <row r="916" spans="1:31" x14ac:dyDescent="0.3">
      <c r="A916" s="66"/>
      <c r="B916" s="66"/>
      <c r="C916" s="179"/>
      <c r="D916" s="66"/>
      <c r="E916" s="58"/>
      <c r="F916" s="192"/>
      <c r="G916" s="182"/>
      <c r="H916" s="58"/>
      <c r="I916" s="199"/>
      <c r="J916" s="177"/>
      <c r="K916" s="515"/>
      <c r="L916" s="59"/>
      <c r="M916" s="59"/>
      <c r="N916" s="197"/>
      <c r="O916" s="200"/>
      <c r="P916" s="130"/>
      <c r="Q916" s="225"/>
      <c r="R916" s="225"/>
      <c r="S916" s="226"/>
      <c r="T916" s="200"/>
      <c r="U916" s="200"/>
      <c r="V916" s="16"/>
      <c r="W916" s="185"/>
      <c r="X916" s="54"/>
      <c r="Y916" s="54"/>
      <c r="Z916" s="54"/>
      <c r="AA916" s="54"/>
      <c r="AB916" s="54"/>
      <c r="AC916" s="54"/>
      <c r="AD916" s="54"/>
      <c r="AE916" s="42"/>
    </row>
    <row r="917" spans="1:31" x14ac:dyDescent="0.3">
      <c r="A917" s="66"/>
      <c r="B917" s="66"/>
      <c r="C917" s="179"/>
      <c r="D917" s="66"/>
      <c r="E917" s="58"/>
      <c r="F917" s="58"/>
      <c r="G917" s="182"/>
      <c r="H917" s="58"/>
      <c r="I917" s="199"/>
      <c r="J917" s="177"/>
      <c r="K917" s="515"/>
      <c r="L917" s="59"/>
      <c r="M917" s="59"/>
      <c r="N917" s="193"/>
      <c r="O917" s="200"/>
      <c r="P917" s="130"/>
      <c r="Q917" s="225"/>
      <c r="R917" s="225"/>
      <c r="S917" s="226"/>
      <c r="T917" s="200"/>
      <c r="U917" s="200"/>
      <c r="V917" s="16"/>
      <c r="W917" s="185"/>
      <c r="X917" s="54"/>
      <c r="Y917" s="54"/>
      <c r="Z917" s="54"/>
      <c r="AA917" s="54"/>
      <c r="AB917" s="54"/>
      <c r="AC917" s="54"/>
      <c r="AD917" s="54"/>
      <c r="AE917" s="42"/>
    </row>
    <row r="918" spans="1:31" x14ac:dyDescent="0.3">
      <c r="A918" s="66"/>
      <c r="B918" s="66"/>
      <c r="C918" s="179"/>
      <c r="D918" s="66"/>
      <c r="E918" s="58"/>
      <c r="F918" s="58"/>
      <c r="G918" s="182"/>
      <c r="H918" s="58"/>
      <c r="I918" s="199"/>
      <c r="J918" s="177"/>
      <c r="K918" s="515"/>
      <c r="L918" s="59"/>
      <c r="M918" s="59"/>
      <c r="N918" s="197"/>
      <c r="O918" s="200"/>
      <c r="P918" s="130"/>
      <c r="Q918" s="225"/>
      <c r="R918" s="225"/>
      <c r="S918" s="226"/>
      <c r="T918" s="200"/>
      <c r="U918" s="200"/>
      <c r="V918" s="16"/>
      <c r="W918" s="185"/>
      <c r="X918" s="54"/>
      <c r="Y918" s="54"/>
      <c r="Z918" s="54"/>
      <c r="AA918" s="54"/>
      <c r="AB918" s="54"/>
      <c r="AC918" s="54"/>
      <c r="AD918" s="54"/>
      <c r="AE918" s="42"/>
    </row>
    <row r="919" spans="1:31" x14ac:dyDescent="0.3">
      <c r="A919" s="66"/>
      <c r="B919" s="66"/>
      <c r="C919" s="179"/>
      <c r="D919" s="66"/>
      <c r="E919" s="58"/>
      <c r="F919" s="58"/>
      <c r="G919" s="182"/>
      <c r="H919" s="58"/>
      <c r="I919" s="199"/>
      <c r="J919" s="177"/>
      <c r="K919" s="515"/>
      <c r="L919" s="59"/>
      <c r="M919" s="59"/>
      <c r="N919" s="193"/>
      <c r="O919" s="200"/>
      <c r="P919" s="130"/>
      <c r="Q919" s="225"/>
      <c r="R919" s="225"/>
      <c r="S919" s="226"/>
      <c r="T919" s="200"/>
      <c r="U919" s="200"/>
      <c r="V919" s="16"/>
      <c r="W919" s="185"/>
      <c r="X919" s="54"/>
      <c r="Y919" s="54"/>
      <c r="Z919" s="54"/>
      <c r="AA919" s="54"/>
      <c r="AB919" s="54"/>
      <c r="AC919" s="54"/>
      <c r="AD919" s="54"/>
      <c r="AE919" s="42"/>
    </row>
    <row r="920" spans="1:31" x14ac:dyDescent="0.3">
      <c r="A920" s="66"/>
      <c r="B920" s="66"/>
      <c r="C920" s="179"/>
      <c r="D920" s="66"/>
      <c r="E920" s="58"/>
      <c r="F920" s="58"/>
      <c r="G920" s="182"/>
      <c r="H920" s="58"/>
      <c r="I920" s="199"/>
      <c r="J920" s="177"/>
      <c r="K920" s="515"/>
      <c r="L920" s="59"/>
      <c r="M920" s="59"/>
      <c r="N920" s="193"/>
      <c r="O920" s="200"/>
      <c r="P920" s="130"/>
      <c r="Q920" s="225"/>
      <c r="R920" s="225"/>
      <c r="S920" s="226"/>
      <c r="T920" s="200"/>
      <c r="U920" s="200"/>
      <c r="V920" s="16"/>
      <c r="W920" s="185"/>
      <c r="X920" s="54"/>
      <c r="Y920" s="54"/>
      <c r="Z920" s="54"/>
      <c r="AA920" s="54"/>
      <c r="AB920" s="54"/>
      <c r="AC920" s="54"/>
      <c r="AD920" s="54"/>
      <c r="AE920" s="42"/>
    </row>
    <row r="921" spans="1:31" x14ac:dyDescent="0.3">
      <c r="A921" s="66"/>
      <c r="B921" s="66"/>
      <c r="C921" s="179"/>
      <c r="D921" s="66"/>
      <c r="E921" s="58"/>
      <c r="F921" s="58"/>
      <c r="G921" s="182"/>
      <c r="H921" s="58"/>
      <c r="I921" s="199"/>
      <c r="J921" s="177"/>
      <c r="K921" s="515"/>
      <c r="L921" s="59"/>
      <c r="M921" s="59"/>
      <c r="N921" s="193"/>
      <c r="O921" s="200"/>
      <c r="P921" s="130"/>
      <c r="Q921" s="225"/>
      <c r="R921" s="225"/>
      <c r="S921" s="226"/>
      <c r="T921" s="200"/>
      <c r="U921" s="200"/>
      <c r="V921" s="16"/>
      <c r="W921" s="185"/>
      <c r="X921" s="54"/>
      <c r="Y921" s="54"/>
      <c r="Z921" s="54"/>
      <c r="AA921" s="54"/>
      <c r="AB921" s="54"/>
      <c r="AC921" s="54"/>
      <c r="AD921" s="54"/>
      <c r="AE921" s="42"/>
    </row>
    <row r="922" spans="1:31" x14ac:dyDescent="0.3">
      <c r="A922" s="66"/>
      <c r="B922" s="66"/>
      <c r="C922" s="179"/>
      <c r="D922" s="66"/>
      <c r="E922" s="58"/>
      <c r="F922" s="58"/>
      <c r="G922" s="182"/>
      <c r="H922" s="58"/>
      <c r="I922" s="199"/>
      <c r="J922" s="177"/>
      <c r="K922" s="515"/>
      <c r="L922" s="59"/>
      <c r="M922" s="59"/>
      <c r="N922" s="193"/>
      <c r="O922" s="200"/>
      <c r="P922" s="130"/>
      <c r="Q922" s="225"/>
      <c r="R922" s="225"/>
      <c r="S922" s="226"/>
      <c r="T922" s="200"/>
      <c r="U922" s="200"/>
      <c r="V922" s="16"/>
      <c r="W922" s="185"/>
      <c r="X922" s="54"/>
      <c r="Y922" s="54"/>
      <c r="Z922" s="54"/>
      <c r="AA922" s="54"/>
      <c r="AB922" s="54"/>
      <c r="AC922" s="54"/>
      <c r="AD922" s="54"/>
      <c r="AE922" s="42"/>
    </row>
    <row r="923" spans="1:31" x14ac:dyDescent="0.3">
      <c r="A923" s="66"/>
      <c r="B923" s="66"/>
      <c r="C923" s="179"/>
      <c r="D923" s="66"/>
      <c r="E923" s="58"/>
      <c r="F923" s="58"/>
      <c r="G923" s="182"/>
      <c r="H923" s="58"/>
      <c r="I923" s="199"/>
      <c r="J923" s="177"/>
      <c r="K923" s="515"/>
      <c r="L923" s="59"/>
      <c r="M923" s="59"/>
      <c r="N923" s="197"/>
      <c r="O923" s="200"/>
      <c r="P923" s="130"/>
      <c r="Q923" s="225"/>
      <c r="R923" s="225"/>
      <c r="S923" s="226"/>
      <c r="T923" s="200"/>
      <c r="U923" s="200"/>
      <c r="V923" s="16"/>
      <c r="W923" s="185"/>
      <c r="X923" s="54"/>
      <c r="Y923" s="54"/>
      <c r="Z923" s="54"/>
      <c r="AA923" s="54"/>
      <c r="AB923" s="54"/>
      <c r="AC923" s="54"/>
      <c r="AD923" s="54"/>
      <c r="AE923" s="42"/>
    </row>
    <row r="924" spans="1:31" x14ac:dyDescent="0.3">
      <c r="A924" s="66"/>
      <c r="B924" s="66"/>
      <c r="C924" s="179"/>
      <c r="D924" s="66"/>
      <c r="E924" s="58"/>
      <c r="F924" s="58"/>
      <c r="G924" s="182"/>
      <c r="H924" s="58"/>
      <c r="I924" s="199"/>
      <c r="J924" s="177"/>
      <c r="K924" s="515"/>
      <c r="L924" s="59"/>
      <c r="M924" s="59"/>
      <c r="N924" s="193"/>
      <c r="O924" s="200"/>
      <c r="P924" s="130"/>
      <c r="Q924" s="225"/>
      <c r="R924" s="225"/>
      <c r="S924" s="226"/>
      <c r="T924" s="200"/>
      <c r="U924" s="200"/>
      <c r="V924" s="16"/>
      <c r="W924" s="185"/>
      <c r="X924" s="54"/>
      <c r="Y924" s="54"/>
      <c r="Z924" s="54"/>
      <c r="AA924" s="54"/>
      <c r="AB924" s="54"/>
      <c r="AC924" s="54"/>
      <c r="AD924" s="54"/>
      <c r="AE924" s="42"/>
    </row>
    <row r="925" spans="1:31" x14ac:dyDescent="0.3">
      <c r="A925" s="66"/>
      <c r="B925" s="66"/>
      <c r="C925" s="179"/>
      <c r="D925" s="66"/>
      <c r="E925" s="58"/>
      <c r="F925" s="58"/>
      <c r="G925" s="182"/>
      <c r="H925" s="58"/>
      <c r="I925" s="199"/>
      <c r="J925" s="177"/>
      <c r="K925" s="515"/>
      <c r="L925" s="59"/>
      <c r="M925" s="59"/>
      <c r="N925" s="193"/>
      <c r="O925" s="200"/>
      <c r="P925" s="130"/>
      <c r="Q925" s="225"/>
      <c r="R925" s="225"/>
      <c r="S925" s="226"/>
      <c r="T925" s="200"/>
      <c r="U925" s="200"/>
      <c r="V925" s="16"/>
      <c r="W925" s="185"/>
      <c r="X925" s="54"/>
      <c r="Y925" s="54"/>
      <c r="Z925" s="54"/>
      <c r="AA925" s="54"/>
      <c r="AB925" s="54"/>
      <c r="AC925" s="54"/>
      <c r="AD925" s="54"/>
      <c r="AE925" s="42"/>
    </row>
    <row r="926" spans="1:31" x14ac:dyDescent="0.3">
      <c r="A926" s="66"/>
      <c r="B926" s="66"/>
      <c r="C926" s="179"/>
      <c r="D926" s="66"/>
      <c r="E926" s="58"/>
      <c r="F926" s="58"/>
      <c r="G926" s="182"/>
      <c r="H926" s="58"/>
      <c r="I926" s="199"/>
      <c r="J926" s="177"/>
      <c r="K926" s="515"/>
      <c r="L926" s="59"/>
      <c r="M926" s="59"/>
      <c r="N926" s="197"/>
      <c r="O926" s="200"/>
      <c r="P926" s="130"/>
      <c r="Q926" s="225"/>
      <c r="R926" s="225"/>
      <c r="S926" s="226"/>
      <c r="T926" s="200"/>
      <c r="U926" s="200"/>
      <c r="V926" s="16"/>
      <c r="W926" s="185"/>
      <c r="X926" s="54"/>
      <c r="Y926" s="54"/>
      <c r="Z926" s="54"/>
      <c r="AA926" s="54"/>
      <c r="AB926" s="54"/>
      <c r="AC926" s="54"/>
      <c r="AD926" s="54"/>
      <c r="AE926" s="42"/>
    </row>
    <row r="927" spans="1:31" x14ac:dyDescent="0.3">
      <c r="A927" s="66"/>
      <c r="B927" s="66"/>
      <c r="C927" s="179"/>
      <c r="D927" s="66"/>
      <c r="E927" s="58"/>
      <c r="F927" s="58"/>
      <c r="G927" s="182"/>
      <c r="H927" s="58"/>
      <c r="I927" s="199"/>
      <c r="J927" s="177"/>
      <c r="K927" s="515"/>
      <c r="L927" s="59"/>
      <c r="M927" s="59"/>
      <c r="N927" s="197"/>
      <c r="O927" s="200"/>
      <c r="P927" s="130"/>
      <c r="Q927" s="225"/>
      <c r="R927" s="225"/>
      <c r="S927" s="226"/>
      <c r="T927" s="200"/>
      <c r="U927" s="200"/>
      <c r="V927" s="16"/>
      <c r="W927" s="185"/>
      <c r="X927" s="54"/>
      <c r="Y927" s="54"/>
      <c r="Z927" s="54"/>
      <c r="AA927" s="54"/>
      <c r="AB927" s="54"/>
      <c r="AC927" s="54"/>
      <c r="AD927" s="54"/>
      <c r="AE927" s="42"/>
    </row>
    <row r="928" spans="1:31" x14ac:dyDescent="0.3">
      <c r="A928" s="66"/>
      <c r="B928" s="66"/>
      <c r="C928" s="179"/>
      <c r="D928" s="66"/>
      <c r="E928" s="58"/>
      <c r="F928" s="58"/>
      <c r="G928" s="182"/>
      <c r="H928" s="58"/>
      <c r="I928" s="199"/>
      <c r="J928" s="177"/>
      <c r="K928" s="515"/>
      <c r="L928" s="59"/>
      <c r="M928" s="59"/>
      <c r="N928" s="193"/>
      <c r="O928" s="200"/>
      <c r="P928" s="130"/>
      <c r="Q928" s="225"/>
      <c r="R928" s="225"/>
      <c r="S928" s="226"/>
      <c r="T928" s="200"/>
      <c r="U928" s="200"/>
      <c r="V928" s="16"/>
      <c r="W928" s="185"/>
      <c r="X928" s="54"/>
      <c r="Y928" s="54"/>
      <c r="Z928" s="54"/>
      <c r="AA928" s="54"/>
      <c r="AB928" s="54"/>
      <c r="AC928" s="54"/>
      <c r="AD928" s="54"/>
      <c r="AE928" s="42"/>
    </row>
    <row r="929" spans="1:31" x14ac:dyDescent="0.3">
      <c r="A929" s="66"/>
      <c r="B929" s="66"/>
      <c r="C929" s="179"/>
      <c r="D929" s="66"/>
      <c r="E929" s="58"/>
      <c r="F929" s="58"/>
      <c r="G929" s="182"/>
      <c r="H929" s="58"/>
      <c r="I929" s="199"/>
      <c r="J929" s="177"/>
      <c r="K929" s="515"/>
      <c r="L929" s="59"/>
      <c r="M929" s="59"/>
      <c r="N929" s="197"/>
      <c r="O929" s="200"/>
      <c r="P929" s="130"/>
      <c r="Q929" s="225"/>
      <c r="R929" s="225"/>
      <c r="S929" s="226"/>
      <c r="T929" s="200"/>
      <c r="U929" s="200"/>
      <c r="V929" s="16"/>
      <c r="W929" s="185"/>
      <c r="X929" s="54"/>
      <c r="Y929" s="54"/>
      <c r="Z929" s="54"/>
      <c r="AA929" s="54"/>
      <c r="AB929" s="54"/>
      <c r="AC929" s="54"/>
      <c r="AD929" s="54"/>
      <c r="AE929" s="42"/>
    </row>
    <row r="930" spans="1:31" x14ac:dyDescent="0.3">
      <c r="A930" s="66"/>
      <c r="B930" s="66"/>
      <c r="C930" s="179"/>
      <c r="D930" s="66"/>
      <c r="E930" s="58"/>
      <c r="F930" s="58"/>
      <c r="G930" s="182"/>
      <c r="H930" s="58"/>
      <c r="I930" s="199"/>
      <c r="J930" s="177"/>
      <c r="K930" s="515"/>
      <c r="L930" s="59"/>
      <c r="M930" s="59"/>
      <c r="N930" s="193"/>
      <c r="O930" s="200"/>
      <c r="P930" s="130"/>
      <c r="Q930" s="225"/>
      <c r="R930" s="225"/>
      <c r="S930" s="226"/>
      <c r="T930" s="200"/>
      <c r="U930" s="200"/>
      <c r="V930" s="16"/>
      <c r="W930" s="185"/>
      <c r="X930" s="54"/>
      <c r="Y930" s="54"/>
      <c r="Z930" s="54"/>
      <c r="AA930" s="54"/>
      <c r="AB930" s="54"/>
      <c r="AC930" s="54"/>
      <c r="AD930" s="54"/>
      <c r="AE930" s="42"/>
    </row>
    <row r="931" spans="1:31" x14ac:dyDescent="0.3">
      <c r="A931" s="66"/>
      <c r="B931" s="66"/>
      <c r="C931" s="179"/>
      <c r="D931" s="66"/>
      <c r="E931" s="58"/>
      <c r="F931" s="58"/>
      <c r="G931" s="182"/>
      <c r="H931" s="58"/>
      <c r="I931" s="199"/>
      <c r="J931" s="177"/>
      <c r="K931" s="515"/>
      <c r="L931" s="59"/>
      <c r="M931" s="59"/>
      <c r="N931" s="193"/>
      <c r="O931" s="200"/>
      <c r="P931" s="130"/>
      <c r="Q931" s="225"/>
      <c r="R931" s="225"/>
      <c r="S931" s="226"/>
      <c r="T931" s="200"/>
      <c r="U931" s="200"/>
      <c r="V931" s="16"/>
      <c r="W931" s="185"/>
      <c r="X931" s="54"/>
      <c r="Y931" s="54"/>
      <c r="Z931" s="54"/>
      <c r="AA931" s="54"/>
      <c r="AB931" s="54"/>
      <c r="AC931" s="54"/>
      <c r="AD931" s="54"/>
      <c r="AE931" s="42"/>
    </row>
    <row r="932" spans="1:31" x14ac:dyDescent="0.3">
      <c r="A932" s="66"/>
      <c r="B932" s="66"/>
      <c r="C932" s="179"/>
      <c r="D932" s="66"/>
      <c r="E932" s="58"/>
      <c r="F932" s="58"/>
      <c r="G932" s="182"/>
      <c r="H932" s="58"/>
      <c r="I932" s="199"/>
      <c r="J932" s="177"/>
      <c r="K932" s="515"/>
      <c r="L932" s="59"/>
      <c r="M932" s="59"/>
      <c r="N932" s="193"/>
      <c r="O932" s="200"/>
      <c r="P932" s="130"/>
      <c r="Q932" s="225"/>
      <c r="R932" s="225"/>
      <c r="S932" s="226"/>
      <c r="T932" s="200"/>
      <c r="U932" s="200"/>
      <c r="V932" s="16"/>
      <c r="W932" s="185"/>
      <c r="X932" s="54"/>
      <c r="Y932" s="54"/>
      <c r="Z932" s="54"/>
      <c r="AA932" s="54"/>
      <c r="AB932" s="54"/>
      <c r="AC932" s="54"/>
      <c r="AD932" s="54"/>
      <c r="AE932" s="42"/>
    </row>
    <row r="933" spans="1:31" x14ac:dyDescent="0.3">
      <c r="A933" s="66"/>
      <c r="B933" s="66"/>
      <c r="C933" s="179"/>
      <c r="D933" s="66"/>
      <c r="E933" s="58"/>
      <c r="F933" s="58"/>
      <c r="G933" s="182"/>
      <c r="H933" s="58"/>
      <c r="I933" s="199"/>
      <c r="J933" s="177"/>
      <c r="K933" s="515"/>
      <c r="L933" s="59"/>
      <c r="M933" s="59"/>
      <c r="N933" s="193"/>
      <c r="O933" s="200"/>
      <c r="P933" s="130"/>
      <c r="Q933" s="225"/>
      <c r="R933" s="225"/>
      <c r="S933" s="226"/>
      <c r="T933" s="200"/>
      <c r="U933" s="200"/>
      <c r="V933" s="16"/>
      <c r="W933" s="185"/>
      <c r="X933" s="54"/>
      <c r="Y933" s="54"/>
      <c r="Z933" s="54"/>
      <c r="AA933" s="54"/>
      <c r="AB933" s="54"/>
      <c r="AC933" s="54"/>
      <c r="AD933" s="54"/>
      <c r="AE933" s="42"/>
    </row>
    <row r="934" spans="1:31" x14ac:dyDescent="0.3">
      <c r="A934" s="66"/>
      <c r="B934" s="66"/>
      <c r="C934" s="179"/>
      <c r="D934" s="66"/>
      <c r="E934" s="58"/>
      <c r="F934" s="58"/>
      <c r="G934" s="182"/>
      <c r="H934" s="58"/>
      <c r="I934" s="199"/>
      <c r="J934" s="177"/>
      <c r="K934" s="515"/>
      <c r="L934" s="59"/>
      <c r="M934" s="59"/>
      <c r="N934" s="193"/>
      <c r="O934" s="200"/>
      <c r="P934" s="130"/>
      <c r="Q934" s="225"/>
      <c r="R934" s="225"/>
      <c r="S934" s="226"/>
      <c r="T934" s="200"/>
      <c r="U934" s="200"/>
      <c r="V934" s="16"/>
      <c r="W934" s="185"/>
      <c r="X934" s="54"/>
      <c r="Y934" s="54"/>
      <c r="Z934" s="54"/>
      <c r="AA934" s="54"/>
      <c r="AB934" s="54"/>
      <c r="AC934" s="54"/>
      <c r="AD934" s="54"/>
      <c r="AE934" s="42"/>
    </row>
    <row r="935" spans="1:31" x14ac:dyDescent="0.3">
      <c r="A935" s="66"/>
      <c r="B935" s="66"/>
      <c r="C935" s="179"/>
      <c r="D935" s="66"/>
      <c r="E935" s="58"/>
      <c r="F935" s="58"/>
      <c r="G935" s="182"/>
      <c r="H935" s="58"/>
      <c r="I935" s="199"/>
      <c r="J935" s="177"/>
      <c r="K935" s="515"/>
      <c r="L935" s="59"/>
      <c r="M935" s="59"/>
      <c r="N935" s="193"/>
      <c r="O935" s="200"/>
      <c r="P935" s="130"/>
      <c r="Q935" s="225"/>
      <c r="R935" s="225"/>
      <c r="S935" s="226"/>
      <c r="T935" s="200"/>
      <c r="U935" s="200"/>
      <c r="V935" s="16"/>
      <c r="W935" s="185"/>
      <c r="X935" s="54"/>
      <c r="Y935" s="54"/>
      <c r="Z935" s="54"/>
      <c r="AA935" s="54"/>
      <c r="AB935" s="54"/>
      <c r="AC935" s="54"/>
      <c r="AD935" s="54"/>
      <c r="AE935" s="42"/>
    </row>
    <row r="936" spans="1:31" x14ac:dyDescent="0.3">
      <c r="A936" s="66"/>
      <c r="B936" s="66"/>
      <c r="C936" s="179"/>
      <c r="D936" s="66"/>
      <c r="E936" s="58"/>
      <c r="F936" s="58"/>
      <c r="G936" s="182"/>
      <c r="H936" s="58"/>
      <c r="I936" s="199"/>
      <c r="J936" s="177"/>
      <c r="K936" s="515"/>
      <c r="L936" s="59"/>
      <c r="M936" s="59"/>
      <c r="N936" s="197"/>
      <c r="O936" s="200"/>
      <c r="P936" s="130"/>
      <c r="Q936" s="225"/>
      <c r="R936" s="225"/>
      <c r="S936" s="226"/>
      <c r="T936" s="200"/>
      <c r="U936" s="200"/>
      <c r="V936" s="16"/>
      <c r="W936" s="185"/>
      <c r="X936" s="54"/>
      <c r="Y936" s="54"/>
      <c r="Z936" s="54"/>
      <c r="AA936" s="54"/>
      <c r="AB936" s="54"/>
      <c r="AC936" s="54"/>
      <c r="AD936" s="54"/>
      <c r="AE936" s="42"/>
    </row>
    <row r="937" spans="1:31" x14ac:dyDescent="0.3">
      <c r="A937" s="66"/>
      <c r="B937" s="66"/>
      <c r="C937" s="179"/>
      <c r="D937" s="66"/>
      <c r="E937" s="58"/>
      <c r="F937" s="58"/>
      <c r="G937" s="182"/>
      <c r="H937" s="58"/>
      <c r="I937" s="199"/>
      <c r="J937" s="177"/>
      <c r="K937" s="515"/>
      <c r="L937" s="59"/>
      <c r="M937" s="59"/>
      <c r="N937" s="193"/>
      <c r="O937" s="200"/>
      <c r="P937" s="130"/>
      <c r="Q937" s="225"/>
      <c r="R937" s="225"/>
      <c r="S937" s="226"/>
      <c r="T937" s="200"/>
      <c r="U937" s="200"/>
      <c r="V937" s="16"/>
      <c r="W937" s="185"/>
      <c r="X937" s="54"/>
      <c r="Y937" s="54"/>
      <c r="Z937" s="54"/>
      <c r="AA937" s="54"/>
      <c r="AB937" s="54"/>
      <c r="AC937" s="54"/>
      <c r="AD937" s="54"/>
      <c r="AE937" s="42"/>
    </row>
    <row r="938" spans="1:31" x14ac:dyDescent="0.3">
      <c r="A938" s="66"/>
      <c r="B938" s="66"/>
      <c r="C938" s="179"/>
      <c r="D938" s="66"/>
      <c r="E938" s="58"/>
      <c r="F938" s="58"/>
      <c r="G938" s="182"/>
      <c r="H938" s="58"/>
      <c r="I938" s="199"/>
      <c r="J938" s="177"/>
      <c r="K938" s="515"/>
      <c r="L938" s="59"/>
      <c r="M938" s="59"/>
      <c r="N938" s="193"/>
      <c r="O938" s="200"/>
      <c r="P938" s="130"/>
      <c r="Q938" s="225"/>
      <c r="R938" s="225"/>
      <c r="S938" s="226"/>
      <c r="T938" s="200"/>
      <c r="U938" s="200"/>
      <c r="V938" s="16"/>
      <c r="W938" s="185"/>
      <c r="X938" s="54"/>
      <c r="Y938" s="54"/>
      <c r="Z938" s="54"/>
      <c r="AA938" s="54"/>
      <c r="AB938" s="54"/>
      <c r="AC938" s="54"/>
      <c r="AD938" s="54"/>
      <c r="AE938" s="42"/>
    </row>
    <row r="939" spans="1:31" x14ac:dyDescent="0.3">
      <c r="A939" s="66"/>
      <c r="B939" s="66"/>
      <c r="C939" s="179"/>
      <c r="D939" s="66"/>
      <c r="E939" s="58"/>
      <c r="F939" s="58"/>
      <c r="G939" s="182"/>
      <c r="H939" s="58"/>
      <c r="I939" s="199"/>
      <c r="J939" s="177"/>
      <c r="K939" s="515"/>
      <c r="L939" s="59"/>
      <c r="M939" s="59"/>
      <c r="N939" s="193"/>
      <c r="O939" s="200"/>
      <c r="P939" s="130"/>
      <c r="Q939" s="225"/>
      <c r="R939" s="225"/>
      <c r="S939" s="226"/>
      <c r="T939" s="200"/>
      <c r="U939" s="200"/>
      <c r="V939" s="16"/>
      <c r="W939" s="185"/>
      <c r="X939" s="54"/>
      <c r="Y939" s="54"/>
      <c r="Z939" s="54"/>
      <c r="AA939" s="54"/>
      <c r="AB939" s="54"/>
      <c r="AC939" s="54"/>
      <c r="AD939" s="54"/>
      <c r="AE939" s="42"/>
    </row>
    <row r="940" spans="1:31" x14ac:dyDescent="0.3">
      <c r="A940" s="66"/>
      <c r="B940" s="66"/>
      <c r="C940" s="179"/>
      <c r="D940" s="66"/>
      <c r="E940" s="58"/>
      <c r="F940" s="58"/>
      <c r="G940" s="182"/>
      <c r="H940" s="58"/>
      <c r="I940" s="199"/>
      <c r="J940" s="177"/>
      <c r="K940" s="515"/>
      <c r="L940" s="59"/>
      <c r="M940" s="59"/>
      <c r="N940" s="193"/>
      <c r="O940" s="200"/>
      <c r="P940" s="130"/>
      <c r="Q940" s="225"/>
      <c r="R940" s="225"/>
      <c r="S940" s="226"/>
      <c r="T940" s="200"/>
      <c r="U940" s="200"/>
      <c r="V940" s="16"/>
      <c r="W940" s="185"/>
      <c r="X940" s="54"/>
      <c r="Y940" s="54"/>
      <c r="Z940" s="54"/>
      <c r="AA940" s="54"/>
      <c r="AB940" s="54"/>
      <c r="AC940" s="54"/>
      <c r="AD940" s="54"/>
      <c r="AE940" s="42"/>
    </row>
    <row r="941" spans="1:31" x14ac:dyDescent="0.3">
      <c r="A941" s="66"/>
      <c r="B941" s="66"/>
      <c r="C941" s="179"/>
      <c r="D941" s="66"/>
      <c r="E941" s="58"/>
      <c r="F941" s="58"/>
      <c r="G941" s="182"/>
      <c r="H941" s="58"/>
      <c r="I941" s="199"/>
      <c r="J941" s="177"/>
      <c r="K941" s="515"/>
      <c r="L941" s="59"/>
      <c r="M941" s="59"/>
      <c r="N941" s="193"/>
      <c r="O941" s="200"/>
      <c r="P941" s="130"/>
      <c r="Q941" s="225"/>
      <c r="R941" s="225"/>
      <c r="S941" s="226"/>
      <c r="T941" s="200"/>
      <c r="U941" s="200"/>
      <c r="V941" s="16"/>
      <c r="W941" s="185"/>
      <c r="X941" s="54"/>
      <c r="Y941" s="54"/>
      <c r="Z941" s="54"/>
      <c r="AA941" s="54"/>
      <c r="AB941" s="54"/>
      <c r="AC941" s="54"/>
      <c r="AD941" s="54"/>
      <c r="AE941" s="42"/>
    </row>
    <row r="942" spans="1:31" x14ac:dyDescent="0.3">
      <c r="A942" s="66"/>
      <c r="B942" s="66"/>
      <c r="C942" s="179"/>
      <c r="D942" s="66"/>
      <c r="E942" s="58"/>
      <c r="F942" s="58"/>
      <c r="G942" s="182"/>
      <c r="H942" s="58"/>
      <c r="I942" s="199"/>
      <c r="J942" s="177"/>
      <c r="K942" s="515"/>
      <c r="L942" s="59"/>
      <c r="M942" s="59"/>
      <c r="N942" s="193"/>
      <c r="O942" s="200"/>
      <c r="P942" s="130"/>
      <c r="Q942" s="225"/>
      <c r="R942" s="225"/>
      <c r="S942" s="226"/>
      <c r="T942" s="200"/>
      <c r="U942" s="200"/>
      <c r="V942" s="16"/>
      <c r="W942" s="185"/>
      <c r="X942" s="54"/>
      <c r="Y942" s="54"/>
      <c r="Z942" s="54"/>
      <c r="AA942" s="54"/>
      <c r="AB942" s="54"/>
      <c r="AC942" s="54"/>
      <c r="AD942" s="54"/>
      <c r="AE942" s="42"/>
    </row>
    <row r="943" spans="1:31" x14ac:dyDescent="0.3">
      <c r="A943" s="66"/>
      <c r="B943" s="66"/>
      <c r="C943" s="179"/>
      <c r="D943" s="66"/>
      <c r="E943" s="58"/>
      <c r="F943" s="58"/>
      <c r="G943" s="182"/>
      <c r="H943" s="58"/>
      <c r="I943" s="199"/>
      <c r="J943" s="177"/>
      <c r="K943" s="515"/>
      <c r="L943" s="59"/>
      <c r="M943" s="59"/>
      <c r="N943" s="193"/>
      <c r="O943" s="200"/>
      <c r="P943" s="130"/>
      <c r="Q943" s="225"/>
      <c r="R943" s="225"/>
      <c r="S943" s="226"/>
      <c r="T943" s="200"/>
      <c r="U943" s="200"/>
      <c r="V943" s="16"/>
      <c r="W943" s="185"/>
      <c r="X943" s="54"/>
      <c r="Y943" s="54"/>
      <c r="Z943" s="54"/>
      <c r="AA943" s="54"/>
      <c r="AB943" s="54"/>
      <c r="AC943" s="54"/>
      <c r="AD943" s="54"/>
      <c r="AE943" s="42"/>
    </row>
    <row r="944" spans="1:31" x14ac:dyDescent="0.3">
      <c r="A944" s="66"/>
      <c r="B944" s="66"/>
      <c r="C944" s="179"/>
      <c r="D944" s="66"/>
      <c r="E944" s="58"/>
      <c r="F944" s="58"/>
      <c r="G944" s="182"/>
      <c r="H944" s="58"/>
      <c r="I944" s="199"/>
      <c r="J944" s="177"/>
      <c r="K944" s="515"/>
      <c r="L944" s="59"/>
      <c r="M944" s="59"/>
      <c r="N944" s="193"/>
      <c r="O944" s="200"/>
      <c r="P944" s="130"/>
      <c r="Q944" s="225"/>
      <c r="R944" s="225"/>
      <c r="S944" s="226"/>
      <c r="T944" s="200"/>
      <c r="U944" s="200"/>
      <c r="V944" s="16"/>
      <c r="W944" s="185"/>
      <c r="X944" s="54"/>
      <c r="Y944" s="54"/>
      <c r="Z944" s="54"/>
      <c r="AA944" s="54"/>
      <c r="AB944" s="54"/>
      <c r="AC944" s="54"/>
      <c r="AD944" s="54"/>
      <c r="AE944" s="42"/>
    </row>
    <row r="945" spans="1:31" x14ac:dyDescent="0.3">
      <c r="A945" s="66"/>
      <c r="B945" s="66"/>
      <c r="C945" s="179"/>
      <c r="D945" s="66"/>
      <c r="E945" s="58"/>
      <c r="F945" s="58"/>
      <c r="G945" s="182"/>
      <c r="H945" s="58"/>
      <c r="I945" s="199"/>
      <c r="J945" s="177"/>
      <c r="K945" s="515"/>
      <c r="L945" s="59"/>
      <c r="M945" s="59"/>
      <c r="N945" s="193"/>
      <c r="O945" s="200"/>
      <c r="P945" s="130"/>
      <c r="Q945" s="225"/>
      <c r="R945" s="225"/>
      <c r="S945" s="226"/>
      <c r="T945" s="200"/>
      <c r="U945" s="200"/>
      <c r="V945" s="16"/>
      <c r="W945" s="185"/>
      <c r="X945" s="54"/>
      <c r="Y945" s="54"/>
      <c r="Z945" s="54"/>
      <c r="AA945" s="54"/>
      <c r="AB945" s="54"/>
      <c r="AC945" s="54"/>
      <c r="AD945" s="54"/>
      <c r="AE945" s="42"/>
    </row>
    <row r="946" spans="1:31" x14ac:dyDescent="0.3">
      <c r="A946" s="66"/>
      <c r="B946" s="66"/>
      <c r="C946" s="179"/>
      <c r="D946" s="66"/>
      <c r="E946" s="58"/>
      <c r="F946" s="58"/>
      <c r="G946" s="182"/>
      <c r="H946" s="58"/>
      <c r="I946" s="199"/>
      <c r="J946" s="177"/>
      <c r="K946" s="515"/>
      <c r="L946" s="59"/>
      <c r="M946" s="59"/>
      <c r="N946" s="197"/>
      <c r="O946" s="200"/>
      <c r="P946" s="130"/>
      <c r="Q946" s="225"/>
      <c r="R946" s="225"/>
      <c r="S946" s="226"/>
      <c r="T946" s="200"/>
      <c r="U946" s="200"/>
      <c r="V946" s="16"/>
      <c r="W946" s="185"/>
      <c r="X946" s="54"/>
      <c r="Y946" s="54"/>
      <c r="Z946" s="54"/>
      <c r="AA946" s="54"/>
      <c r="AB946" s="54"/>
      <c r="AC946" s="54"/>
      <c r="AD946" s="54"/>
      <c r="AE946" s="42"/>
    </row>
    <row r="947" spans="1:31" x14ac:dyDescent="0.3">
      <c r="A947" s="66"/>
      <c r="B947" s="66"/>
      <c r="C947" s="179"/>
      <c r="D947" s="66"/>
      <c r="E947" s="58"/>
      <c r="F947" s="58"/>
      <c r="G947" s="182"/>
      <c r="H947" s="58"/>
      <c r="I947" s="199"/>
      <c r="J947" s="177"/>
      <c r="K947" s="515"/>
      <c r="L947" s="59"/>
      <c r="M947" s="59"/>
      <c r="N947" s="193"/>
      <c r="O947" s="200"/>
      <c r="P947" s="130"/>
      <c r="Q947" s="225"/>
      <c r="R947" s="225"/>
      <c r="S947" s="226"/>
      <c r="T947" s="200"/>
      <c r="U947" s="200"/>
      <c r="V947" s="16"/>
      <c r="W947" s="185"/>
      <c r="X947" s="54"/>
      <c r="Y947" s="54"/>
      <c r="Z947" s="54"/>
      <c r="AA947" s="54"/>
      <c r="AB947" s="54"/>
      <c r="AC947" s="54"/>
      <c r="AD947" s="54"/>
      <c r="AE947" s="42"/>
    </row>
    <row r="948" spans="1:31" x14ac:dyDescent="0.3">
      <c r="A948" s="66"/>
      <c r="B948" s="66"/>
      <c r="C948" s="179"/>
      <c r="D948" s="66"/>
      <c r="E948" s="58"/>
      <c r="F948" s="58"/>
      <c r="G948" s="182"/>
      <c r="H948" s="58"/>
      <c r="I948" s="199"/>
      <c r="J948" s="177"/>
      <c r="K948" s="515"/>
      <c r="L948" s="59"/>
      <c r="M948" s="59"/>
      <c r="N948" s="193"/>
      <c r="O948" s="200"/>
      <c r="P948" s="130"/>
      <c r="Q948" s="225"/>
      <c r="R948" s="225"/>
      <c r="S948" s="226"/>
      <c r="T948" s="200"/>
      <c r="U948" s="200"/>
      <c r="V948" s="16"/>
      <c r="W948" s="185"/>
      <c r="X948" s="54"/>
      <c r="Y948" s="54"/>
      <c r="Z948" s="54"/>
      <c r="AA948" s="54"/>
      <c r="AB948" s="54"/>
      <c r="AC948" s="54"/>
      <c r="AD948" s="54"/>
      <c r="AE948" s="42"/>
    </row>
    <row r="949" spans="1:31" x14ac:dyDescent="0.3">
      <c r="A949" s="66"/>
      <c r="B949" s="66"/>
      <c r="C949" s="179"/>
      <c r="D949" s="66"/>
      <c r="E949" s="58"/>
      <c r="F949" s="58"/>
      <c r="G949" s="182"/>
      <c r="H949" s="58"/>
      <c r="I949" s="199"/>
      <c r="J949" s="177"/>
      <c r="K949" s="515"/>
      <c r="L949" s="59"/>
      <c r="M949" s="59"/>
      <c r="N949" s="193"/>
      <c r="O949" s="200"/>
      <c r="P949" s="130"/>
      <c r="Q949" s="225"/>
      <c r="R949" s="225"/>
      <c r="S949" s="226"/>
      <c r="T949" s="200"/>
      <c r="U949" s="200"/>
      <c r="V949" s="16"/>
      <c r="W949" s="185"/>
      <c r="X949" s="54"/>
      <c r="Y949" s="54"/>
      <c r="Z949" s="54"/>
      <c r="AA949" s="54"/>
      <c r="AB949" s="54"/>
      <c r="AC949" s="54"/>
      <c r="AD949" s="54"/>
      <c r="AE949" s="42"/>
    </row>
    <row r="950" spans="1:31" x14ac:dyDescent="0.3">
      <c r="A950" s="66"/>
      <c r="B950" s="66"/>
      <c r="C950" s="179"/>
      <c r="D950" s="66"/>
      <c r="E950" s="58"/>
      <c r="F950" s="58"/>
      <c r="G950" s="182"/>
      <c r="H950" s="58"/>
      <c r="I950" s="199"/>
      <c r="J950" s="177"/>
      <c r="K950" s="515"/>
      <c r="L950" s="59"/>
      <c r="M950" s="59"/>
      <c r="N950" s="193"/>
      <c r="O950" s="200"/>
      <c r="P950" s="130"/>
      <c r="Q950" s="225"/>
      <c r="R950" s="225"/>
      <c r="S950" s="226"/>
      <c r="T950" s="200"/>
      <c r="U950" s="200"/>
      <c r="V950" s="16"/>
      <c r="W950" s="185"/>
      <c r="X950" s="54"/>
      <c r="Y950" s="54"/>
      <c r="Z950" s="54"/>
      <c r="AA950" s="54"/>
      <c r="AB950" s="54"/>
      <c r="AC950" s="54"/>
      <c r="AD950" s="54"/>
      <c r="AE950" s="42"/>
    </row>
    <row r="951" spans="1:31" x14ac:dyDescent="0.3">
      <c r="A951" s="66"/>
      <c r="B951" s="66"/>
      <c r="C951" s="179"/>
      <c r="D951" s="66"/>
      <c r="E951" s="58"/>
      <c r="F951" s="58"/>
      <c r="G951" s="182"/>
      <c r="H951" s="58"/>
      <c r="I951" s="199"/>
      <c r="J951" s="177"/>
      <c r="K951" s="515"/>
      <c r="L951" s="59"/>
      <c r="M951" s="59"/>
      <c r="N951" s="193"/>
      <c r="O951" s="200"/>
      <c r="P951" s="130"/>
      <c r="Q951" s="225"/>
      <c r="R951" s="225"/>
      <c r="S951" s="226"/>
      <c r="T951" s="200"/>
      <c r="U951" s="200"/>
      <c r="V951" s="16"/>
      <c r="W951" s="185"/>
      <c r="X951" s="54"/>
      <c r="Y951" s="54"/>
      <c r="Z951" s="54"/>
      <c r="AA951" s="54"/>
      <c r="AB951" s="54"/>
      <c r="AC951" s="54"/>
      <c r="AD951" s="54"/>
      <c r="AE951" s="42"/>
    </row>
    <row r="952" spans="1:31" x14ac:dyDescent="0.3">
      <c r="A952" s="66"/>
      <c r="B952" s="66"/>
      <c r="C952" s="179"/>
      <c r="D952" s="66"/>
      <c r="E952" s="58"/>
      <c r="F952" s="58"/>
      <c r="G952" s="182"/>
      <c r="H952" s="58"/>
      <c r="I952" s="199"/>
      <c r="J952" s="177"/>
      <c r="K952" s="515"/>
      <c r="L952" s="59"/>
      <c r="M952" s="59"/>
      <c r="N952" s="193"/>
      <c r="O952" s="200"/>
      <c r="P952" s="130"/>
      <c r="Q952" s="225"/>
      <c r="R952" s="225"/>
      <c r="S952" s="226"/>
      <c r="T952" s="200"/>
      <c r="U952" s="200"/>
      <c r="V952" s="16"/>
      <c r="W952" s="185"/>
      <c r="X952" s="54"/>
      <c r="Y952" s="54"/>
      <c r="Z952" s="54"/>
      <c r="AA952" s="54"/>
      <c r="AB952" s="54"/>
      <c r="AC952" s="54"/>
      <c r="AD952" s="54"/>
      <c r="AE952" s="42"/>
    </row>
    <row r="953" spans="1:31" x14ac:dyDescent="0.3">
      <c r="A953" s="66"/>
      <c r="B953" s="66"/>
      <c r="C953" s="179"/>
      <c r="D953" s="66"/>
      <c r="E953" s="58"/>
      <c r="F953" s="58"/>
      <c r="G953" s="182"/>
      <c r="H953" s="58"/>
      <c r="I953" s="199"/>
      <c r="J953" s="177"/>
      <c r="K953" s="515"/>
      <c r="L953" s="59"/>
      <c r="M953" s="59"/>
      <c r="N953" s="193"/>
      <c r="O953" s="200"/>
      <c r="P953" s="130"/>
      <c r="Q953" s="225"/>
      <c r="R953" s="225"/>
      <c r="S953" s="226"/>
      <c r="T953" s="200"/>
      <c r="U953" s="200"/>
      <c r="V953" s="16"/>
      <c r="W953" s="185"/>
      <c r="X953" s="54"/>
      <c r="Y953" s="54"/>
      <c r="Z953" s="54"/>
      <c r="AA953" s="54"/>
      <c r="AB953" s="54"/>
      <c r="AC953" s="54"/>
      <c r="AD953" s="54"/>
      <c r="AE953" s="42"/>
    </row>
    <row r="954" spans="1:31" x14ac:dyDescent="0.3">
      <c r="A954" s="66"/>
      <c r="B954" s="66"/>
      <c r="C954" s="179"/>
      <c r="D954" s="66"/>
      <c r="E954" s="58"/>
      <c r="F954" s="58"/>
      <c r="G954" s="182"/>
      <c r="H954" s="58"/>
      <c r="I954" s="199"/>
      <c r="J954" s="177"/>
      <c r="K954" s="515"/>
      <c r="L954" s="59"/>
      <c r="M954" s="59"/>
      <c r="N954" s="193"/>
      <c r="O954" s="200"/>
      <c r="P954" s="130"/>
      <c r="Q954" s="225"/>
      <c r="R954" s="225"/>
      <c r="S954" s="226"/>
      <c r="T954" s="200"/>
      <c r="U954" s="200"/>
      <c r="V954" s="16"/>
      <c r="W954" s="185"/>
      <c r="X954" s="54"/>
      <c r="Y954" s="54"/>
      <c r="Z954" s="54"/>
      <c r="AA954" s="54"/>
      <c r="AB954" s="54"/>
      <c r="AC954" s="54"/>
      <c r="AD954" s="54"/>
      <c r="AE954" s="42"/>
    </row>
    <row r="955" spans="1:31" x14ac:dyDescent="0.3">
      <c r="A955" s="66"/>
      <c r="B955" s="66"/>
      <c r="C955" s="179"/>
      <c r="D955" s="66"/>
      <c r="E955" s="58"/>
      <c r="F955" s="58"/>
      <c r="G955" s="182"/>
      <c r="H955" s="58"/>
      <c r="I955" s="199"/>
      <c r="J955" s="177"/>
      <c r="K955" s="515"/>
      <c r="L955" s="59"/>
      <c r="M955" s="59"/>
      <c r="N955" s="193"/>
      <c r="O955" s="200"/>
      <c r="P955" s="130"/>
      <c r="Q955" s="225"/>
      <c r="R955" s="225"/>
      <c r="S955" s="226"/>
      <c r="T955" s="200"/>
      <c r="U955" s="200"/>
      <c r="V955" s="16"/>
      <c r="W955" s="185"/>
      <c r="X955" s="54"/>
      <c r="Y955" s="54"/>
      <c r="Z955" s="54"/>
      <c r="AA955" s="54"/>
      <c r="AB955" s="54"/>
      <c r="AC955" s="54"/>
      <c r="AD955" s="54"/>
      <c r="AE955" s="42"/>
    </row>
    <row r="956" spans="1:31" x14ac:dyDescent="0.3">
      <c r="A956" s="66"/>
      <c r="B956" s="66"/>
      <c r="C956" s="179"/>
      <c r="D956" s="66"/>
      <c r="E956" s="58"/>
      <c r="F956" s="58"/>
      <c r="G956" s="182"/>
      <c r="H956" s="58"/>
      <c r="I956" s="199"/>
      <c r="J956" s="177"/>
      <c r="K956" s="515"/>
      <c r="L956" s="59"/>
      <c r="M956" s="59"/>
      <c r="N956" s="197"/>
      <c r="O956" s="200"/>
      <c r="P956" s="130"/>
      <c r="Q956" s="225"/>
      <c r="R956" s="225"/>
      <c r="S956" s="226"/>
      <c r="T956" s="200"/>
      <c r="U956" s="200"/>
      <c r="V956" s="16"/>
      <c r="W956" s="185"/>
      <c r="X956" s="54"/>
      <c r="Y956" s="54"/>
      <c r="Z956" s="54"/>
      <c r="AA956" s="54"/>
      <c r="AB956" s="54"/>
      <c r="AC956" s="54"/>
      <c r="AD956" s="54"/>
      <c r="AE956" s="42"/>
    </row>
    <row r="957" spans="1:31" x14ac:dyDescent="0.3">
      <c r="A957" s="66"/>
      <c r="B957" s="66"/>
      <c r="C957" s="179"/>
      <c r="D957" s="66"/>
      <c r="E957" s="58"/>
      <c r="F957" s="58"/>
      <c r="G957" s="182"/>
      <c r="H957" s="58"/>
      <c r="I957" s="199"/>
      <c r="J957" s="177"/>
      <c r="K957" s="515"/>
      <c r="L957" s="59"/>
      <c r="M957" s="59"/>
      <c r="N957" s="193"/>
      <c r="O957" s="200"/>
      <c r="P957" s="130"/>
      <c r="Q957" s="225"/>
      <c r="R957" s="225"/>
      <c r="S957" s="226"/>
      <c r="T957" s="200"/>
      <c r="U957" s="200"/>
      <c r="V957" s="16"/>
      <c r="W957" s="185"/>
      <c r="X957" s="54"/>
      <c r="Y957" s="54"/>
      <c r="Z957" s="54"/>
      <c r="AA957" s="54"/>
      <c r="AB957" s="54"/>
      <c r="AC957" s="54"/>
      <c r="AD957" s="54"/>
      <c r="AE957" s="42"/>
    </row>
    <row r="958" spans="1:31" x14ac:dyDescent="0.3">
      <c r="A958" s="66"/>
      <c r="B958" s="66"/>
      <c r="C958" s="179"/>
      <c r="D958" s="66"/>
      <c r="E958" s="58"/>
      <c r="F958" s="58"/>
      <c r="G958" s="182"/>
      <c r="H958" s="58"/>
      <c r="I958" s="199"/>
      <c r="J958" s="177"/>
      <c r="K958" s="515"/>
      <c r="L958" s="59"/>
      <c r="M958" s="59"/>
      <c r="N958" s="193"/>
      <c r="O958" s="200"/>
      <c r="P958" s="130"/>
      <c r="Q958" s="225"/>
      <c r="R958" s="225"/>
      <c r="S958" s="226"/>
      <c r="T958" s="200"/>
      <c r="U958" s="200"/>
      <c r="V958" s="16"/>
      <c r="W958" s="185"/>
      <c r="X958" s="54"/>
      <c r="Y958" s="54"/>
      <c r="Z958" s="54"/>
      <c r="AA958" s="54"/>
      <c r="AB958" s="54"/>
      <c r="AC958" s="54"/>
      <c r="AD958" s="54"/>
      <c r="AE958" s="42"/>
    </row>
    <row r="959" spans="1:31" x14ac:dyDescent="0.3">
      <c r="A959" s="66"/>
      <c r="B959" s="66"/>
      <c r="C959" s="179"/>
      <c r="D959" s="66"/>
      <c r="E959" s="58"/>
      <c r="F959" s="58"/>
      <c r="G959" s="182"/>
      <c r="H959" s="58"/>
      <c r="I959" s="199"/>
      <c r="J959" s="177"/>
      <c r="K959" s="515"/>
      <c r="L959" s="59"/>
      <c r="M959" s="59"/>
      <c r="N959" s="193"/>
      <c r="O959" s="200"/>
      <c r="P959" s="130"/>
      <c r="Q959" s="225"/>
      <c r="R959" s="225"/>
      <c r="S959" s="226"/>
      <c r="T959" s="200"/>
      <c r="U959" s="200"/>
      <c r="V959" s="16"/>
      <c r="W959" s="185"/>
      <c r="X959" s="54"/>
      <c r="Y959" s="54"/>
      <c r="Z959" s="54"/>
      <c r="AA959" s="54"/>
      <c r="AB959" s="54"/>
      <c r="AC959" s="54"/>
      <c r="AD959" s="54"/>
      <c r="AE959" s="42"/>
    </row>
    <row r="960" spans="1:31" x14ac:dyDescent="0.3">
      <c r="A960" s="66"/>
      <c r="B960" s="66"/>
      <c r="C960" s="179"/>
      <c r="D960" s="66"/>
      <c r="E960" s="58"/>
      <c r="F960" s="58"/>
      <c r="G960" s="182"/>
      <c r="H960" s="58"/>
      <c r="I960" s="199"/>
      <c r="J960" s="177"/>
      <c r="K960" s="515"/>
      <c r="L960" s="59"/>
      <c r="M960" s="59"/>
      <c r="N960" s="193"/>
      <c r="O960" s="200"/>
      <c r="P960" s="130"/>
      <c r="Q960" s="225"/>
      <c r="R960" s="225"/>
      <c r="S960" s="226"/>
      <c r="T960" s="200"/>
      <c r="U960" s="200"/>
      <c r="V960" s="16"/>
      <c r="W960" s="185"/>
      <c r="X960" s="54"/>
      <c r="Y960" s="54"/>
      <c r="Z960" s="54"/>
      <c r="AA960" s="54"/>
      <c r="AB960" s="54"/>
      <c r="AC960" s="54"/>
      <c r="AD960" s="54"/>
      <c r="AE960" s="42"/>
    </row>
    <row r="961" spans="1:31" x14ac:dyDescent="0.3">
      <c r="A961" s="66"/>
      <c r="B961" s="66"/>
      <c r="C961" s="179"/>
      <c r="D961" s="66"/>
      <c r="E961" s="58"/>
      <c r="F961" s="58"/>
      <c r="G961" s="182"/>
      <c r="H961" s="58"/>
      <c r="I961" s="199"/>
      <c r="J961" s="177"/>
      <c r="K961" s="515"/>
      <c r="L961" s="59"/>
      <c r="M961" s="59"/>
      <c r="N961" s="193"/>
      <c r="O961" s="200"/>
      <c r="P961" s="130"/>
      <c r="Q961" s="225"/>
      <c r="R961" s="225"/>
      <c r="S961" s="226"/>
      <c r="T961" s="200"/>
      <c r="U961" s="200"/>
      <c r="V961" s="16"/>
      <c r="W961" s="185"/>
      <c r="X961" s="54"/>
      <c r="Y961" s="54"/>
      <c r="Z961" s="54"/>
      <c r="AA961" s="54"/>
      <c r="AB961" s="54"/>
      <c r="AC961" s="54"/>
      <c r="AD961" s="54"/>
      <c r="AE961" s="42"/>
    </row>
    <row r="962" spans="1:31" x14ac:dyDescent="0.3">
      <c r="A962" s="66"/>
      <c r="B962" s="66"/>
      <c r="C962" s="179"/>
      <c r="D962" s="66"/>
      <c r="E962" s="58"/>
      <c r="F962" s="58"/>
      <c r="G962" s="182"/>
      <c r="H962" s="58"/>
      <c r="I962" s="199"/>
      <c r="J962" s="177"/>
      <c r="K962" s="515"/>
      <c r="L962" s="59"/>
      <c r="M962" s="59"/>
      <c r="N962" s="193"/>
      <c r="O962" s="200"/>
      <c r="P962" s="130"/>
      <c r="Q962" s="225"/>
      <c r="R962" s="225"/>
      <c r="S962" s="226"/>
      <c r="T962" s="200"/>
      <c r="U962" s="200"/>
      <c r="V962" s="16"/>
      <c r="W962" s="185"/>
      <c r="X962" s="54"/>
      <c r="Y962" s="54"/>
      <c r="Z962" s="54"/>
      <c r="AA962" s="54"/>
      <c r="AB962" s="54"/>
      <c r="AC962" s="54"/>
      <c r="AD962" s="54"/>
      <c r="AE962" s="42"/>
    </row>
    <row r="963" spans="1:31" x14ac:dyDescent="0.3">
      <c r="A963" s="66"/>
      <c r="B963" s="66"/>
      <c r="C963" s="179"/>
      <c r="D963" s="66"/>
      <c r="E963" s="58"/>
      <c r="F963" s="58"/>
      <c r="G963" s="182"/>
      <c r="H963" s="58"/>
      <c r="I963" s="199"/>
      <c r="J963" s="177"/>
      <c r="K963" s="515"/>
      <c r="L963" s="59"/>
      <c r="M963" s="59"/>
      <c r="N963" s="193"/>
      <c r="O963" s="200"/>
      <c r="P963" s="130"/>
      <c r="Q963" s="225"/>
      <c r="R963" s="225"/>
      <c r="S963" s="226"/>
      <c r="T963" s="200"/>
      <c r="U963" s="200"/>
      <c r="V963" s="16"/>
      <c r="W963" s="185"/>
      <c r="X963" s="54"/>
      <c r="Y963" s="54"/>
      <c r="Z963" s="54"/>
      <c r="AA963" s="54"/>
      <c r="AB963" s="54"/>
      <c r="AC963" s="54"/>
      <c r="AD963" s="54"/>
      <c r="AE963" s="42"/>
    </row>
    <row r="964" spans="1:31" x14ac:dyDescent="0.3">
      <c r="A964" s="66"/>
      <c r="B964" s="66"/>
      <c r="C964" s="179"/>
      <c r="D964" s="66"/>
      <c r="E964" s="58"/>
      <c r="F964" s="58"/>
      <c r="G964" s="182"/>
      <c r="H964" s="58"/>
      <c r="I964" s="199"/>
      <c r="J964" s="177"/>
      <c r="K964" s="515"/>
      <c r="L964" s="59"/>
      <c r="M964" s="59"/>
      <c r="N964" s="197"/>
      <c r="O964" s="200"/>
      <c r="P964" s="130"/>
      <c r="Q964" s="225"/>
      <c r="R964" s="225"/>
      <c r="S964" s="226"/>
      <c r="T964" s="200"/>
      <c r="U964" s="200"/>
      <c r="V964" s="16"/>
      <c r="W964" s="185"/>
      <c r="X964" s="54"/>
      <c r="Y964" s="54"/>
      <c r="Z964" s="54"/>
      <c r="AA964" s="54"/>
      <c r="AB964" s="54"/>
      <c r="AC964" s="54"/>
      <c r="AD964" s="54"/>
      <c r="AE964" s="42"/>
    </row>
    <row r="965" spans="1:31" x14ac:dyDescent="0.3">
      <c r="A965" s="66"/>
      <c r="B965" s="66"/>
      <c r="C965" s="179"/>
      <c r="D965" s="66"/>
      <c r="E965" s="58"/>
      <c r="F965" s="58"/>
      <c r="G965" s="182"/>
      <c r="H965" s="58"/>
      <c r="I965" s="199"/>
      <c r="J965" s="177"/>
      <c r="K965" s="515"/>
      <c r="L965" s="59"/>
      <c r="M965" s="59"/>
      <c r="N965" s="193"/>
      <c r="O965" s="200"/>
      <c r="P965" s="130"/>
      <c r="Q965" s="225"/>
      <c r="R965" s="225"/>
      <c r="S965" s="226"/>
      <c r="T965" s="200"/>
      <c r="U965" s="200"/>
      <c r="V965" s="16"/>
      <c r="W965" s="185"/>
      <c r="X965" s="54"/>
      <c r="Y965" s="54"/>
      <c r="Z965" s="54"/>
      <c r="AA965" s="54"/>
      <c r="AB965" s="54"/>
      <c r="AC965" s="54"/>
      <c r="AD965" s="54"/>
      <c r="AE965" s="42"/>
    </row>
    <row r="966" spans="1:31" x14ac:dyDescent="0.3">
      <c r="A966" s="66"/>
      <c r="B966" s="66"/>
      <c r="C966" s="179"/>
      <c r="D966" s="66"/>
      <c r="E966" s="58"/>
      <c r="F966" s="58"/>
      <c r="G966" s="182"/>
      <c r="H966" s="58"/>
      <c r="I966" s="199"/>
      <c r="J966" s="177"/>
      <c r="K966" s="515"/>
      <c r="L966" s="59"/>
      <c r="M966" s="59"/>
      <c r="N966" s="193"/>
      <c r="O966" s="200"/>
      <c r="P966" s="130"/>
      <c r="Q966" s="225"/>
      <c r="R966" s="225"/>
      <c r="S966" s="226"/>
      <c r="T966" s="200"/>
      <c r="U966" s="200"/>
      <c r="V966" s="16"/>
      <c r="W966" s="185"/>
      <c r="X966" s="54"/>
      <c r="Y966" s="54"/>
      <c r="Z966" s="54"/>
      <c r="AA966" s="54"/>
      <c r="AB966" s="54"/>
      <c r="AC966" s="54"/>
      <c r="AD966" s="54"/>
      <c r="AE966" s="42"/>
    </row>
    <row r="967" spans="1:31" x14ac:dyDescent="0.3">
      <c r="A967" s="66"/>
      <c r="B967" s="66"/>
      <c r="C967" s="179"/>
      <c r="D967" s="66"/>
      <c r="E967" s="58"/>
      <c r="F967" s="58"/>
      <c r="G967" s="182"/>
      <c r="H967" s="58"/>
      <c r="I967" s="199"/>
      <c r="J967" s="177"/>
      <c r="K967" s="515"/>
      <c r="L967" s="59"/>
      <c r="M967" s="59"/>
      <c r="N967" s="193"/>
      <c r="O967" s="200"/>
      <c r="P967" s="130"/>
      <c r="Q967" s="225"/>
      <c r="R967" s="225"/>
      <c r="S967" s="226"/>
      <c r="T967" s="200"/>
      <c r="U967" s="200"/>
      <c r="V967" s="16"/>
      <c r="W967" s="185"/>
      <c r="X967" s="54"/>
      <c r="Y967" s="54"/>
      <c r="Z967" s="54"/>
      <c r="AA967" s="54"/>
      <c r="AB967" s="54"/>
      <c r="AC967" s="54"/>
      <c r="AD967" s="54"/>
      <c r="AE967" s="42"/>
    </row>
    <row r="968" spans="1:31" x14ac:dyDescent="0.3">
      <c r="A968" s="66"/>
      <c r="B968" s="66"/>
      <c r="C968" s="179"/>
      <c r="D968" s="66"/>
      <c r="E968" s="58"/>
      <c r="F968" s="58"/>
      <c r="G968" s="182"/>
      <c r="H968" s="58"/>
      <c r="I968" s="199"/>
      <c r="J968" s="177"/>
      <c r="K968" s="515"/>
      <c r="L968" s="59"/>
      <c r="M968" s="59"/>
      <c r="N968" s="197"/>
      <c r="O968" s="200"/>
      <c r="P968" s="130"/>
      <c r="Q968" s="225"/>
      <c r="R968" s="225"/>
      <c r="S968" s="226"/>
      <c r="T968" s="200"/>
      <c r="U968" s="200"/>
      <c r="V968" s="16"/>
      <c r="W968" s="185"/>
      <c r="X968" s="54"/>
      <c r="Y968" s="54"/>
      <c r="Z968" s="54"/>
      <c r="AA968" s="54"/>
      <c r="AB968" s="54"/>
      <c r="AC968" s="54"/>
      <c r="AD968" s="54"/>
      <c r="AE968" s="42"/>
    </row>
    <row r="969" spans="1:31" x14ac:dyDescent="0.3">
      <c r="A969" s="66"/>
      <c r="B969" s="66"/>
      <c r="C969" s="179"/>
      <c r="D969" s="66"/>
      <c r="E969" s="58"/>
      <c r="F969" s="58"/>
      <c r="G969" s="182"/>
      <c r="H969" s="58"/>
      <c r="I969" s="199"/>
      <c r="J969" s="177"/>
      <c r="K969" s="515"/>
      <c r="L969" s="59"/>
      <c r="M969" s="59"/>
      <c r="N969" s="193"/>
      <c r="O969" s="200"/>
      <c r="P969" s="130"/>
      <c r="Q969" s="225"/>
      <c r="R969" s="225"/>
      <c r="S969" s="226"/>
      <c r="T969" s="200"/>
      <c r="U969" s="200"/>
      <c r="V969" s="16"/>
      <c r="W969" s="185"/>
      <c r="X969" s="54"/>
      <c r="Y969" s="54"/>
      <c r="Z969" s="54"/>
      <c r="AA969" s="54"/>
      <c r="AB969" s="54"/>
      <c r="AC969" s="54"/>
      <c r="AD969" s="54"/>
      <c r="AE969" s="42"/>
    </row>
    <row r="970" spans="1:31" x14ac:dyDescent="0.3">
      <c r="A970" s="66"/>
      <c r="B970" s="66"/>
      <c r="C970" s="179"/>
      <c r="D970" s="66"/>
      <c r="E970" s="58"/>
      <c r="F970" s="58"/>
      <c r="G970" s="182"/>
      <c r="H970" s="58"/>
      <c r="I970" s="199"/>
      <c r="J970" s="177"/>
      <c r="K970" s="515"/>
      <c r="L970" s="59"/>
      <c r="M970" s="59"/>
      <c r="N970" s="193"/>
      <c r="O970" s="200"/>
      <c r="P970" s="130"/>
      <c r="Q970" s="225"/>
      <c r="R970" s="225"/>
      <c r="S970" s="226"/>
      <c r="T970" s="200"/>
      <c r="U970" s="200"/>
      <c r="V970" s="16"/>
      <c r="W970" s="185"/>
      <c r="X970" s="54"/>
      <c r="Y970" s="54"/>
      <c r="Z970" s="54"/>
      <c r="AA970" s="54"/>
      <c r="AB970" s="54"/>
      <c r="AC970" s="54"/>
      <c r="AD970" s="54"/>
      <c r="AE970" s="42"/>
    </row>
    <row r="971" spans="1:31" x14ac:dyDescent="0.3">
      <c r="A971" s="66"/>
      <c r="B971" s="66"/>
      <c r="C971" s="179"/>
      <c r="D971" s="66"/>
      <c r="E971" s="58"/>
      <c r="F971" s="58"/>
      <c r="G971" s="182"/>
      <c r="H971" s="58"/>
      <c r="I971" s="199"/>
      <c r="J971" s="177"/>
      <c r="K971" s="515"/>
      <c r="L971" s="59"/>
      <c r="M971" s="59"/>
      <c r="N971" s="197"/>
      <c r="O971" s="200"/>
      <c r="P971" s="130"/>
      <c r="Q971" s="225"/>
      <c r="R971" s="225"/>
      <c r="S971" s="226"/>
      <c r="T971" s="200"/>
      <c r="U971" s="200"/>
      <c r="V971" s="16"/>
      <c r="W971" s="185"/>
      <c r="X971" s="54"/>
      <c r="Y971" s="54"/>
      <c r="Z971" s="54"/>
      <c r="AA971" s="54"/>
      <c r="AB971" s="54"/>
      <c r="AC971" s="54"/>
      <c r="AD971" s="54"/>
      <c r="AE971" s="42"/>
    </row>
    <row r="972" spans="1:31" x14ac:dyDescent="0.3">
      <c r="A972" s="66"/>
      <c r="B972" s="66"/>
      <c r="C972" s="179"/>
      <c r="D972" s="66"/>
      <c r="E972" s="58"/>
      <c r="F972" s="58"/>
      <c r="G972" s="182"/>
      <c r="H972" s="58"/>
      <c r="I972" s="199"/>
      <c r="J972" s="177"/>
      <c r="K972" s="515"/>
      <c r="L972" s="59"/>
      <c r="M972" s="59"/>
      <c r="N972" s="193"/>
      <c r="O972" s="200"/>
      <c r="P972" s="130"/>
      <c r="Q972" s="225"/>
      <c r="R972" s="225"/>
      <c r="S972" s="226"/>
      <c r="T972" s="200"/>
      <c r="U972" s="200"/>
      <c r="V972" s="16"/>
      <c r="W972" s="185"/>
      <c r="X972" s="54"/>
      <c r="Y972" s="54"/>
      <c r="Z972" s="54"/>
      <c r="AA972" s="54"/>
      <c r="AB972" s="54"/>
      <c r="AC972" s="54"/>
      <c r="AD972" s="54"/>
      <c r="AE972" s="42"/>
    </row>
    <row r="973" spans="1:31" x14ac:dyDescent="0.3">
      <c r="A973" s="66"/>
      <c r="B973" s="66"/>
      <c r="C973" s="179"/>
      <c r="D973" s="66"/>
      <c r="E973" s="58"/>
      <c r="F973" s="58"/>
      <c r="G973" s="182"/>
      <c r="H973" s="58"/>
      <c r="I973" s="199"/>
      <c r="J973" s="177"/>
      <c r="K973" s="515"/>
      <c r="L973" s="59"/>
      <c r="M973" s="59"/>
      <c r="N973" s="193"/>
      <c r="O973" s="200"/>
      <c r="P973" s="130"/>
      <c r="Q973" s="225"/>
      <c r="R973" s="225"/>
      <c r="S973" s="226"/>
      <c r="T973" s="200"/>
      <c r="U973" s="200"/>
      <c r="V973" s="16"/>
      <c r="W973" s="185"/>
      <c r="X973" s="54"/>
      <c r="Y973" s="54"/>
      <c r="Z973" s="54"/>
      <c r="AA973" s="54"/>
      <c r="AB973" s="54"/>
      <c r="AC973" s="54"/>
      <c r="AD973" s="54"/>
      <c r="AE973" s="42"/>
    </row>
    <row r="974" spans="1:31" x14ac:dyDescent="0.3">
      <c r="A974" s="66"/>
      <c r="B974" s="66"/>
      <c r="C974" s="179"/>
      <c r="D974" s="66"/>
      <c r="E974" s="58"/>
      <c r="F974" s="58"/>
      <c r="G974" s="182"/>
      <c r="H974" s="58"/>
      <c r="I974" s="199"/>
      <c r="J974" s="177"/>
      <c r="K974" s="515"/>
      <c r="L974" s="59"/>
      <c r="M974" s="59"/>
      <c r="N974" s="197"/>
      <c r="O974" s="200"/>
      <c r="P974" s="130"/>
      <c r="Q974" s="225"/>
      <c r="R974" s="225"/>
      <c r="S974" s="226"/>
      <c r="T974" s="200"/>
      <c r="U974" s="200"/>
      <c r="V974" s="16"/>
      <c r="W974" s="185"/>
      <c r="X974" s="54"/>
      <c r="Y974" s="54"/>
      <c r="Z974" s="54"/>
      <c r="AA974" s="54"/>
      <c r="AB974" s="54"/>
      <c r="AC974" s="54"/>
      <c r="AD974" s="54"/>
      <c r="AE974" s="42"/>
    </row>
    <row r="975" spans="1:31" x14ac:dyDescent="0.3">
      <c r="A975" s="66"/>
      <c r="B975" s="66"/>
      <c r="C975" s="179"/>
      <c r="D975" s="66"/>
      <c r="E975" s="58"/>
      <c r="F975" s="58"/>
      <c r="G975" s="182"/>
      <c r="H975" s="58"/>
      <c r="I975" s="199"/>
      <c r="J975" s="177"/>
      <c r="K975" s="515"/>
      <c r="L975" s="59"/>
      <c r="M975" s="59"/>
      <c r="N975" s="193"/>
      <c r="O975" s="200"/>
      <c r="P975" s="130"/>
      <c r="Q975" s="225"/>
      <c r="R975" s="225"/>
      <c r="S975" s="226"/>
      <c r="T975" s="200"/>
      <c r="U975" s="200"/>
      <c r="V975" s="16"/>
      <c r="W975" s="185"/>
      <c r="X975" s="54"/>
      <c r="Y975" s="54"/>
      <c r="Z975" s="54"/>
      <c r="AA975" s="54"/>
      <c r="AB975" s="54"/>
      <c r="AC975" s="54"/>
      <c r="AD975" s="54"/>
      <c r="AE975" s="42"/>
    </row>
    <row r="976" spans="1:31" x14ac:dyDescent="0.3">
      <c r="A976" s="66"/>
      <c r="B976" s="66"/>
      <c r="C976" s="179"/>
      <c r="D976" s="66"/>
      <c r="E976" s="58"/>
      <c r="F976" s="58"/>
      <c r="G976" s="182"/>
      <c r="H976" s="58"/>
      <c r="I976" s="199"/>
      <c r="J976" s="177"/>
      <c r="K976" s="515"/>
      <c r="L976" s="59"/>
      <c r="M976" s="59"/>
      <c r="N976" s="197"/>
      <c r="O976" s="200"/>
      <c r="P976" s="130"/>
      <c r="Q976" s="225"/>
      <c r="R976" s="225"/>
      <c r="S976" s="226"/>
      <c r="T976" s="200"/>
      <c r="U976" s="200"/>
      <c r="V976" s="16"/>
      <c r="W976" s="185"/>
      <c r="X976" s="54"/>
      <c r="Y976" s="54"/>
      <c r="Z976" s="54"/>
      <c r="AA976" s="54"/>
      <c r="AB976" s="54"/>
      <c r="AC976" s="54"/>
      <c r="AD976" s="54"/>
      <c r="AE976" s="42"/>
    </row>
    <row r="977" spans="1:31" x14ac:dyDescent="0.3">
      <c r="A977" s="66"/>
      <c r="B977" s="66"/>
      <c r="C977" s="179"/>
      <c r="D977" s="66"/>
      <c r="E977" s="58"/>
      <c r="F977" s="58"/>
      <c r="G977" s="182"/>
      <c r="H977" s="58"/>
      <c r="I977" s="199"/>
      <c r="J977" s="177"/>
      <c r="K977" s="515"/>
      <c r="L977" s="59"/>
      <c r="M977" s="59"/>
      <c r="N977" s="193"/>
      <c r="O977" s="200"/>
      <c r="P977" s="130"/>
      <c r="Q977" s="225"/>
      <c r="R977" s="225"/>
      <c r="S977" s="226"/>
      <c r="T977" s="200"/>
      <c r="U977" s="200"/>
      <c r="V977" s="16"/>
      <c r="W977" s="185"/>
      <c r="X977" s="54"/>
      <c r="Y977" s="54"/>
      <c r="Z977" s="54"/>
      <c r="AA977" s="54"/>
      <c r="AB977" s="54"/>
      <c r="AC977" s="54"/>
      <c r="AD977" s="54"/>
      <c r="AE977" s="42"/>
    </row>
    <row r="978" spans="1:31" x14ac:dyDescent="0.3">
      <c r="A978" s="66"/>
      <c r="B978" s="66"/>
      <c r="C978" s="179"/>
      <c r="D978" s="66"/>
      <c r="E978" s="58"/>
      <c r="F978" s="58"/>
      <c r="G978" s="182"/>
      <c r="H978" s="58"/>
      <c r="I978" s="199"/>
      <c r="J978" s="177"/>
      <c r="K978" s="515"/>
      <c r="L978" s="59"/>
      <c r="M978" s="59"/>
      <c r="N978" s="193"/>
      <c r="O978" s="200"/>
      <c r="P978" s="130"/>
      <c r="Q978" s="225"/>
      <c r="R978" s="225"/>
      <c r="S978" s="226"/>
      <c r="T978" s="200"/>
      <c r="U978" s="200"/>
      <c r="V978" s="16"/>
      <c r="W978" s="185"/>
      <c r="X978" s="54"/>
      <c r="Y978" s="54"/>
      <c r="Z978" s="54"/>
      <c r="AA978" s="54"/>
      <c r="AB978" s="54"/>
      <c r="AC978" s="54"/>
      <c r="AD978" s="54"/>
      <c r="AE978" s="42"/>
    </row>
    <row r="979" spans="1:31" x14ac:dyDescent="0.3">
      <c r="A979" s="66"/>
      <c r="B979" s="66"/>
      <c r="C979" s="179"/>
      <c r="D979" s="66"/>
      <c r="E979" s="58"/>
      <c r="F979" s="58"/>
      <c r="G979" s="182"/>
      <c r="H979" s="58"/>
      <c r="I979" s="199"/>
      <c r="J979" s="177"/>
      <c r="K979" s="515"/>
      <c r="L979" s="59"/>
      <c r="M979" s="59"/>
      <c r="N979" s="193"/>
      <c r="O979" s="200"/>
      <c r="P979" s="130"/>
      <c r="Q979" s="225"/>
      <c r="R979" s="225"/>
      <c r="S979" s="226"/>
      <c r="T979" s="200"/>
      <c r="U979" s="200"/>
      <c r="V979" s="16"/>
      <c r="W979" s="185"/>
      <c r="X979" s="54"/>
      <c r="Y979" s="54"/>
      <c r="Z979" s="54"/>
      <c r="AA979" s="54"/>
      <c r="AB979" s="54"/>
      <c r="AC979" s="54"/>
      <c r="AD979" s="54"/>
      <c r="AE979" s="42"/>
    </row>
    <row r="980" spans="1:31" x14ac:dyDescent="0.3">
      <c r="A980" s="66"/>
      <c r="B980" s="66"/>
      <c r="C980" s="179"/>
      <c r="D980" s="66"/>
      <c r="E980" s="58"/>
      <c r="F980" s="58"/>
      <c r="G980" s="182"/>
      <c r="H980" s="58"/>
      <c r="I980" s="199"/>
      <c r="J980" s="177"/>
      <c r="K980" s="515"/>
      <c r="L980" s="59"/>
      <c r="M980" s="59"/>
      <c r="N980" s="193"/>
      <c r="O980" s="200"/>
      <c r="P980" s="130"/>
      <c r="Q980" s="225"/>
      <c r="R980" s="225"/>
      <c r="S980" s="226"/>
      <c r="T980" s="200"/>
      <c r="U980" s="200"/>
      <c r="V980" s="16"/>
      <c r="W980" s="185"/>
      <c r="X980" s="54"/>
      <c r="Y980" s="54"/>
      <c r="Z980" s="54"/>
      <c r="AA980" s="54"/>
      <c r="AB980" s="54"/>
      <c r="AC980" s="54"/>
      <c r="AD980" s="54"/>
      <c r="AE980" s="42"/>
    </row>
    <row r="981" spans="1:31" x14ac:dyDescent="0.3">
      <c r="A981" s="66"/>
      <c r="B981" s="66"/>
      <c r="C981" s="179"/>
      <c r="D981" s="66"/>
      <c r="E981" s="58"/>
      <c r="F981" s="58"/>
      <c r="G981" s="182"/>
      <c r="H981" s="58"/>
      <c r="I981" s="199"/>
      <c r="J981" s="177"/>
      <c r="K981" s="515"/>
      <c r="L981" s="59"/>
      <c r="M981" s="59"/>
      <c r="N981" s="193"/>
      <c r="O981" s="200"/>
      <c r="P981" s="130"/>
      <c r="Q981" s="225"/>
      <c r="R981" s="225"/>
      <c r="S981" s="226"/>
      <c r="T981" s="200"/>
      <c r="U981" s="200"/>
      <c r="V981" s="16"/>
      <c r="W981" s="185"/>
      <c r="X981" s="54"/>
      <c r="Y981" s="54"/>
      <c r="Z981" s="54"/>
      <c r="AA981" s="54"/>
      <c r="AB981" s="54"/>
      <c r="AC981" s="54"/>
      <c r="AD981" s="54"/>
      <c r="AE981" s="42"/>
    </row>
    <row r="982" spans="1:31" x14ac:dyDescent="0.3">
      <c r="A982" s="66"/>
      <c r="B982" s="66"/>
      <c r="C982" s="179"/>
      <c r="D982" s="66"/>
      <c r="E982" s="58"/>
      <c r="F982" s="58"/>
      <c r="G982" s="182"/>
      <c r="H982" s="58"/>
      <c r="I982" s="199"/>
      <c r="J982" s="177"/>
      <c r="K982" s="515"/>
      <c r="L982" s="59"/>
      <c r="M982" s="59"/>
      <c r="N982" s="193"/>
      <c r="O982" s="200"/>
      <c r="P982" s="130"/>
      <c r="Q982" s="225"/>
      <c r="R982" s="225"/>
      <c r="S982" s="226"/>
      <c r="T982" s="200"/>
      <c r="U982" s="200"/>
      <c r="V982" s="16"/>
      <c r="W982" s="185"/>
      <c r="X982" s="54"/>
      <c r="Y982" s="54"/>
      <c r="Z982" s="54"/>
      <c r="AA982" s="54"/>
      <c r="AB982" s="54"/>
      <c r="AC982" s="54"/>
      <c r="AD982" s="54"/>
      <c r="AE982" s="42"/>
    </row>
    <row r="983" spans="1:31" x14ac:dyDescent="0.3">
      <c r="A983" s="66"/>
      <c r="B983" s="66"/>
      <c r="C983" s="179"/>
      <c r="D983" s="66"/>
      <c r="E983" s="58"/>
      <c r="F983" s="58"/>
      <c r="G983" s="182"/>
      <c r="H983" s="58"/>
      <c r="I983" s="199"/>
      <c r="J983" s="177"/>
      <c r="K983" s="515"/>
      <c r="L983" s="59"/>
      <c r="M983" s="59"/>
      <c r="N983" s="193"/>
      <c r="O983" s="200"/>
      <c r="P983" s="130"/>
      <c r="Q983" s="225"/>
      <c r="R983" s="225"/>
      <c r="S983" s="226"/>
      <c r="T983" s="200"/>
      <c r="U983" s="200"/>
      <c r="V983" s="16"/>
      <c r="W983" s="185"/>
      <c r="X983" s="54"/>
      <c r="Y983" s="54"/>
      <c r="Z983" s="54"/>
      <c r="AA983" s="54"/>
      <c r="AB983" s="54"/>
      <c r="AC983" s="54"/>
      <c r="AD983" s="54"/>
      <c r="AE983" s="42"/>
    </row>
    <row r="984" spans="1:31" x14ac:dyDescent="0.3">
      <c r="A984" s="66"/>
      <c r="B984" s="66"/>
      <c r="C984" s="179"/>
      <c r="D984" s="66"/>
      <c r="E984" s="58"/>
      <c r="F984" s="58"/>
      <c r="G984" s="182"/>
      <c r="H984" s="58"/>
      <c r="I984" s="199"/>
      <c r="J984" s="177"/>
      <c r="K984" s="515"/>
      <c r="L984" s="59"/>
      <c r="M984" s="59"/>
      <c r="N984" s="197"/>
      <c r="O984" s="200"/>
      <c r="P984" s="130"/>
      <c r="Q984" s="225"/>
      <c r="R984" s="225"/>
      <c r="S984" s="226"/>
      <c r="T984" s="200"/>
      <c r="U984" s="200"/>
      <c r="V984" s="16"/>
      <c r="W984" s="185"/>
      <c r="X984" s="54"/>
      <c r="Y984" s="54"/>
      <c r="Z984" s="54"/>
      <c r="AA984" s="54"/>
      <c r="AB984" s="54"/>
      <c r="AC984" s="54"/>
      <c r="AD984" s="54"/>
      <c r="AE984" s="42"/>
    </row>
    <row r="985" spans="1:31" x14ac:dyDescent="0.3">
      <c r="A985" s="66"/>
      <c r="B985" s="66"/>
      <c r="C985" s="179"/>
      <c r="D985" s="66"/>
      <c r="E985" s="58"/>
      <c r="F985" s="58"/>
      <c r="G985" s="182"/>
      <c r="H985" s="58"/>
      <c r="I985" s="199"/>
      <c r="J985" s="177"/>
      <c r="K985" s="515"/>
      <c r="L985" s="59"/>
      <c r="M985" s="59"/>
      <c r="N985" s="193"/>
      <c r="O985" s="200"/>
      <c r="P985" s="130"/>
      <c r="Q985" s="225"/>
      <c r="R985" s="225"/>
      <c r="S985" s="226"/>
      <c r="T985" s="200"/>
      <c r="U985" s="200"/>
      <c r="V985" s="16"/>
      <c r="W985" s="185"/>
      <c r="X985" s="54"/>
      <c r="Y985" s="54"/>
      <c r="Z985" s="54"/>
      <c r="AA985" s="54"/>
      <c r="AB985" s="54"/>
      <c r="AC985" s="54"/>
      <c r="AD985" s="54"/>
      <c r="AE985" s="42"/>
    </row>
    <row r="986" spans="1:31" x14ac:dyDescent="0.3">
      <c r="A986" s="66"/>
      <c r="B986" s="66"/>
      <c r="C986" s="179"/>
      <c r="D986" s="66"/>
      <c r="E986" s="58"/>
      <c r="F986" s="58"/>
      <c r="G986" s="182"/>
      <c r="H986" s="58"/>
      <c r="I986" s="199"/>
      <c r="J986" s="177"/>
      <c r="K986" s="515"/>
      <c r="L986" s="59"/>
      <c r="M986" s="59"/>
      <c r="N986" s="193"/>
      <c r="O986" s="200"/>
      <c r="P986" s="130"/>
      <c r="Q986" s="225"/>
      <c r="R986" s="225"/>
      <c r="S986" s="226"/>
      <c r="T986" s="200"/>
      <c r="U986" s="200"/>
      <c r="V986" s="16"/>
      <c r="W986" s="185"/>
      <c r="X986" s="54"/>
      <c r="Y986" s="54"/>
      <c r="Z986" s="54"/>
      <c r="AA986" s="54"/>
      <c r="AB986" s="54"/>
      <c r="AC986" s="54"/>
      <c r="AD986" s="54"/>
      <c r="AE986" s="42"/>
    </row>
    <row r="987" spans="1:31" x14ac:dyDescent="0.3">
      <c r="A987" s="66"/>
      <c r="B987" s="66"/>
      <c r="C987" s="179"/>
      <c r="D987" s="66"/>
      <c r="E987" s="58"/>
      <c r="F987" s="58"/>
      <c r="G987" s="182"/>
      <c r="H987" s="58"/>
      <c r="I987" s="199"/>
      <c r="J987" s="177"/>
      <c r="K987" s="515"/>
      <c r="L987" s="59"/>
      <c r="M987" s="59"/>
      <c r="N987" s="193"/>
      <c r="O987" s="200"/>
      <c r="P987" s="130"/>
      <c r="Q987" s="225"/>
      <c r="R987" s="225"/>
      <c r="S987" s="226"/>
      <c r="T987" s="200"/>
      <c r="U987" s="200"/>
      <c r="V987" s="16"/>
      <c r="W987" s="185"/>
      <c r="X987" s="54"/>
      <c r="Y987" s="54"/>
      <c r="Z987" s="54"/>
      <c r="AA987" s="54"/>
      <c r="AB987" s="54"/>
      <c r="AC987" s="54"/>
      <c r="AD987" s="54"/>
      <c r="AE987" s="42"/>
    </row>
    <row r="988" spans="1:31" x14ac:dyDescent="0.3">
      <c r="A988" s="66"/>
      <c r="B988" s="66"/>
      <c r="C988" s="179"/>
      <c r="D988" s="66"/>
      <c r="E988" s="58"/>
      <c r="F988" s="58"/>
      <c r="G988" s="182"/>
      <c r="H988" s="58"/>
      <c r="I988" s="199"/>
      <c r="J988" s="177"/>
      <c r="K988" s="515"/>
      <c r="L988" s="59"/>
      <c r="M988" s="59"/>
      <c r="N988" s="193"/>
      <c r="O988" s="200"/>
      <c r="P988" s="130"/>
      <c r="Q988" s="225"/>
      <c r="R988" s="225"/>
      <c r="S988" s="226"/>
      <c r="T988" s="200"/>
      <c r="U988" s="200"/>
      <c r="V988" s="16"/>
      <c r="W988" s="185"/>
      <c r="X988" s="54"/>
      <c r="Y988" s="54"/>
      <c r="Z988" s="54"/>
      <c r="AA988" s="54"/>
      <c r="AB988" s="54"/>
      <c r="AC988" s="54"/>
      <c r="AD988" s="54"/>
      <c r="AE988" s="42"/>
    </row>
    <row r="989" spans="1:31" x14ac:dyDescent="0.3">
      <c r="A989" s="66"/>
      <c r="B989" s="66"/>
      <c r="C989" s="179"/>
      <c r="D989" s="66"/>
      <c r="E989" s="58"/>
      <c r="F989" s="58"/>
      <c r="G989" s="182"/>
      <c r="H989" s="58"/>
      <c r="I989" s="199"/>
      <c r="J989" s="177"/>
      <c r="K989" s="515"/>
      <c r="L989" s="59"/>
      <c r="M989" s="59"/>
      <c r="N989" s="193"/>
      <c r="O989" s="200"/>
      <c r="P989" s="130"/>
      <c r="Q989" s="225"/>
      <c r="R989" s="225"/>
      <c r="S989" s="226"/>
      <c r="T989" s="200"/>
      <c r="U989" s="200"/>
      <c r="V989" s="16"/>
      <c r="W989" s="185"/>
      <c r="X989" s="54"/>
      <c r="Y989" s="54"/>
      <c r="Z989" s="54"/>
      <c r="AA989" s="54"/>
      <c r="AB989" s="54"/>
      <c r="AC989" s="54"/>
      <c r="AD989" s="54"/>
      <c r="AE989" s="42"/>
    </row>
    <row r="990" spans="1:31" x14ac:dyDescent="0.3">
      <c r="A990" s="66"/>
      <c r="B990" s="66"/>
      <c r="C990" s="179"/>
      <c r="D990" s="66"/>
      <c r="E990" s="58"/>
      <c r="F990" s="58"/>
      <c r="G990" s="182"/>
      <c r="H990" s="58"/>
      <c r="I990" s="199"/>
      <c r="J990" s="177"/>
      <c r="K990" s="515"/>
      <c r="L990" s="59"/>
      <c r="M990" s="59"/>
      <c r="N990" s="193"/>
      <c r="O990" s="200"/>
      <c r="P990" s="130"/>
      <c r="Q990" s="225"/>
      <c r="R990" s="225"/>
      <c r="S990" s="226"/>
      <c r="T990" s="200"/>
      <c r="U990" s="200"/>
      <c r="V990" s="16"/>
      <c r="W990" s="185"/>
      <c r="X990" s="54"/>
      <c r="Y990" s="54"/>
      <c r="Z990" s="54"/>
      <c r="AA990" s="54"/>
      <c r="AB990" s="54"/>
      <c r="AC990" s="54"/>
      <c r="AD990" s="54"/>
      <c r="AE990" s="42"/>
    </row>
    <row r="991" spans="1:31" x14ac:dyDescent="0.3">
      <c r="A991" s="66"/>
      <c r="B991" s="66"/>
      <c r="C991" s="179"/>
      <c r="D991" s="66"/>
      <c r="E991" s="58"/>
      <c r="F991" s="58"/>
      <c r="G991" s="182"/>
      <c r="H991" s="58"/>
      <c r="I991" s="199"/>
      <c r="J991" s="177"/>
      <c r="K991" s="515"/>
      <c r="L991" s="59"/>
      <c r="M991" s="59"/>
      <c r="N991" s="193"/>
      <c r="O991" s="200"/>
      <c r="P991" s="130"/>
      <c r="Q991" s="225"/>
      <c r="R991" s="225"/>
      <c r="S991" s="226"/>
      <c r="T991" s="200"/>
      <c r="U991" s="200"/>
      <c r="V991" s="16"/>
      <c r="W991" s="185"/>
      <c r="X991" s="54"/>
      <c r="Y991" s="54"/>
      <c r="Z991" s="54"/>
      <c r="AA991" s="54"/>
      <c r="AB991" s="54"/>
      <c r="AC991" s="54"/>
      <c r="AD991" s="54"/>
      <c r="AE991" s="42"/>
    </row>
    <row r="992" spans="1:31" x14ac:dyDescent="0.3">
      <c r="A992" s="66"/>
      <c r="B992" s="66"/>
      <c r="C992" s="179"/>
      <c r="D992" s="66"/>
      <c r="E992" s="58"/>
      <c r="F992" s="58"/>
      <c r="G992" s="182"/>
      <c r="H992" s="58"/>
      <c r="I992" s="199"/>
      <c r="J992" s="177"/>
      <c r="K992" s="515"/>
      <c r="L992" s="59"/>
      <c r="M992" s="59"/>
      <c r="N992" s="193"/>
      <c r="O992" s="200"/>
      <c r="P992" s="130"/>
      <c r="Q992" s="225"/>
      <c r="R992" s="225"/>
      <c r="S992" s="226"/>
      <c r="T992" s="200"/>
      <c r="U992" s="200"/>
      <c r="V992" s="16"/>
      <c r="W992" s="185"/>
      <c r="X992" s="54"/>
      <c r="Y992" s="54"/>
      <c r="Z992" s="54"/>
      <c r="AA992" s="54"/>
      <c r="AB992" s="54"/>
      <c r="AC992" s="54"/>
      <c r="AD992" s="54"/>
      <c r="AE992" s="42"/>
    </row>
    <row r="993" spans="1:31" x14ac:dyDescent="0.3">
      <c r="A993" s="66"/>
      <c r="B993" s="66"/>
      <c r="C993" s="179"/>
      <c r="D993" s="66"/>
      <c r="E993" s="58"/>
      <c r="F993" s="58"/>
      <c r="G993" s="182"/>
      <c r="H993" s="58"/>
      <c r="I993" s="199"/>
      <c r="J993" s="177"/>
      <c r="K993" s="515"/>
      <c r="L993" s="59"/>
      <c r="M993" s="59"/>
      <c r="N993" s="193"/>
      <c r="O993" s="200"/>
      <c r="P993" s="130"/>
      <c r="Q993" s="225"/>
      <c r="R993" s="225"/>
      <c r="S993" s="226"/>
      <c r="T993" s="200"/>
      <c r="U993" s="200"/>
      <c r="V993" s="16"/>
      <c r="W993" s="185"/>
      <c r="X993" s="54"/>
      <c r="Y993" s="54"/>
      <c r="Z993" s="54"/>
      <c r="AA993" s="54"/>
      <c r="AB993" s="54"/>
      <c r="AC993" s="54"/>
      <c r="AD993" s="54"/>
      <c r="AE993" s="42"/>
    </row>
    <row r="994" spans="1:31" x14ac:dyDescent="0.3">
      <c r="A994" s="66"/>
      <c r="B994" s="66"/>
      <c r="C994" s="179"/>
      <c r="D994" s="66"/>
      <c r="E994" s="58"/>
      <c r="F994" s="58"/>
      <c r="G994" s="182"/>
      <c r="H994" s="58"/>
      <c r="I994" s="199"/>
      <c r="J994" s="177"/>
      <c r="K994" s="515"/>
      <c r="L994" s="59"/>
      <c r="M994" s="59"/>
      <c r="N994" s="193"/>
      <c r="O994" s="200"/>
      <c r="P994" s="130"/>
      <c r="Q994" s="225"/>
      <c r="R994" s="225"/>
      <c r="S994" s="226"/>
      <c r="T994" s="200"/>
      <c r="U994" s="200"/>
      <c r="V994" s="16"/>
      <c r="W994" s="185"/>
      <c r="X994" s="54"/>
      <c r="Y994" s="54"/>
      <c r="Z994" s="54"/>
      <c r="AA994" s="54"/>
      <c r="AB994" s="54"/>
      <c r="AC994" s="54"/>
      <c r="AD994" s="54"/>
      <c r="AE994" s="42"/>
    </row>
    <row r="995" spans="1:31" x14ac:dyDescent="0.3">
      <c r="A995" s="66"/>
      <c r="B995" s="66"/>
      <c r="C995" s="179"/>
      <c r="D995" s="66"/>
      <c r="E995" s="58"/>
      <c r="F995" s="58"/>
      <c r="G995" s="182"/>
      <c r="H995" s="58"/>
      <c r="I995" s="199"/>
      <c r="J995" s="177"/>
      <c r="K995" s="515"/>
      <c r="L995" s="59"/>
      <c r="M995" s="59"/>
      <c r="N995" s="197"/>
      <c r="O995" s="200"/>
      <c r="P995" s="130"/>
      <c r="Q995" s="225"/>
      <c r="R995" s="225"/>
      <c r="S995" s="226"/>
      <c r="T995" s="200"/>
      <c r="U995" s="200"/>
      <c r="V995" s="16"/>
      <c r="W995" s="185"/>
      <c r="X995" s="54"/>
      <c r="Y995" s="54"/>
      <c r="Z995" s="54"/>
      <c r="AA995" s="54"/>
      <c r="AB995" s="54"/>
      <c r="AC995" s="54"/>
      <c r="AD995" s="54"/>
      <c r="AE995" s="42"/>
    </row>
    <row r="996" spans="1:31" x14ac:dyDescent="0.3">
      <c r="A996" s="66"/>
      <c r="B996" s="66"/>
      <c r="C996" s="179"/>
      <c r="D996" s="66"/>
      <c r="E996" s="58"/>
      <c r="F996" s="58"/>
      <c r="G996" s="182"/>
      <c r="H996" s="58"/>
      <c r="I996" s="199"/>
      <c r="J996" s="177"/>
      <c r="K996" s="515"/>
      <c r="L996" s="59"/>
      <c r="M996" s="59"/>
      <c r="N996" s="193"/>
      <c r="O996" s="200"/>
      <c r="P996" s="130"/>
      <c r="Q996" s="225"/>
      <c r="R996" s="225"/>
      <c r="S996" s="226"/>
      <c r="T996" s="200"/>
      <c r="U996" s="200"/>
      <c r="V996" s="16"/>
      <c r="W996" s="185"/>
      <c r="X996" s="54"/>
      <c r="Y996" s="54"/>
      <c r="Z996" s="54"/>
      <c r="AA996" s="54"/>
      <c r="AB996" s="54"/>
      <c r="AC996" s="54"/>
      <c r="AD996" s="54"/>
      <c r="AE996" s="42"/>
    </row>
    <row r="997" spans="1:31" x14ac:dyDescent="0.3">
      <c r="A997" s="66"/>
      <c r="B997" s="66"/>
      <c r="C997" s="179"/>
      <c r="D997" s="66"/>
      <c r="E997" s="58"/>
      <c r="F997" s="58"/>
      <c r="G997" s="182"/>
      <c r="H997" s="58"/>
      <c r="I997" s="199"/>
      <c r="J997" s="177"/>
      <c r="K997" s="515"/>
      <c r="L997" s="59"/>
      <c r="M997" s="59"/>
      <c r="N997" s="193"/>
      <c r="O997" s="200"/>
      <c r="P997" s="130"/>
      <c r="Q997" s="225"/>
      <c r="R997" s="225"/>
      <c r="S997" s="226"/>
      <c r="T997" s="200"/>
      <c r="U997" s="200"/>
      <c r="V997" s="16"/>
      <c r="W997" s="185"/>
      <c r="X997" s="54"/>
      <c r="Y997" s="54"/>
      <c r="Z997" s="54"/>
      <c r="AA997" s="54"/>
      <c r="AB997" s="54"/>
      <c r="AC997" s="54"/>
      <c r="AD997" s="54"/>
      <c r="AE997" s="42"/>
    </row>
    <row r="998" spans="1:31" x14ac:dyDescent="0.3">
      <c r="A998" s="66"/>
      <c r="B998" s="66"/>
      <c r="C998" s="179"/>
      <c r="D998" s="66"/>
      <c r="E998" s="58"/>
      <c r="F998" s="58"/>
      <c r="G998" s="182"/>
      <c r="H998" s="58"/>
      <c r="I998" s="199"/>
      <c r="J998" s="177"/>
      <c r="K998" s="515"/>
      <c r="L998" s="59"/>
      <c r="M998" s="59"/>
      <c r="N998" s="193"/>
      <c r="O998" s="200"/>
      <c r="P998" s="130"/>
      <c r="Q998" s="225"/>
      <c r="R998" s="225"/>
      <c r="S998" s="226"/>
      <c r="T998" s="200"/>
      <c r="U998" s="200"/>
      <c r="V998" s="16"/>
      <c r="W998" s="185"/>
      <c r="X998" s="54"/>
      <c r="Y998" s="54"/>
      <c r="Z998" s="54"/>
      <c r="AA998" s="54"/>
      <c r="AB998" s="54"/>
      <c r="AC998" s="54"/>
      <c r="AD998" s="54"/>
      <c r="AE998" s="42"/>
    </row>
    <row r="999" spans="1:31" x14ac:dyDescent="0.3">
      <c r="A999" s="66"/>
      <c r="B999" s="66"/>
      <c r="C999" s="179"/>
      <c r="D999" s="66"/>
      <c r="E999" s="58"/>
      <c r="F999" s="58"/>
      <c r="G999" s="182"/>
      <c r="H999" s="58"/>
      <c r="I999" s="199"/>
      <c r="J999" s="177"/>
      <c r="K999" s="515"/>
      <c r="L999" s="59"/>
      <c r="M999" s="59"/>
      <c r="N999" s="193"/>
      <c r="O999" s="200"/>
      <c r="P999" s="130"/>
      <c r="Q999" s="225"/>
      <c r="R999" s="225"/>
      <c r="S999" s="226"/>
      <c r="T999" s="200"/>
      <c r="U999" s="200"/>
      <c r="V999" s="16"/>
      <c r="W999" s="185"/>
      <c r="X999" s="54"/>
      <c r="Y999" s="54"/>
      <c r="Z999" s="54"/>
      <c r="AA999" s="54"/>
      <c r="AB999" s="54"/>
      <c r="AC999" s="54"/>
      <c r="AD999" s="54"/>
      <c r="AE999" s="42"/>
    </row>
    <row r="1000" spans="1:31" x14ac:dyDescent="0.3">
      <c r="A1000" s="66"/>
      <c r="B1000" s="66"/>
      <c r="C1000" s="179"/>
      <c r="D1000" s="66"/>
      <c r="E1000" s="58"/>
      <c r="F1000" s="58"/>
      <c r="G1000" s="182"/>
      <c r="H1000" s="58"/>
      <c r="I1000" s="199"/>
      <c r="J1000" s="177"/>
      <c r="K1000" s="515"/>
      <c r="L1000" s="59"/>
      <c r="M1000" s="59"/>
      <c r="N1000" s="193"/>
      <c r="O1000" s="200"/>
      <c r="P1000" s="130"/>
      <c r="Q1000" s="225"/>
      <c r="R1000" s="225"/>
      <c r="S1000" s="226"/>
      <c r="T1000" s="200"/>
      <c r="U1000" s="200"/>
      <c r="V1000" s="16"/>
      <c r="W1000" s="185"/>
      <c r="X1000" s="54"/>
      <c r="Y1000" s="54"/>
      <c r="Z1000" s="54"/>
      <c r="AA1000" s="54"/>
      <c r="AB1000" s="54"/>
      <c r="AC1000" s="54"/>
      <c r="AD1000" s="54"/>
      <c r="AE1000" s="42"/>
    </row>
    <row r="1001" spans="1:31" x14ac:dyDescent="0.3">
      <c r="A1001" s="66"/>
      <c r="B1001" s="66"/>
      <c r="C1001" s="179"/>
      <c r="D1001" s="66"/>
      <c r="E1001" s="58"/>
      <c r="F1001" s="58"/>
      <c r="G1001" s="182"/>
      <c r="H1001" s="58"/>
      <c r="I1001" s="199"/>
      <c r="J1001" s="177"/>
      <c r="K1001" s="515"/>
      <c r="L1001" s="59"/>
      <c r="M1001" s="59"/>
      <c r="N1001" s="193"/>
      <c r="O1001" s="200"/>
      <c r="P1001" s="130"/>
      <c r="Q1001" s="225"/>
      <c r="R1001" s="225"/>
      <c r="S1001" s="226"/>
      <c r="T1001" s="200"/>
      <c r="U1001" s="200"/>
      <c r="V1001" s="16"/>
      <c r="W1001" s="185"/>
      <c r="X1001" s="54"/>
      <c r="Y1001" s="54"/>
      <c r="Z1001" s="54"/>
      <c r="AA1001" s="54"/>
      <c r="AB1001" s="54"/>
      <c r="AC1001" s="54"/>
      <c r="AD1001" s="54"/>
      <c r="AE1001" s="42"/>
    </row>
    <row r="1002" spans="1:31" x14ac:dyDescent="0.3">
      <c r="A1002" s="66"/>
      <c r="B1002" s="66"/>
      <c r="C1002" s="179"/>
      <c r="D1002" s="66"/>
      <c r="E1002" s="58"/>
      <c r="F1002" s="58"/>
      <c r="G1002" s="182"/>
      <c r="H1002" s="58"/>
      <c r="I1002" s="199"/>
      <c r="J1002" s="177"/>
      <c r="K1002" s="515"/>
      <c r="L1002" s="59"/>
      <c r="M1002" s="59"/>
      <c r="N1002" s="197"/>
      <c r="O1002" s="200"/>
      <c r="P1002" s="130"/>
      <c r="Q1002" s="225"/>
      <c r="R1002" s="225"/>
      <c r="S1002" s="226"/>
      <c r="T1002" s="200"/>
      <c r="U1002" s="200"/>
      <c r="V1002" s="16"/>
      <c r="W1002" s="185"/>
      <c r="X1002" s="54"/>
      <c r="Y1002" s="54"/>
      <c r="Z1002" s="54"/>
      <c r="AA1002" s="54"/>
      <c r="AB1002" s="54"/>
      <c r="AC1002" s="54"/>
      <c r="AD1002" s="54"/>
      <c r="AE1002" s="42"/>
    </row>
    <row r="1003" spans="1:31" x14ac:dyDescent="0.3">
      <c r="A1003" s="66"/>
      <c r="B1003" s="66"/>
      <c r="C1003" s="179"/>
      <c r="D1003" s="66"/>
      <c r="E1003" s="58"/>
      <c r="F1003" s="58"/>
      <c r="G1003" s="182"/>
      <c r="H1003" s="58"/>
      <c r="I1003" s="199"/>
      <c r="J1003" s="177"/>
      <c r="K1003" s="515"/>
      <c r="L1003" s="59"/>
      <c r="M1003" s="59"/>
      <c r="N1003" s="193"/>
      <c r="O1003" s="200"/>
      <c r="P1003" s="130"/>
      <c r="Q1003" s="225"/>
      <c r="R1003" s="225"/>
      <c r="S1003" s="226"/>
      <c r="T1003" s="200"/>
      <c r="U1003" s="200"/>
      <c r="V1003" s="16"/>
      <c r="W1003" s="185"/>
      <c r="X1003" s="54"/>
      <c r="Y1003" s="54"/>
      <c r="Z1003" s="54"/>
      <c r="AA1003" s="54"/>
      <c r="AB1003" s="54"/>
      <c r="AC1003" s="54"/>
      <c r="AD1003" s="54"/>
      <c r="AE1003" s="42"/>
    </row>
    <row r="1004" spans="1:31" x14ac:dyDescent="0.3">
      <c r="A1004" s="66"/>
      <c r="B1004" s="66"/>
      <c r="C1004" s="179"/>
      <c r="D1004" s="66"/>
      <c r="E1004" s="58"/>
      <c r="F1004" s="58"/>
      <c r="G1004" s="182"/>
      <c r="H1004" s="58"/>
      <c r="I1004" s="199"/>
      <c r="J1004" s="177"/>
      <c r="K1004" s="515"/>
      <c r="L1004" s="59"/>
      <c r="M1004" s="59"/>
      <c r="N1004" s="193"/>
      <c r="O1004" s="200"/>
      <c r="P1004" s="130"/>
      <c r="Q1004" s="225"/>
      <c r="R1004" s="225"/>
      <c r="S1004" s="226"/>
      <c r="T1004" s="200"/>
      <c r="U1004" s="200"/>
      <c r="V1004" s="16"/>
      <c r="W1004" s="185"/>
      <c r="X1004" s="54"/>
      <c r="Y1004" s="54"/>
      <c r="Z1004" s="54"/>
      <c r="AA1004" s="54"/>
      <c r="AB1004" s="54"/>
      <c r="AC1004" s="54"/>
      <c r="AD1004" s="54"/>
      <c r="AE1004" s="42"/>
    </row>
    <row r="1005" spans="1:31" x14ac:dyDescent="0.3">
      <c r="A1005" s="66"/>
      <c r="B1005" s="66"/>
      <c r="C1005" s="179"/>
      <c r="D1005" s="66"/>
      <c r="E1005" s="58"/>
      <c r="F1005" s="58"/>
      <c r="G1005" s="182"/>
      <c r="H1005" s="58"/>
      <c r="I1005" s="199"/>
      <c r="J1005" s="177"/>
      <c r="K1005" s="515"/>
      <c r="L1005" s="59"/>
      <c r="M1005" s="59"/>
      <c r="N1005" s="193"/>
      <c r="O1005" s="200"/>
      <c r="P1005" s="130"/>
      <c r="Q1005" s="225"/>
      <c r="R1005" s="225"/>
      <c r="S1005" s="226"/>
      <c r="T1005" s="200"/>
      <c r="U1005" s="200"/>
      <c r="V1005" s="16"/>
      <c r="W1005" s="185"/>
      <c r="X1005" s="54"/>
      <c r="Y1005" s="54"/>
      <c r="Z1005" s="54"/>
      <c r="AA1005" s="54"/>
      <c r="AB1005" s="54"/>
      <c r="AC1005" s="54"/>
      <c r="AD1005" s="54"/>
      <c r="AE1005" s="42"/>
    </row>
    <row r="1006" spans="1:31" x14ac:dyDescent="0.3">
      <c r="A1006" s="66"/>
      <c r="B1006" s="66"/>
      <c r="C1006" s="179"/>
      <c r="D1006" s="66"/>
      <c r="E1006" s="58"/>
      <c r="F1006" s="58"/>
      <c r="G1006" s="182"/>
      <c r="H1006" s="58"/>
      <c r="I1006" s="199"/>
      <c r="J1006" s="177"/>
      <c r="K1006" s="515"/>
      <c r="L1006" s="59"/>
      <c r="M1006" s="59"/>
      <c r="N1006" s="193"/>
      <c r="O1006" s="200"/>
      <c r="P1006" s="130"/>
      <c r="Q1006" s="225"/>
      <c r="R1006" s="225"/>
      <c r="S1006" s="226"/>
      <c r="T1006" s="200"/>
      <c r="U1006" s="200"/>
      <c r="V1006" s="16"/>
      <c r="W1006" s="185"/>
      <c r="X1006" s="54"/>
      <c r="Y1006" s="54"/>
      <c r="Z1006" s="54"/>
      <c r="AA1006" s="54"/>
      <c r="AB1006" s="54"/>
      <c r="AC1006" s="54"/>
      <c r="AD1006" s="54"/>
      <c r="AE1006" s="42"/>
    </row>
    <row r="1007" spans="1:31" x14ac:dyDescent="0.3">
      <c r="A1007" s="66"/>
      <c r="B1007" s="66"/>
      <c r="C1007" s="179"/>
      <c r="D1007" s="66"/>
      <c r="E1007" s="58"/>
      <c r="F1007" s="58"/>
      <c r="G1007" s="182"/>
      <c r="H1007" s="58"/>
      <c r="I1007" s="199"/>
      <c r="J1007" s="177"/>
      <c r="K1007" s="515"/>
      <c r="L1007" s="59"/>
      <c r="M1007" s="59"/>
      <c r="N1007" s="193"/>
      <c r="O1007" s="200"/>
      <c r="P1007" s="130"/>
      <c r="Q1007" s="225"/>
      <c r="R1007" s="225"/>
      <c r="S1007" s="226"/>
      <c r="T1007" s="200"/>
      <c r="U1007" s="200"/>
      <c r="V1007" s="16"/>
      <c r="W1007" s="185"/>
      <c r="X1007" s="54"/>
      <c r="Y1007" s="54"/>
      <c r="Z1007" s="54"/>
      <c r="AA1007" s="54"/>
      <c r="AB1007" s="54"/>
      <c r="AC1007" s="54"/>
      <c r="AD1007" s="54"/>
      <c r="AE1007" s="42"/>
    </row>
    <row r="1008" spans="1:31" x14ac:dyDescent="0.3">
      <c r="A1008" s="66"/>
      <c r="B1008" s="66"/>
      <c r="C1008" s="179"/>
      <c r="D1008" s="66"/>
      <c r="E1008" s="58"/>
      <c r="F1008" s="58"/>
      <c r="G1008" s="182"/>
      <c r="H1008" s="58"/>
      <c r="I1008" s="199"/>
      <c r="J1008" s="177"/>
      <c r="K1008" s="515"/>
      <c r="L1008" s="59"/>
      <c r="M1008" s="59"/>
      <c r="N1008" s="193"/>
      <c r="O1008" s="200"/>
      <c r="P1008" s="130"/>
      <c r="Q1008" s="225"/>
      <c r="R1008" s="225"/>
      <c r="S1008" s="226"/>
      <c r="T1008" s="200"/>
      <c r="U1008" s="200"/>
      <c r="V1008" s="16"/>
      <c r="W1008" s="185"/>
      <c r="X1008" s="54"/>
      <c r="Y1008" s="54"/>
      <c r="Z1008" s="54"/>
      <c r="AA1008" s="54"/>
      <c r="AB1008" s="54"/>
      <c r="AC1008" s="54"/>
      <c r="AD1008" s="54"/>
      <c r="AE1008" s="42"/>
    </row>
    <row r="1009" spans="1:31" x14ac:dyDescent="0.3">
      <c r="A1009" s="66"/>
      <c r="B1009" s="66"/>
      <c r="C1009" s="179"/>
      <c r="D1009" s="66"/>
      <c r="E1009" s="58"/>
      <c r="F1009" s="58"/>
      <c r="G1009" s="182"/>
      <c r="H1009" s="58"/>
      <c r="I1009" s="199"/>
      <c r="J1009" s="177"/>
      <c r="K1009" s="515"/>
      <c r="L1009" s="59"/>
      <c r="M1009" s="59"/>
      <c r="N1009" s="193"/>
      <c r="O1009" s="200"/>
      <c r="P1009" s="130"/>
      <c r="Q1009" s="225"/>
      <c r="R1009" s="225"/>
      <c r="S1009" s="226"/>
      <c r="T1009" s="200"/>
      <c r="U1009" s="200"/>
      <c r="V1009" s="16"/>
      <c r="W1009" s="185"/>
      <c r="X1009" s="54"/>
      <c r="Y1009" s="54"/>
      <c r="Z1009" s="54"/>
      <c r="AA1009" s="54"/>
      <c r="AB1009" s="54"/>
      <c r="AC1009" s="54"/>
      <c r="AD1009" s="54"/>
      <c r="AE1009" s="42"/>
    </row>
    <row r="1010" spans="1:31" x14ac:dyDescent="0.3">
      <c r="A1010" s="66"/>
      <c r="B1010" s="66"/>
      <c r="C1010" s="179"/>
      <c r="D1010" s="66"/>
      <c r="E1010" s="58"/>
      <c r="F1010" s="58"/>
      <c r="G1010" s="182"/>
      <c r="H1010" s="58"/>
      <c r="I1010" s="199"/>
      <c r="J1010" s="177"/>
      <c r="K1010" s="515"/>
      <c r="L1010" s="59"/>
      <c r="M1010" s="59"/>
      <c r="N1010" s="193"/>
      <c r="O1010" s="200"/>
      <c r="P1010" s="130"/>
      <c r="Q1010" s="225"/>
      <c r="R1010" s="225"/>
      <c r="S1010" s="226"/>
      <c r="T1010" s="200"/>
      <c r="U1010" s="200"/>
      <c r="V1010" s="16"/>
      <c r="W1010" s="185"/>
      <c r="X1010" s="54"/>
      <c r="Y1010" s="54"/>
      <c r="Z1010" s="54"/>
      <c r="AA1010" s="54"/>
      <c r="AB1010" s="54"/>
      <c r="AC1010" s="54"/>
      <c r="AD1010" s="54"/>
      <c r="AE1010" s="42"/>
    </row>
    <row r="1011" spans="1:31" x14ac:dyDescent="0.3">
      <c r="A1011" s="66"/>
      <c r="B1011" s="66"/>
      <c r="C1011" s="179"/>
      <c r="D1011" s="66"/>
      <c r="E1011" s="58"/>
      <c r="F1011" s="58"/>
      <c r="G1011" s="182"/>
      <c r="H1011" s="58"/>
      <c r="I1011" s="199"/>
      <c r="J1011" s="177"/>
      <c r="K1011" s="515"/>
      <c r="L1011" s="59"/>
      <c r="M1011" s="59"/>
      <c r="N1011" s="193"/>
      <c r="O1011" s="200"/>
      <c r="P1011" s="130"/>
      <c r="Q1011" s="225"/>
      <c r="R1011" s="225"/>
      <c r="S1011" s="226"/>
      <c r="T1011" s="200"/>
      <c r="U1011" s="200"/>
      <c r="V1011" s="16"/>
      <c r="W1011" s="185"/>
      <c r="X1011" s="54"/>
      <c r="Y1011" s="54"/>
      <c r="Z1011" s="54"/>
      <c r="AA1011" s="54"/>
      <c r="AB1011" s="54"/>
      <c r="AC1011" s="54"/>
      <c r="AD1011" s="54"/>
      <c r="AE1011" s="42"/>
    </row>
    <row r="1012" spans="1:31" x14ac:dyDescent="0.3">
      <c r="A1012" s="66"/>
      <c r="B1012" s="66"/>
      <c r="C1012" s="179"/>
      <c r="D1012" s="66"/>
      <c r="E1012" s="58"/>
      <c r="F1012" s="58"/>
      <c r="G1012" s="182"/>
      <c r="H1012" s="58"/>
      <c r="I1012" s="199"/>
      <c r="J1012" s="177"/>
      <c r="K1012" s="515"/>
      <c r="L1012" s="59"/>
      <c r="M1012" s="59"/>
      <c r="N1012" s="193"/>
      <c r="O1012" s="200"/>
      <c r="P1012" s="130"/>
      <c r="Q1012" s="225"/>
      <c r="R1012" s="225"/>
      <c r="S1012" s="226"/>
      <c r="T1012" s="200"/>
      <c r="U1012" s="200"/>
      <c r="V1012" s="16"/>
      <c r="W1012" s="185"/>
      <c r="X1012" s="54"/>
      <c r="Y1012" s="54"/>
      <c r="Z1012" s="54"/>
      <c r="AA1012" s="54"/>
      <c r="AB1012" s="54"/>
      <c r="AC1012" s="54"/>
      <c r="AD1012" s="54"/>
      <c r="AE1012" s="42"/>
    </row>
    <row r="1013" spans="1:31" x14ac:dyDescent="0.3">
      <c r="A1013" s="66"/>
      <c r="B1013" s="66"/>
      <c r="C1013" s="179"/>
      <c r="D1013" s="66"/>
      <c r="E1013" s="58"/>
      <c r="F1013" s="58"/>
      <c r="G1013" s="182"/>
      <c r="H1013" s="58"/>
      <c r="I1013" s="199"/>
      <c r="J1013" s="177"/>
      <c r="K1013" s="515"/>
      <c r="L1013" s="59"/>
      <c r="M1013" s="59"/>
      <c r="N1013" s="197"/>
      <c r="O1013" s="200"/>
      <c r="P1013" s="130"/>
      <c r="Q1013" s="225"/>
      <c r="R1013" s="225"/>
      <c r="S1013" s="226"/>
      <c r="T1013" s="200"/>
      <c r="U1013" s="200"/>
      <c r="V1013" s="16"/>
      <c r="W1013" s="185"/>
      <c r="X1013" s="54"/>
      <c r="Y1013" s="54"/>
      <c r="Z1013" s="54"/>
      <c r="AA1013" s="54"/>
      <c r="AB1013" s="54"/>
      <c r="AC1013" s="54"/>
      <c r="AD1013" s="54"/>
      <c r="AE1013" s="42"/>
    </row>
    <row r="1014" spans="1:31" x14ac:dyDescent="0.3">
      <c r="A1014" s="66"/>
      <c r="B1014" s="66"/>
      <c r="C1014" s="179"/>
      <c r="D1014" s="66"/>
      <c r="E1014" s="58"/>
      <c r="F1014" s="58"/>
      <c r="G1014" s="182"/>
      <c r="H1014" s="58"/>
      <c r="I1014" s="199"/>
      <c r="J1014" s="177"/>
      <c r="K1014" s="515"/>
      <c r="L1014" s="59"/>
      <c r="M1014" s="59"/>
      <c r="N1014" s="193"/>
      <c r="O1014" s="200"/>
      <c r="P1014" s="130"/>
      <c r="Q1014" s="225"/>
      <c r="R1014" s="225"/>
      <c r="S1014" s="226"/>
      <c r="T1014" s="200"/>
      <c r="U1014" s="200"/>
      <c r="V1014" s="16"/>
      <c r="W1014" s="185"/>
      <c r="X1014" s="54"/>
      <c r="Y1014" s="54"/>
      <c r="Z1014" s="54"/>
      <c r="AA1014" s="54"/>
      <c r="AB1014" s="54"/>
      <c r="AC1014" s="54"/>
      <c r="AD1014" s="54"/>
      <c r="AE1014" s="42"/>
    </row>
    <row r="1015" spans="1:31" x14ac:dyDescent="0.3">
      <c r="A1015" s="66"/>
      <c r="B1015" s="66"/>
      <c r="C1015" s="179"/>
      <c r="D1015" s="66"/>
      <c r="E1015" s="58"/>
      <c r="F1015" s="58"/>
      <c r="G1015" s="182"/>
      <c r="H1015" s="58"/>
      <c r="I1015" s="199"/>
      <c r="J1015" s="177"/>
      <c r="K1015" s="515"/>
      <c r="L1015" s="59"/>
      <c r="M1015" s="59"/>
      <c r="N1015" s="193"/>
      <c r="O1015" s="200"/>
      <c r="P1015" s="130"/>
      <c r="Q1015" s="225"/>
      <c r="R1015" s="225"/>
      <c r="S1015" s="226"/>
      <c r="T1015" s="200"/>
      <c r="U1015" s="200"/>
      <c r="V1015" s="16"/>
      <c r="W1015" s="185"/>
      <c r="X1015" s="54"/>
      <c r="Y1015" s="54"/>
      <c r="Z1015" s="54"/>
      <c r="AA1015" s="54"/>
      <c r="AB1015" s="54"/>
      <c r="AC1015" s="54"/>
      <c r="AD1015" s="54"/>
      <c r="AE1015" s="42"/>
    </row>
    <row r="1016" spans="1:31" x14ac:dyDescent="0.3">
      <c r="A1016" s="66"/>
      <c r="B1016" s="66"/>
      <c r="C1016" s="179"/>
      <c r="D1016" s="66"/>
      <c r="E1016" s="58"/>
      <c r="F1016" s="58"/>
      <c r="G1016" s="182"/>
      <c r="H1016" s="58"/>
      <c r="I1016" s="199"/>
      <c r="J1016" s="177"/>
      <c r="K1016" s="515"/>
      <c r="L1016" s="59"/>
      <c r="M1016" s="59"/>
      <c r="N1016" s="193"/>
      <c r="O1016" s="200"/>
      <c r="P1016" s="130"/>
      <c r="Q1016" s="225"/>
      <c r="R1016" s="225"/>
      <c r="S1016" s="226"/>
      <c r="T1016" s="200"/>
      <c r="U1016" s="200"/>
      <c r="V1016" s="16"/>
      <c r="W1016" s="185"/>
      <c r="X1016" s="54"/>
      <c r="Y1016" s="54"/>
      <c r="Z1016" s="54"/>
      <c r="AA1016" s="54"/>
      <c r="AB1016" s="54"/>
      <c r="AC1016" s="54"/>
      <c r="AD1016" s="54"/>
      <c r="AE1016" s="42"/>
    </row>
    <row r="1017" spans="1:31" x14ac:dyDescent="0.3">
      <c r="A1017" s="66"/>
      <c r="B1017" s="66"/>
      <c r="C1017" s="179"/>
      <c r="D1017" s="66"/>
      <c r="E1017" s="58"/>
      <c r="F1017" s="58"/>
      <c r="G1017" s="182"/>
      <c r="H1017" s="58"/>
      <c r="I1017" s="199"/>
      <c r="J1017" s="177"/>
      <c r="K1017" s="515"/>
      <c r="L1017" s="59"/>
      <c r="M1017" s="59"/>
      <c r="N1017" s="193"/>
      <c r="O1017" s="200"/>
      <c r="P1017" s="130"/>
      <c r="Q1017" s="225"/>
      <c r="R1017" s="225"/>
      <c r="S1017" s="226"/>
      <c r="T1017" s="200"/>
      <c r="U1017" s="200"/>
      <c r="V1017" s="16"/>
      <c r="W1017" s="185"/>
      <c r="X1017" s="54"/>
      <c r="Y1017" s="54"/>
      <c r="Z1017" s="54"/>
      <c r="AA1017" s="54"/>
      <c r="AB1017" s="54"/>
      <c r="AC1017" s="54"/>
      <c r="AD1017" s="54"/>
      <c r="AE1017" s="42"/>
    </row>
    <row r="1018" spans="1:31" x14ac:dyDescent="0.3">
      <c r="A1018" s="66"/>
      <c r="B1018" s="66"/>
      <c r="C1018" s="179"/>
      <c r="D1018" s="66"/>
      <c r="E1018" s="58"/>
      <c r="F1018" s="58"/>
      <c r="G1018" s="182"/>
      <c r="H1018" s="58"/>
      <c r="I1018" s="199"/>
      <c r="J1018" s="177"/>
      <c r="K1018" s="515"/>
      <c r="L1018" s="59"/>
      <c r="M1018" s="59"/>
      <c r="N1018" s="193"/>
      <c r="O1018" s="200"/>
      <c r="P1018" s="130"/>
      <c r="Q1018" s="225"/>
      <c r="R1018" s="225"/>
      <c r="S1018" s="226"/>
      <c r="T1018" s="200"/>
      <c r="U1018" s="200"/>
      <c r="V1018" s="16"/>
      <c r="W1018" s="185"/>
      <c r="X1018" s="54"/>
      <c r="Y1018" s="54"/>
      <c r="Z1018" s="54"/>
      <c r="AA1018" s="54"/>
      <c r="AB1018" s="54"/>
      <c r="AC1018" s="54"/>
      <c r="AD1018" s="54"/>
      <c r="AE1018" s="42"/>
    </row>
    <row r="1019" spans="1:31" x14ac:dyDescent="0.3">
      <c r="A1019" s="66"/>
      <c r="B1019" s="66"/>
      <c r="C1019" s="179"/>
      <c r="D1019" s="66"/>
      <c r="E1019" s="58"/>
      <c r="F1019" s="58"/>
      <c r="G1019" s="182"/>
      <c r="H1019" s="58"/>
      <c r="I1019" s="199"/>
      <c r="J1019" s="177"/>
      <c r="K1019" s="515"/>
      <c r="L1019" s="59"/>
      <c r="M1019" s="59"/>
      <c r="N1019" s="193"/>
      <c r="O1019" s="200"/>
      <c r="P1019" s="130"/>
      <c r="Q1019" s="225"/>
      <c r="R1019" s="225"/>
      <c r="S1019" s="226"/>
      <c r="T1019" s="200"/>
      <c r="U1019" s="200"/>
      <c r="V1019" s="16"/>
      <c r="W1019" s="185"/>
      <c r="X1019" s="54"/>
      <c r="Y1019" s="54"/>
      <c r="Z1019" s="54"/>
      <c r="AA1019" s="54"/>
      <c r="AB1019" s="54"/>
      <c r="AC1019" s="54"/>
      <c r="AD1019" s="54"/>
      <c r="AE1019" s="42"/>
    </row>
    <row r="1020" spans="1:31" x14ac:dyDescent="0.3">
      <c r="A1020" s="66"/>
      <c r="B1020" s="66"/>
      <c r="C1020" s="179"/>
      <c r="D1020" s="66"/>
      <c r="E1020" s="58"/>
      <c r="F1020" s="58"/>
      <c r="G1020" s="182"/>
      <c r="H1020" s="58"/>
      <c r="I1020" s="199"/>
      <c r="J1020" s="177"/>
      <c r="K1020" s="515"/>
      <c r="L1020" s="59"/>
      <c r="M1020" s="59"/>
      <c r="N1020" s="193"/>
      <c r="O1020" s="200"/>
      <c r="P1020" s="130"/>
      <c r="Q1020" s="225"/>
      <c r="R1020" s="225"/>
      <c r="S1020" s="226"/>
      <c r="T1020" s="200"/>
      <c r="U1020" s="200"/>
      <c r="V1020" s="16"/>
      <c r="W1020" s="185"/>
      <c r="X1020" s="54"/>
      <c r="Y1020" s="54"/>
      <c r="Z1020" s="54"/>
      <c r="AA1020" s="54"/>
      <c r="AB1020" s="54"/>
      <c r="AC1020" s="54"/>
      <c r="AD1020" s="54"/>
      <c r="AE1020" s="42"/>
    </row>
    <row r="1021" spans="1:31" x14ac:dyDescent="0.3">
      <c r="A1021" s="66"/>
      <c r="B1021" s="66"/>
      <c r="C1021" s="179"/>
      <c r="D1021" s="66"/>
      <c r="E1021" s="58"/>
      <c r="F1021" s="58"/>
      <c r="G1021" s="182"/>
      <c r="H1021" s="58"/>
      <c r="I1021" s="199"/>
      <c r="J1021" s="177"/>
      <c r="K1021" s="515"/>
      <c r="L1021" s="59"/>
      <c r="M1021" s="59"/>
      <c r="N1021" s="193"/>
      <c r="O1021" s="200"/>
      <c r="P1021" s="130"/>
      <c r="Q1021" s="225"/>
      <c r="R1021" s="225"/>
      <c r="S1021" s="226"/>
      <c r="T1021" s="200"/>
      <c r="U1021" s="200"/>
      <c r="V1021" s="16"/>
      <c r="W1021" s="185"/>
      <c r="X1021" s="54"/>
      <c r="Y1021" s="54"/>
      <c r="Z1021" s="54"/>
      <c r="AA1021" s="54"/>
      <c r="AB1021" s="54"/>
      <c r="AC1021" s="54"/>
      <c r="AD1021" s="54"/>
      <c r="AE1021" s="42"/>
    </row>
    <row r="1022" spans="1:31" x14ac:dyDescent="0.3">
      <c r="A1022" s="66"/>
      <c r="B1022" s="66"/>
      <c r="C1022" s="179"/>
      <c r="D1022" s="66"/>
      <c r="E1022" s="58"/>
      <c r="F1022" s="58"/>
      <c r="G1022" s="182"/>
      <c r="H1022" s="58"/>
      <c r="I1022" s="199"/>
      <c r="J1022" s="177"/>
      <c r="K1022" s="515"/>
      <c r="L1022" s="59"/>
      <c r="M1022" s="59"/>
      <c r="N1022" s="193"/>
      <c r="O1022" s="200"/>
      <c r="P1022" s="130"/>
      <c r="Q1022" s="225"/>
      <c r="R1022" s="225"/>
      <c r="S1022" s="226"/>
      <c r="T1022" s="200"/>
      <c r="U1022" s="200"/>
      <c r="V1022" s="16"/>
      <c r="W1022" s="185"/>
      <c r="X1022" s="54"/>
      <c r="Y1022" s="54"/>
      <c r="Z1022" s="54"/>
      <c r="AA1022" s="54"/>
      <c r="AB1022" s="54"/>
      <c r="AC1022" s="54"/>
      <c r="AD1022" s="54"/>
      <c r="AE1022" s="42"/>
    </row>
    <row r="1023" spans="1:31" x14ac:dyDescent="0.3">
      <c r="A1023" s="66"/>
      <c r="B1023" s="66"/>
      <c r="C1023" s="179"/>
      <c r="D1023" s="66"/>
      <c r="E1023" s="58"/>
      <c r="F1023" s="58"/>
      <c r="G1023" s="182"/>
      <c r="H1023" s="58"/>
      <c r="I1023" s="199"/>
      <c r="J1023" s="177"/>
      <c r="K1023" s="515"/>
      <c r="L1023" s="59"/>
      <c r="M1023" s="59"/>
      <c r="N1023" s="193"/>
      <c r="O1023" s="200"/>
      <c r="P1023" s="130"/>
      <c r="Q1023" s="225"/>
      <c r="R1023" s="225"/>
      <c r="S1023" s="226"/>
      <c r="T1023" s="200"/>
      <c r="U1023" s="200"/>
      <c r="V1023" s="16"/>
      <c r="W1023" s="185"/>
      <c r="X1023" s="54"/>
      <c r="Y1023" s="54"/>
      <c r="Z1023" s="54"/>
      <c r="AA1023" s="54"/>
      <c r="AB1023" s="54"/>
      <c r="AC1023" s="54"/>
      <c r="AD1023" s="54"/>
      <c r="AE1023" s="42"/>
    </row>
    <row r="1024" spans="1:31" x14ac:dyDescent="0.3">
      <c r="A1024" s="66"/>
      <c r="B1024" s="66"/>
      <c r="C1024" s="179"/>
      <c r="D1024" s="66"/>
      <c r="E1024" s="58"/>
      <c r="F1024" s="58"/>
      <c r="G1024" s="182"/>
      <c r="H1024" s="58"/>
      <c r="I1024" s="199"/>
      <c r="J1024" s="177"/>
      <c r="K1024" s="515"/>
      <c r="L1024" s="59"/>
      <c r="M1024" s="59"/>
      <c r="N1024" s="197"/>
      <c r="O1024" s="200"/>
      <c r="P1024" s="130"/>
      <c r="Q1024" s="225"/>
      <c r="R1024" s="225"/>
      <c r="S1024" s="226"/>
      <c r="T1024" s="200"/>
      <c r="U1024" s="200"/>
      <c r="V1024" s="16"/>
      <c r="W1024" s="185"/>
      <c r="X1024" s="54"/>
      <c r="Y1024" s="54"/>
      <c r="Z1024" s="54"/>
      <c r="AA1024" s="54"/>
      <c r="AB1024" s="54"/>
      <c r="AC1024" s="54"/>
      <c r="AD1024" s="54"/>
      <c r="AE1024" s="42"/>
    </row>
    <row r="1025" spans="1:31" x14ac:dyDescent="0.3">
      <c r="A1025" s="66"/>
      <c r="B1025" s="66"/>
      <c r="C1025" s="179"/>
      <c r="D1025" s="66"/>
      <c r="E1025" s="58"/>
      <c r="F1025" s="58"/>
      <c r="G1025" s="182"/>
      <c r="H1025" s="58"/>
      <c r="I1025" s="199"/>
      <c r="J1025" s="177"/>
      <c r="K1025" s="515"/>
      <c r="L1025" s="59"/>
      <c r="M1025" s="59"/>
      <c r="N1025" s="193"/>
      <c r="O1025" s="200"/>
      <c r="P1025" s="130"/>
      <c r="Q1025" s="225"/>
      <c r="R1025" s="225"/>
      <c r="S1025" s="226"/>
      <c r="T1025" s="200"/>
      <c r="U1025" s="200"/>
      <c r="V1025" s="16"/>
      <c r="W1025" s="185"/>
      <c r="X1025" s="54"/>
      <c r="Y1025" s="54"/>
      <c r="Z1025" s="54"/>
      <c r="AA1025" s="54"/>
      <c r="AB1025" s="54"/>
      <c r="AC1025" s="54"/>
      <c r="AD1025" s="54"/>
      <c r="AE1025" s="42"/>
    </row>
    <row r="1026" spans="1:31" x14ac:dyDescent="0.3">
      <c r="A1026" s="66"/>
      <c r="B1026" s="66"/>
      <c r="C1026" s="179"/>
      <c r="D1026" s="66"/>
      <c r="E1026" s="58"/>
      <c r="F1026" s="58"/>
      <c r="G1026" s="182"/>
      <c r="H1026" s="58"/>
      <c r="I1026" s="199"/>
      <c r="J1026" s="177"/>
      <c r="K1026" s="515"/>
      <c r="L1026" s="59"/>
      <c r="M1026" s="59"/>
      <c r="N1026" s="193"/>
      <c r="O1026" s="200"/>
      <c r="P1026" s="130"/>
      <c r="Q1026" s="225"/>
      <c r="R1026" s="225"/>
      <c r="S1026" s="226"/>
      <c r="T1026" s="200"/>
      <c r="U1026" s="200"/>
      <c r="V1026" s="16"/>
      <c r="W1026" s="185"/>
      <c r="X1026" s="54"/>
      <c r="Y1026" s="54"/>
      <c r="Z1026" s="54"/>
      <c r="AA1026" s="54"/>
      <c r="AB1026" s="54"/>
      <c r="AC1026" s="54"/>
      <c r="AD1026" s="54"/>
      <c r="AE1026" s="42"/>
    </row>
    <row r="1027" spans="1:31" x14ac:dyDescent="0.3">
      <c r="A1027" s="66"/>
      <c r="B1027" s="66"/>
      <c r="C1027" s="179"/>
      <c r="D1027" s="66"/>
      <c r="E1027" s="58"/>
      <c r="F1027" s="58"/>
      <c r="G1027" s="182"/>
      <c r="H1027" s="58"/>
      <c r="I1027" s="199"/>
      <c r="J1027" s="177"/>
      <c r="K1027" s="515"/>
      <c r="L1027" s="59"/>
      <c r="M1027" s="59"/>
      <c r="N1027" s="193"/>
      <c r="O1027" s="200"/>
      <c r="P1027" s="130"/>
      <c r="Q1027" s="225"/>
      <c r="R1027" s="225"/>
      <c r="S1027" s="226"/>
      <c r="T1027" s="200"/>
      <c r="U1027" s="200"/>
      <c r="V1027" s="16"/>
      <c r="W1027" s="185"/>
      <c r="X1027" s="54"/>
      <c r="Y1027" s="54"/>
      <c r="Z1027" s="54"/>
      <c r="AA1027" s="54"/>
      <c r="AB1027" s="54"/>
      <c r="AC1027" s="54"/>
      <c r="AD1027" s="54"/>
      <c r="AE1027" s="42"/>
    </row>
    <row r="1028" spans="1:31" x14ac:dyDescent="0.3">
      <c r="A1028" s="66"/>
      <c r="B1028" s="66"/>
      <c r="C1028" s="179"/>
      <c r="D1028" s="66"/>
      <c r="E1028" s="58"/>
      <c r="F1028" s="58"/>
      <c r="G1028" s="182"/>
      <c r="H1028" s="58"/>
      <c r="I1028" s="199"/>
      <c r="J1028" s="177"/>
      <c r="K1028" s="515"/>
      <c r="L1028" s="59"/>
      <c r="M1028" s="59"/>
      <c r="N1028" s="193"/>
      <c r="O1028" s="200"/>
      <c r="P1028" s="130"/>
      <c r="Q1028" s="225"/>
      <c r="R1028" s="225"/>
      <c r="S1028" s="226"/>
      <c r="T1028" s="200"/>
      <c r="U1028" s="200"/>
      <c r="V1028" s="16"/>
      <c r="W1028" s="185"/>
      <c r="X1028" s="54"/>
      <c r="Y1028" s="54"/>
      <c r="Z1028" s="54"/>
      <c r="AA1028" s="54"/>
      <c r="AB1028" s="54"/>
      <c r="AC1028" s="54"/>
      <c r="AD1028" s="54"/>
      <c r="AE1028" s="42"/>
    </row>
    <row r="1029" spans="1:31" x14ac:dyDescent="0.3">
      <c r="A1029" s="66"/>
      <c r="B1029" s="66"/>
      <c r="C1029" s="195"/>
      <c r="D1029" s="66"/>
      <c r="E1029" s="58"/>
      <c r="F1029" s="58"/>
      <c r="G1029" s="182"/>
      <c r="H1029" s="58"/>
      <c r="I1029" s="199"/>
      <c r="J1029" s="177"/>
      <c r="K1029" s="515"/>
      <c r="L1029" s="59"/>
      <c r="M1029" s="59"/>
      <c r="N1029" s="193"/>
      <c r="O1029" s="200"/>
      <c r="P1029" s="130"/>
      <c r="Q1029" s="225"/>
      <c r="R1029" s="225"/>
      <c r="S1029" s="226"/>
      <c r="T1029" s="200"/>
      <c r="U1029" s="200"/>
      <c r="V1029" s="16"/>
      <c r="W1029" s="185"/>
      <c r="X1029" s="54"/>
      <c r="Y1029" s="54"/>
      <c r="Z1029" s="54"/>
      <c r="AA1029" s="54"/>
      <c r="AB1029" s="54"/>
      <c r="AC1029" s="54"/>
      <c r="AD1029" s="54"/>
      <c r="AE1029" s="42"/>
    </row>
    <row r="1030" spans="1:31" x14ac:dyDescent="0.3">
      <c r="A1030" s="66"/>
      <c r="B1030" s="66"/>
      <c r="C1030" s="195"/>
      <c r="D1030" s="66"/>
      <c r="E1030" s="58"/>
      <c r="F1030" s="58"/>
      <c r="G1030" s="182"/>
      <c r="H1030" s="58"/>
      <c r="I1030" s="199"/>
      <c r="J1030" s="177"/>
      <c r="K1030" s="515"/>
      <c r="L1030" s="59"/>
      <c r="M1030" s="59"/>
      <c r="N1030" s="193"/>
      <c r="O1030" s="200"/>
      <c r="P1030" s="130"/>
      <c r="Q1030" s="225"/>
      <c r="R1030" s="225"/>
      <c r="S1030" s="226"/>
      <c r="T1030" s="200"/>
      <c r="U1030" s="200"/>
      <c r="V1030" s="16"/>
      <c r="W1030" s="185"/>
      <c r="X1030" s="54"/>
      <c r="Y1030" s="54"/>
      <c r="Z1030" s="54"/>
      <c r="AA1030" s="54"/>
      <c r="AB1030" s="54"/>
      <c r="AC1030" s="54"/>
      <c r="AD1030" s="54"/>
      <c r="AE1030" s="42"/>
    </row>
    <row r="1031" spans="1:31" x14ac:dyDescent="0.3">
      <c r="A1031" s="66"/>
      <c r="B1031" s="66"/>
      <c r="C1031" s="195"/>
      <c r="D1031" s="66"/>
      <c r="E1031" s="58"/>
      <c r="F1031" s="58"/>
      <c r="G1031" s="182"/>
      <c r="H1031" s="58"/>
      <c r="I1031" s="199"/>
      <c r="J1031" s="177"/>
      <c r="K1031" s="515"/>
      <c r="L1031" s="59"/>
      <c r="M1031" s="59"/>
      <c r="N1031" s="193"/>
      <c r="O1031" s="200"/>
      <c r="P1031" s="130"/>
      <c r="Q1031" s="225"/>
      <c r="R1031" s="225"/>
      <c r="S1031" s="226"/>
      <c r="T1031" s="200"/>
      <c r="U1031" s="200"/>
      <c r="V1031" s="16"/>
      <c r="W1031" s="185"/>
      <c r="X1031" s="54"/>
      <c r="Y1031" s="54"/>
      <c r="Z1031" s="54"/>
      <c r="AA1031" s="54"/>
      <c r="AB1031" s="54"/>
      <c r="AC1031" s="54"/>
      <c r="AD1031" s="54"/>
      <c r="AE1031" s="42"/>
    </row>
    <row r="1032" spans="1:31" x14ac:dyDescent="0.3">
      <c r="A1032" s="66"/>
      <c r="B1032" s="66"/>
      <c r="C1032" s="195"/>
      <c r="D1032" s="66"/>
      <c r="E1032" s="58"/>
      <c r="F1032" s="58"/>
      <c r="G1032" s="182"/>
      <c r="H1032" s="58"/>
      <c r="I1032" s="199"/>
      <c r="J1032" s="177"/>
      <c r="K1032" s="515"/>
      <c r="L1032" s="59"/>
      <c r="M1032" s="59"/>
      <c r="N1032" s="193"/>
      <c r="O1032" s="200"/>
      <c r="P1032" s="130"/>
      <c r="Q1032" s="225"/>
      <c r="R1032" s="225"/>
      <c r="S1032" s="226"/>
      <c r="T1032" s="200"/>
      <c r="U1032" s="200"/>
      <c r="V1032" s="16"/>
      <c r="W1032" s="185"/>
      <c r="X1032" s="54"/>
      <c r="Y1032" s="54"/>
      <c r="Z1032" s="54"/>
      <c r="AA1032" s="54"/>
      <c r="AB1032" s="54"/>
      <c r="AC1032" s="54"/>
      <c r="AD1032" s="54"/>
      <c r="AE1032" s="42"/>
    </row>
    <row r="1033" spans="1:31" x14ac:dyDescent="0.3">
      <c r="A1033" s="66"/>
      <c r="B1033" s="66"/>
      <c r="C1033" s="195"/>
      <c r="D1033" s="66"/>
      <c r="E1033" s="58"/>
      <c r="F1033" s="58"/>
      <c r="G1033" s="182"/>
      <c r="H1033" s="58"/>
      <c r="I1033" s="199"/>
      <c r="J1033" s="177"/>
      <c r="K1033" s="515"/>
      <c r="L1033" s="59"/>
      <c r="M1033" s="59"/>
      <c r="N1033" s="193"/>
      <c r="O1033" s="200"/>
      <c r="P1033" s="130"/>
      <c r="Q1033" s="225"/>
      <c r="R1033" s="225"/>
      <c r="S1033" s="226"/>
      <c r="T1033" s="200"/>
      <c r="U1033" s="200"/>
      <c r="V1033" s="16"/>
      <c r="W1033" s="185"/>
      <c r="X1033" s="54"/>
      <c r="Y1033" s="54"/>
      <c r="Z1033" s="54"/>
      <c r="AA1033" s="54"/>
      <c r="AB1033" s="54"/>
      <c r="AC1033" s="54"/>
      <c r="AD1033" s="54"/>
      <c r="AE1033" s="42"/>
    </row>
    <row r="1034" spans="1:31" x14ac:dyDescent="0.3">
      <c r="A1034" s="66"/>
      <c r="B1034" s="66"/>
      <c r="C1034" s="195"/>
      <c r="D1034" s="66"/>
      <c r="E1034" s="58"/>
      <c r="F1034" s="58"/>
      <c r="G1034" s="182"/>
      <c r="H1034" s="58"/>
      <c r="I1034" s="199"/>
      <c r="J1034" s="177"/>
      <c r="K1034" s="515"/>
      <c r="L1034" s="59"/>
      <c r="M1034" s="59"/>
      <c r="N1034" s="193"/>
      <c r="O1034" s="200"/>
      <c r="P1034" s="130"/>
      <c r="Q1034" s="225"/>
      <c r="R1034" s="225"/>
      <c r="S1034" s="226"/>
      <c r="T1034" s="200"/>
      <c r="U1034" s="200"/>
      <c r="V1034" s="16"/>
      <c r="W1034" s="185"/>
      <c r="X1034" s="54"/>
      <c r="Y1034" s="54"/>
      <c r="Z1034" s="54"/>
      <c r="AA1034" s="54"/>
      <c r="AB1034" s="54"/>
      <c r="AC1034" s="54"/>
      <c r="AD1034" s="54"/>
      <c r="AE1034" s="42"/>
    </row>
    <row r="1035" spans="1:31" x14ac:dyDescent="0.3">
      <c r="A1035" s="66"/>
      <c r="B1035" s="66"/>
      <c r="C1035" s="195"/>
      <c r="D1035" s="66"/>
      <c r="E1035" s="58"/>
      <c r="F1035" s="58"/>
      <c r="G1035" s="182"/>
      <c r="H1035" s="58"/>
      <c r="I1035" s="199"/>
      <c r="J1035" s="177"/>
      <c r="K1035" s="515"/>
      <c r="L1035" s="59"/>
      <c r="M1035" s="59"/>
      <c r="N1035" s="197"/>
      <c r="O1035" s="200"/>
      <c r="P1035" s="130"/>
      <c r="Q1035" s="225"/>
      <c r="R1035" s="225"/>
      <c r="S1035" s="226"/>
      <c r="T1035" s="200"/>
      <c r="U1035" s="200"/>
      <c r="V1035" s="16"/>
      <c r="W1035" s="185"/>
      <c r="X1035" s="54"/>
      <c r="Y1035" s="54"/>
      <c r="Z1035" s="54"/>
      <c r="AA1035" s="54"/>
      <c r="AB1035" s="54"/>
      <c r="AC1035" s="54"/>
      <c r="AD1035" s="54"/>
      <c r="AE1035" s="42"/>
    </row>
    <row r="1036" spans="1:31" x14ac:dyDescent="0.3">
      <c r="A1036" s="66"/>
      <c r="B1036" s="66"/>
      <c r="C1036" s="195"/>
      <c r="D1036" s="66"/>
      <c r="E1036" s="58"/>
      <c r="F1036" s="58"/>
      <c r="G1036" s="182"/>
      <c r="H1036" s="58"/>
      <c r="I1036" s="199"/>
      <c r="J1036" s="177"/>
      <c r="K1036" s="515"/>
      <c r="L1036" s="59"/>
      <c r="M1036" s="59"/>
      <c r="N1036" s="193"/>
      <c r="O1036" s="200"/>
      <c r="P1036" s="130"/>
      <c r="Q1036" s="225"/>
      <c r="R1036" s="225"/>
      <c r="S1036" s="226"/>
      <c r="T1036" s="200"/>
      <c r="U1036" s="200"/>
      <c r="V1036" s="16"/>
      <c r="W1036" s="185"/>
      <c r="X1036" s="54"/>
      <c r="Y1036" s="54"/>
      <c r="Z1036" s="54"/>
      <c r="AA1036" s="54"/>
      <c r="AB1036" s="54"/>
      <c r="AC1036" s="54"/>
      <c r="AD1036" s="54"/>
      <c r="AE1036" s="42"/>
    </row>
    <row r="1037" spans="1:31" x14ac:dyDescent="0.3">
      <c r="A1037" s="66"/>
      <c r="B1037" s="66"/>
      <c r="C1037" s="195"/>
      <c r="D1037" s="66"/>
      <c r="E1037" s="58"/>
      <c r="F1037" s="58"/>
      <c r="G1037" s="182"/>
      <c r="H1037" s="58"/>
      <c r="I1037" s="199"/>
      <c r="J1037" s="177"/>
      <c r="K1037" s="515"/>
      <c r="L1037" s="59"/>
      <c r="M1037" s="59"/>
      <c r="N1037" s="193"/>
      <c r="O1037" s="200"/>
      <c r="P1037" s="130"/>
      <c r="Q1037" s="225"/>
      <c r="R1037" s="225"/>
      <c r="S1037" s="226"/>
      <c r="T1037" s="200"/>
      <c r="U1037" s="200"/>
      <c r="V1037" s="16"/>
      <c r="W1037" s="185"/>
      <c r="X1037" s="54"/>
      <c r="Y1037" s="54"/>
      <c r="Z1037" s="54"/>
      <c r="AA1037" s="54"/>
      <c r="AB1037" s="54"/>
      <c r="AC1037" s="54"/>
      <c r="AD1037" s="54"/>
      <c r="AE1037" s="42"/>
    </row>
    <row r="1038" spans="1:31" x14ac:dyDescent="0.3">
      <c r="A1038" s="66"/>
      <c r="B1038" s="66"/>
      <c r="C1038" s="195"/>
      <c r="D1038" s="66"/>
      <c r="E1038" s="58"/>
      <c r="F1038" s="58"/>
      <c r="G1038" s="182"/>
      <c r="H1038" s="58"/>
      <c r="I1038" s="199"/>
      <c r="J1038" s="177"/>
      <c r="K1038" s="515"/>
      <c r="L1038" s="59"/>
      <c r="M1038" s="59"/>
      <c r="N1038" s="193"/>
      <c r="O1038" s="200"/>
      <c r="P1038" s="130"/>
      <c r="Q1038" s="225"/>
      <c r="R1038" s="225"/>
      <c r="S1038" s="226"/>
      <c r="T1038" s="200"/>
      <c r="U1038" s="200"/>
      <c r="V1038" s="16"/>
      <c r="W1038" s="185"/>
      <c r="X1038" s="54"/>
      <c r="Y1038" s="54"/>
      <c r="Z1038" s="54"/>
      <c r="AA1038" s="54"/>
      <c r="AB1038" s="54"/>
      <c r="AC1038" s="54"/>
      <c r="AD1038" s="54"/>
      <c r="AE1038" s="42"/>
    </row>
    <row r="1039" spans="1:31" x14ac:dyDescent="0.3">
      <c r="A1039" s="66"/>
      <c r="B1039" s="66"/>
      <c r="C1039" s="195"/>
      <c r="D1039" s="66"/>
      <c r="E1039" s="58"/>
      <c r="F1039" s="58"/>
      <c r="G1039" s="182"/>
      <c r="H1039" s="58"/>
      <c r="I1039" s="199"/>
      <c r="J1039" s="177"/>
      <c r="K1039" s="515"/>
      <c r="L1039" s="59"/>
      <c r="M1039" s="59"/>
      <c r="N1039" s="193"/>
      <c r="O1039" s="200"/>
      <c r="P1039" s="130"/>
      <c r="Q1039" s="225"/>
      <c r="R1039" s="225"/>
      <c r="S1039" s="226"/>
      <c r="T1039" s="200"/>
      <c r="U1039" s="200"/>
      <c r="V1039" s="16"/>
      <c r="W1039" s="185"/>
      <c r="X1039" s="54"/>
      <c r="Y1039" s="54"/>
      <c r="Z1039" s="54"/>
      <c r="AA1039" s="54"/>
      <c r="AB1039" s="54"/>
      <c r="AC1039" s="54"/>
      <c r="AD1039" s="54"/>
      <c r="AE1039" s="42"/>
    </row>
    <row r="1040" spans="1:31" x14ac:dyDescent="0.3">
      <c r="A1040" s="66"/>
      <c r="B1040" s="66"/>
      <c r="C1040" s="195"/>
      <c r="D1040" s="66"/>
      <c r="E1040" s="58"/>
      <c r="F1040" s="58"/>
      <c r="G1040" s="182"/>
      <c r="H1040" s="58"/>
      <c r="I1040" s="199"/>
      <c r="J1040" s="177"/>
      <c r="K1040" s="515"/>
      <c r="L1040" s="59"/>
      <c r="M1040" s="59"/>
      <c r="N1040" s="193"/>
      <c r="O1040" s="200"/>
      <c r="P1040" s="130"/>
      <c r="Q1040" s="225"/>
      <c r="R1040" s="225"/>
      <c r="S1040" s="226"/>
      <c r="T1040" s="200"/>
      <c r="U1040" s="200"/>
      <c r="V1040" s="16"/>
      <c r="W1040" s="185"/>
      <c r="X1040" s="54"/>
      <c r="Y1040" s="54"/>
      <c r="Z1040" s="54"/>
      <c r="AA1040" s="54"/>
      <c r="AB1040" s="54"/>
      <c r="AC1040" s="54"/>
      <c r="AD1040" s="54"/>
      <c r="AE1040" s="42"/>
    </row>
    <row r="1041" spans="1:31" x14ac:dyDescent="0.3">
      <c r="A1041" s="66"/>
      <c r="B1041" s="66"/>
      <c r="C1041" s="195"/>
      <c r="D1041" s="66"/>
      <c r="E1041" s="58"/>
      <c r="F1041" s="58"/>
      <c r="G1041" s="182"/>
      <c r="H1041" s="58"/>
      <c r="I1041" s="199"/>
      <c r="J1041" s="177"/>
      <c r="K1041" s="515"/>
      <c r="L1041" s="59"/>
      <c r="M1041" s="59"/>
      <c r="N1041" s="193"/>
      <c r="O1041" s="200"/>
      <c r="P1041" s="130"/>
      <c r="Q1041" s="225"/>
      <c r="R1041" s="225"/>
      <c r="S1041" s="226"/>
      <c r="T1041" s="200"/>
      <c r="U1041" s="200"/>
      <c r="V1041" s="16"/>
      <c r="W1041" s="185"/>
      <c r="X1041" s="54"/>
      <c r="Y1041" s="54"/>
      <c r="Z1041" s="54"/>
      <c r="AA1041" s="54"/>
      <c r="AB1041" s="54"/>
      <c r="AC1041" s="54"/>
      <c r="AD1041" s="54"/>
      <c r="AE1041" s="42"/>
    </row>
    <row r="1042" spans="1:31" x14ac:dyDescent="0.3">
      <c r="A1042" s="66"/>
      <c r="B1042" s="66"/>
      <c r="C1042" s="195"/>
      <c r="D1042" s="66"/>
      <c r="E1042" s="58"/>
      <c r="F1042" s="58"/>
      <c r="G1042" s="182"/>
      <c r="H1042" s="58"/>
      <c r="I1042" s="199"/>
      <c r="J1042" s="177"/>
      <c r="K1042" s="515"/>
      <c r="L1042" s="59"/>
      <c r="M1042" s="59"/>
      <c r="N1042" s="193"/>
      <c r="O1042" s="200"/>
      <c r="P1042" s="130"/>
      <c r="Q1042" s="225"/>
      <c r="R1042" s="225"/>
      <c r="S1042" s="226"/>
      <c r="T1042" s="200"/>
      <c r="U1042" s="200"/>
      <c r="V1042" s="16"/>
      <c r="W1042" s="185"/>
      <c r="X1042" s="54"/>
      <c r="Y1042" s="54"/>
      <c r="Z1042" s="54"/>
      <c r="AA1042" s="54"/>
      <c r="AB1042" s="54"/>
      <c r="AC1042" s="54"/>
      <c r="AD1042" s="54"/>
      <c r="AE1042" s="42"/>
    </row>
    <row r="1043" spans="1:31" x14ac:dyDescent="0.3">
      <c r="A1043" s="66"/>
      <c r="B1043" s="66"/>
      <c r="C1043" s="195"/>
      <c r="D1043" s="66"/>
      <c r="E1043" s="58"/>
      <c r="F1043" s="58"/>
      <c r="G1043" s="182"/>
      <c r="H1043" s="58"/>
      <c r="I1043" s="199"/>
      <c r="J1043" s="177"/>
      <c r="K1043" s="515"/>
      <c r="L1043" s="59"/>
      <c r="M1043" s="59"/>
      <c r="N1043" s="193"/>
      <c r="O1043" s="200"/>
      <c r="P1043" s="130"/>
      <c r="Q1043" s="225"/>
      <c r="R1043" s="225"/>
      <c r="S1043" s="226"/>
      <c r="T1043" s="200"/>
      <c r="U1043" s="200"/>
      <c r="V1043" s="16"/>
      <c r="W1043" s="185"/>
      <c r="X1043" s="54"/>
      <c r="Y1043" s="54"/>
      <c r="Z1043" s="54"/>
      <c r="AA1043" s="54"/>
      <c r="AB1043" s="54"/>
      <c r="AC1043" s="54"/>
      <c r="AD1043" s="54"/>
      <c r="AE1043" s="42"/>
    </row>
    <row r="1044" spans="1:31" x14ac:dyDescent="0.3">
      <c r="A1044" s="66"/>
      <c r="B1044" s="66"/>
      <c r="C1044" s="195"/>
      <c r="D1044" s="66"/>
      <c r="E1044" s="58"/>
      <c r="F1044" s="58"/>
      <c r="G1044" s="182"/>
      <c r="H1044" s="58"/>
      <c r="I1044" s="199"/>
      <c r="J1044" s="177"/>
      <c r="K1044" s="515"/>
      <c r="L1044" s="59"/>
      <c r="M1044" s="59"/>
      <c r="N1044" s="193"/>
      <c r="O1044" s="200"/>
      <c r="P1044" s="130"/>
      <c r="Q1044" s="225"/>
      <c r="R1044" s="225"/>
      <c r="S1044" s="226"/>
      <c r="T1044" s="200"/>
      <c r="U1044" s="200"/>
      <c r="V1044" s="16"/>
      <c r="W1044" s="185"/>
      <c r="X1044" s="54"/>
      <c r="Y1044" s="54"/>
      <c r="Z1044" s="54"/>
      <c r="AA1044" s="54"/>
      <c r="AB1044" s="54"/>
      <c r="AC1044" s="54"/>
      <c r="AD1044" s="54"/>
      <c r="AE1044" s="42"/>
    </row>
    <row r="1045" spans="1:31" x14ac:dyDescent="0.3">
      <c r="A1045" s="66"/>
      <c r="B1045" s="66"/>
      <c r="C1045" s="195"/>
      <c r="D1045" s="66"/>
      <c r="E1045" s="58"/>
      <c r="F1045" s="58"/>
      <c r="G1045" s="182"/>
      <c r="H1045" s="58"/>
      <c r="I1045" s="199"/>
      <c r="J1045" s="177"/>
      <c r="K1045" s="515"/>
      <c r="L1045" s="59"/>
      <c r="M1045" s="59"/>
      <c r="N1045" s="193"/>
      <c r="O1045" s="200"/>
      <c r="P1045" s="130"/>
      <c r="Q1045" s="225"/>
      <c r="R1045" s="225"/>
      <c r="S1045" s="226"/>
      <c r="T1045" s="200"/>
      <c r="U1045" s="200"/>
      <c r="V1045" s="16"/>
      <c r="W1045" s="185"/>
      <c r="X1045" s="54"/>
      <c r="Y1045" s="54"/>
      <c r="Z1045" s="54"/>
      <c r="AA1045" s="54"/>
      <c r="AB1045" s="54"/>
      <c r="AC1045" s="54"/>
      <c r="AD1045" s="54"/>
      <c r="AE1045" s="42"/>
    </row>
    <row r="1046" spans="1:31" x14ac:dyDescent="0.3">
      <c r="A1046" s="66"/>
      <c r="B1046" s="66"/>
      <c r="C1046" s="195"/>
      <c r="D1046" s="66"/>
      <c r="E1046" s="58"/>
      <c r="F1046" s="58"/>
      <c r="G1046" s="182"/>
      <c r="H1046" s="58"/>
      <c r="I1046" s="199"/>
      <c r="J1046" s="177"/>
      <c r="K1046" s="515"/>
      <c r="L1046" s="59"/>
      <c r="M1046" s="59"/>
      <c r="N1046" s="197"/>
      <c r="O1046" s="200"/>
      <c r="P1046" s="130"/>
      <c r="Q1046" s="225"/>
      <c r="R1046" s="225"/>
      <c r="S1046" s="226"/>
      <c r="T1046" s="200"/>
      <c r="U1046" s="200"/>
      <c r="V1046" s="16"/>
      <c r="W1046" s="185"/>
      <c r="X1046" s="54"/>
      <c r="Y1046" s="54"/>
      <c r="Z1046" s="54"/>
      <c r="AA1046" s="54"/>
      <c r="AB1046" s="54"/>
      <c r="AC1046" s="54"/>
      <c r="AD1046" s="54"/>
      <c r="AE1046" s="42"/>
    </row>
    <row r="1047" spans="1:31" x14ac:dyDescent="0.3">
      <c r="A1047" s="66"/>
      <c r="B1047" s="66"/>
      <c r="C1047" s="195"/>
      <c r="D1047" s="66"/>
      <c r="E1047" s="58"/>
      <c r="F1047" s="58"/>
      <c r="G1047" s="182"/>
      <c r="H1047" s="58"/>
      <c r="I1047" s="199"/>
      <c r="J1047" s="177"/>
      <c r="K1047" s="515"/>
      <c r="L1047" s="59"/>
      <c r="M1047" s="59"/>
      <c r="N1047" s="193"/>
      <c r="O1047" s="200"/>
      <c r="P1047" s="130"/>
      <c r="Q1047" s="225"/>
      <c r="R1047" s="225"/>
      <c r="S1047" s="226"/>
      <c r="T1047" s="200"/>
      <c r="U1047" s="200"/>
      <c r="V1047" s="16"/>
      <c r="W1047" s="185"/>
      <c r="X1047" s="54"/>
      <c r="Y1047" s="54"/>
      <c r="Z1047" s="54"/>
      <c r="AA1047" s="54"/>
      <c r="AB1047" s="54"/>
      <c r="AC1047" s="54"/>
      <c r="AD1047" s="54"/>
      <c r="AE1047" s="42"/>
    </row>
    <row r="1048" spans="1:31" x14ac:dyDescent="0.3">
      <c r="A1048" s="66"/>
      <c r="B1048" s="66"/>
      <c r="C1048" s="195"/>
      <c r="D1048" s="66"/>
      <c r="E1048" s="58"/>
      <c r="F1048" s="58"/>
      <c r="G1048" s="182"/>
      <c r="H1048" s="58"/>
      <c r="I1048" s="199"/>
      <c r="J1048" s="177"/>
      <c r="K1048" s="515"/>
      <c r="L1048" s="59"/>
      <c r="M1048" s="59"/>
      <c r="N1048" s="193"/>
      <c r="O1048" s="200"/>
      <c r="P1048" s="130"/>
      <c r="Q1048" s="225"/>
      <c r="R1048" s="225"/>
      <c r="S1048" s="226"/>
      <c r="T1048" s="200"/>
      <c r="U1048" s="200"/>
      <c r="V1048" s="16"/>
      <c r="W1048" s="185"/>
      <c r="X1048" s="54"/>
      <c r="Y1048" s="54"/>
      <c r="Z1048" s="54"/>
      <c r="AA1048" s="54"/>
      <c r="AB1048" s="54"/>
      <c r="AC1048" s="54"/>
      <c r="AD1048" s="54"/>
      <c r="AE1048" s="42"/>
    </row>
    <row r="1049" spans="1:31" x14ac:dyDescent="0.3">
      <c r="A1049" s="66"/>
      <c r="B1049" s="66"/>
      <c r="C1049" s="195"/>
      <c r="D1049" s="66"/>
      <c r="E1049" s="58"/>
      <c r="F1049" s="58"/>
      <c r="G1049" s="182"/>
      <c r="H1049" s="58"/>
      <c r="I1049" s="199"/>
      <c r="J1049" s="177"/>
      <c r="K1049" s="515"/>
      <c r="L1049" s="59"/>
      <c r="M1049" s="59"/>
      <c r="N1049" s="193"/>
      <c r="O1049" s="200"/>
      <c r="P1049" s="130"/>
      <c r="Q1049" s="225"/>
      <c r="R1049" s="225"/>
      <c r="S1049" s="226"/>
      <c r="T1049" s="200"/>
      <c r="U1049" s="200"/>
      <c r="V1049" s="16"/>
      <c r="W1049" s="185"/>
      <c r="X1049" s="54"/>
      <c r="Y1049" s="54"/>
      <c r="Z1049" s="54"/>
      <c r="AA1049" s="54"/>
      <c r="AB1049" s="54"/>
      <c r="AC1049" s="54"/>
      <c r="AD1049" s="54"/>
      <c r="AE1049" s="42"/>
    </row>
    <row r="1050" spans="1:31" x14ac:dyDescent="0.3">
      <c r="A1050" s="66"/>
      <c r="B1050" s="66"/>
      <c r="C1050" s="195"/>
      <c r="D1050" s="66"/>
      <c r="E1050" s="58"/>
      <c r="F1050" s="58"/>
      <c r="G1050" s="182"/>
      <c r="H1050" s="58"/>
      <c r="I1050" s="199"/>
      <c r="J1050" s="177"/>
      <c r="K1050" s="515"/>
      <c r="L1050" s="59"/>
      <c r="M1050" s="59"/>
      <c r="N1050" s="193"/>
      <c r="O1050" s="200"/>
      <c r="P1050" s="130"/>
      <c r="Q1050" s="225"/>
      <c r="R1050" s="225"/>
      <c r="S1050" s="226"/>
      <c r="T1050" s="200"/>
      <c r="U1050" s="200"/>
      <c r="V1050" s="16"/>
      <c r="W1050" s="185"/>
      <c r="X1050" s="54"/>
      <c r="Y1050" s="54"/>
      <c r="Z1050" s="54"/>
      <c r="AA1050" s="54"/>
      <c r="AB1050" s="54"/>
      <c r="AC1050" s="54"/>
      <c r="AD1050" s="54"/>
      <c r="AE1050" s="42"/>
    </row>
    <row r="1051" spans="1:31" x14ac:dyDescent="0.3">
      <c r="A1051" s="66"/>
      <c r="B1051" s="66"/>
      <c r="C1051" s="195"/>
      <c r="D1051" s="66"/>
      <c r="E1051" s="58"/>
      <c r="F1051" s="58"/>
      <c r="G1051" s="182"/>
      <c r="H1051" s="58"/>
      <c r="I1051" s="199"/>
      <c r="J1051" s="177"/>
      <c r="K1051" s="515"/>
      <c r="L1051" s="59"/>
      <c r="M1051" s="59"/>
      <c r="N1051" s="193"/>
      <c r="O1051" s="200"/>
      <c r="P1051" s="130"/>
      <c r="Q1051" s="225"/>
      <c r="R1051" s="225"/>
      <c r="S1051" s="226"/>
      <c r="T1051" s="200"/>
      <c r="U1051" s="200"/>
      <c r="V1051" s="16"/>
      <c r="W1051" s="185"/>
      <c r="X1051" s="54"/>
      <c r="Y1051" s="54"/>
      <c r="Z1051" s="54"/>
      <c r="AA1051" s="54"/>
      <c r="AB1051" s="54"/>
      <c r="AC1051" s="54"/>
      <c r="AD1051" s="54"/>
      <c r="AE1051" s="42"/>
    </row>
    <row r="1052" spans="1:31" x14ac:dyDescent="0.3">
      <c r="A1052" s="66"/>
      <c r="B1052" s="66"/>
      <c r="C1052" s="195"/>
      <c r="D1052" s="66"/>
      <c r="E1052" s="58"/>
      <c r="F1052" s="58"/>
      <c r="G1052" s="182"/>
      <c r="H1052" s="58"/>
      <c r="I1052" s="199"/>
      <c r="J1052" s="177"/>
      <c r="K1052" s="515"/>
      <c r="L1052" s="59"/>
      <c r="M1052" s="59"/>
      <c r="N1052" s="193"/>
      <c r="O1052" s="200"/>
      <c r="P1052" s="130"/>
      <c r="Q1052" s="225"/>
      <c r="R1052" s="225"/>
      <c r="S1052" s="226"/>
      <c r="T1052" s="200"/>
      <c r="U1052" s="200"/>
      <c r="V1052" s="16"/>
      <c r="W1052" s="185"/>
      <c r="X1052" s="54"/>
      <c r="Y1052" s="54"/>
      <c r="Z1052" s="54"/>
      <c r="AA1052" s="54"/>
      <c r="AB1052" s="54"/>
      <c r="AC1052" s="54"/>
      <c r="AD1052" s="54"/>
      <c r="AE1052" s="42"/>
    </row>
    <row r="1053" spans="1:31" x14ac:dyDescent="0.3">
      <c r="A1053" s="66"/>
      <c r="B1053" s="66"/>
      <c r="C1053" s="195"/>
      <c r="D1053" s="66"/>
      <c r="E1053" s="58"/>
      <c r="F1053" s="58"/>
      <c r="G1053" s="182"/>
      <c r="H1053" s="58"/>
      <c r="I1053" s="199"/>
      <c r="J1053" s="177"/>
      <c r="K1053" s="515"/>
      <c r="L1053" s="59"/>
      <c r="M1053" s="59"/>
      <c r="N1053" s="193"/>
      <c r="O1053" s="200"/>
      <c r="P1053" s="130"/>
      <c r="Q1053" s="225"/>
      <c r="R1053" s="225"/>
      <c r="S1053" s="226"/>
      <c r="T1053" s="200"/>
      <c r="U1053" s="200"/>
      <c r="V1053" s="16"/>
      <c r="W1053" s="185"/>
      <c r="X1053" s="54"/>
      <c r="Y1053" s="54"/>
      <c r="Z1053" s="54"/>
      <c r="AA1053" s="54"/>
      <c r="AB1053" s="54"/>
      <c r="AC1053" s="54"/>
      <c r="AD1053" s="54"/>
      <c r="AE1053" s="42"/>
    </row>
    <row r="1054" spans="1:31" x14ac:dyDescent="0.3">
      <c r="A1054" s="66"/>
      <c r="B1054" s="66"/>
      <c r="C1054" s="195"/>
      <c r="D1054" s="66"/>
      <c r="E1054" s="58"/>
      <c r="F1054" s="58"/>
      <c r="G1054" s="182"/>
      <c r="H1054" s="58"/>
      <c r="I1054" s="199"/>
      <c r="J1054" s="177"/>
      <c r="K1054" s="515"/>
      <c r="L1054" s="59"/>
      <c r="M1054" s="59"/>
      <c r="N1054" s="193"/>
      <c r="O1054" s="200"/>
      <c r="P1054" s="130"/>
      <c r="Q1054" s="225"/>
      <c r="R1054" s="225"/>
      <c r="S1054" s="226"/>
      <c r="T1054" s="200"/>
      <c r="U1054" s="200"/>
      <c r="V1054" s="16"/>
      <c r="W1054" s="185"/>
      <c r="X1054" s="54"/>
      <c r="Y1054" s="54"/>
      <c r="Z1054" s="54"/>
      <c r="AA1054" s="54"/>
      <c r="AB1054" s="54"/>
      <c r="AC1054" s="54"/>
      <c r="AD1054" s="54"/>
      <c r="AE1054" s="42"/>
    </row>
    <row r="1055" spans="1:31" x14ac:dyDescent="0.3">
      <c r="A1055" s="66"/>
      <c r="B1055" s="66"/>
      <c r="C1055" s="195"/>
      <c r="D1055" s="66"/>
      <c r="E1055" s="58"/>
      <c r="F1055" s="58"/>
      <c r="G1055" s="182"/>
      <c r="H1055" s="58"/>
      <c r="I1055" s="199"/>
      <c r="J1055" s="177"/>
      <c r="K1055" s="515"/>
      <c r="L1055" s="59"/>
      <c r="M1055" s="59"/>
      <c r="N1055" s="193"/>
      <c r="O1055" s="200"/>
      <c r="P1055" s="130"/>
      <c r="Q1055" s="225"/>
      <c r="R1055" s="225"/>
      <c r="S1055" s="226"/>
      <c r="T1055" s="200"/>
      <c r="U1055" s="200"/>
      <c r="V1055" s="16"/>
      <c r="W1055" s="185"/>
      <c r="X1055" s="54"/>
      <c r="Y1055" s="54"/>
      <c r="Z1055" s="54"/>
      <c r="AA1055" s="54"/>
      <c r="AB1055" s="54"/>
      <c r="AC1055" s="54"/>
      <c r="AD1055" s="54"/>
      <c r="AE1055" s="42"/>
    </row>
    <row r="1056" spans="1:31" x14ac:dyDescent="0.3">
      <c r="A1056" s="66"/>
      <c r="B1056" s="66"/>
      <c r="C1056" s="195"/>
      <c r="D1056" s="66"/>
      <c r="E1056" s="58"/>
      <c r="F1056" s="58"/>
      <c r="G1056" s="182"/>
      <c r="H1056" s="58"/>
      <c r="I1056" s="199"/>
      <c r="J1056" s="177"/>
      <c r="K1056" s="515"/>
      <c r="L1056" s="59"/>
      <c r="M1056" s="59"/>
      <c r="N1056" s="193"/>
      <c r="O1056" s="200"/>
      <c r="P1056" s="130"/>
      <c r="Q1056" s="225"/>
      <c r="R1056" s="225"/>
      <c r="S1056" s="226"/>
      <c r="T1056" s="200"/>
      <c r="U1056" s="200"/>
      <c r="V1056" s="16"/>
      <c r="W1056" s="185"/>
      <c r="X1056" s="54"/>
      <c r="Y1056" s="54"/>
      <c r="Z1056" s="54"/>
      <c r="AA1056" s="54"/>
      <c r="AB1056" s="54"/>
      <c r="AC1056" s="54"/>
      <c r="AD1056" s="54"/>
      <c r="AE1056" s="42"/>
    </row>
    <row r="1057" spans="1:31" x14ac:dyDescent="0.3">
      <c r="A1057" s="66"/>
      <c r="B1057" s="66"/>
      <c r="C1057" s="195"/>
      <c r="D1057" s="66"/>
      <c r="E1057" s="58"/>
      <c r="F1057" s="58"/>
      <c r="G1057" s="182"/>
      <c r="H1057" s="58"/>
      <c r="I1057" s="199"/>
      <c r="J1057" s="177"/>
      <c r="K1057" s="515"/>
      <c r="L1057" s="59"/>
      <c r="M1057" s="59"/>
      <c r="N1057" s="197"/>
      <c r="O1057" s="200"/>
      <c r="P1057" s="130"/>
      <c r="Q1057" s="225"/>
      <c r="R1057" s="225"/>
      <c r="S1057" s="226"/>
      <c r="T1057" s="200"/>
      <c r="U1057" s="200"/>
      <c r="V1057" s="16"/>
      <c r="W1057" s="185"/>
      <c r="X1057" s="54"/>
      <c r="Y1057" s="54"/>
      <c r="Z1057" s="54"/>
      <c r="AA1057" s="54"/>
      <c r="AB1057" s="54"/>
      <c r="AC1057" s="54"/>
      <c r="AD1057" s="54"/>
      <c r="AE1057" s="42"/>
    </row>
    <row r="1058" spans="1:31" x14ac:dyDescent="0.3">
      <c r="A1058" s="66"/>
      <c r="B1058" s="66"/>
      <c r="C1058" s="195"/>
      <c r="D1058" s="66"/>
      <c r="E1058" s="58"/>
      <c r="F1058" s="58"/>
      <c r="G1058" s="182"/>
      <c r="H1058" s="58"/>
      <c r="I1058" s="199"/>
      <c r="J1058" s="177"/>
      <c r="K1058" s="515"/>
      <c r="L1058" s="59"/>
      <c r="M1058" s="59"/>
      <c r="N1058" s="193"/>
      <c r="O1058" s="200"/>
      <c r="P1058" s="130"/>
      <c r="Q1058" s="225"/>
      <c r="R1058" s="225"/>
      <c r="S1058" s="226"/>
      <c r="T1058" s="200"/>
      <c r="U1058" s="200"/>
      <c r="V1058" s="16"/>
      <c r="W1058" s="185"/>
      <c r="X1058" s="54"/>
      <c r="Y1058" s="54"/>
      <c r="Z1058" s="54"/>
      <c r="AA1058" s="54"/>
      <c r="AB1058" s="54"/>
      <c r="AC1058" s="54"/>
      <c r="AD1058" s="54"/>
      <c r="AE1058" s="42"/>
    </row>
    <row r="1059" spans="1:31" x14ac:dyDescent="0.3">
      <c r="A1059" s="66"/>
      <c r="B1059" s="66"/>
      <c r="C1059" s="195"/>
      <c r="D1059" s="66"/>
      <c r="E1059" s="58"/>
      <c r="F1059" s="58"/>
      <c r="G1059" s="182"/>
      <c r="H1059" s="58"/>
      <c r="I1059" s="199"/>
      <c r="J1059" s="177"/>
      <c r="K1059" s="515"/>
      <c r="L1059" s="59"/>
      <c r="M1059" s="59"/>
      <c r="N1059" s="193"/>
      <c r="O1059" s="200"/>
      <c r="P1059" s="130"/>
      <c r="Q1059" s="225"/>
      <c r="R1059" s="225"/>
      <c r="S1059" s="226"/>
      <c r="T1059" s="200"/>
      <c r="U1059" s="200"/>
      <c r="V1059" s="16"/>
      <c r="W1059" s="185"/>
      <c r="X1059" s="54"/>
      <c r="Y1059" s="54"/>
      <c r="Z1059" s="54"/>
      <c r="AA1059" s="54"/>
      <c r="AB1059" s="54"/>
      <c r="AC1059" s="54"/>
      <c r="AD1059" s="54"/>
      <c r="AE1059" s="42"/>
    </row>
    <row r="1060" spans="1:31" x14ac:dyDescent="0.3">
      <c r="A1060" s="66"/>
      <c r="B1060" s="66"/>
      <c r="C1060" s="195"/>
      <c r="D1060" s="66"/>
      <c r="E1060" s="58"/>
      <c r="F1060" s="58"/>
      <c r="G1060" s="182"/>
      <c r="H1060" s="58"/>
      <c r="I1060" s="199"/>
      <c r="J1060" s="177"/>
      <c r="K1060" s="515"/>
      <c r="L1060" s="59"/>
      <c r="M1060" s="59"/>
      <c r="N1060" s="193"/>
      <c r="O1060" s="200"/>
      <c r="P1060" s="130"/>
      <c r="Q1060" s="225"/>
      <c r="R1060" s="225"/>
      <c r="S1060" s="226"/>
      <c r="T1060" s="200"/>
      <c r="U1060" s="200"/>
      <c r="V1060" s="16"/>
      <c r="W1060" s="185"/>
      <c r="X1060" s="54"/>
      <c r="Y1060" s="54"/>
      <c r="Z1060" s="54"/>
      <c r="AA1060" s="54"/>
      <c r="AB1060" s="54"/>
      <c r="AC1060" s="54"/>
      <c r="AD1060" s="54"/>
      <c r="AE1060" s="42"/>
    </row>
    <row r="1061" spans="1:31" x14ac:dyDescent="0.3">
      <c r="A1061" s="66"/>
      <c r="B1061" s="66"/>
      <c r="C1061" s="195"/>
      <c r="D1061" s="66"/>
      <c r="E1061" s="58"/>
      <c r="F1061" s="58"/>
      <c r="G1061" s="182"/>
      <c r="H1061" s="58"/>
      <c r="I1061" s="199"/>
      <c r="J1061" s="177"/>
      <c r="K1061" s="515"/>
      <c r="L1061" s="59"/>
      <c r="M1061" s="59"/>
      <c r="N1061" s="193"/>
      <c r="O1061" s="200"/>
      <c r="P1061" s="130"/>
      <c r="Q1061" s="225"/>
      <c r="R1061" s="225"/>
      <c r="S1061" s="226"/>
      <c r="T1061" s="200"/>
      <c r="U1061" s="200"/>
      <c r="V1061" s="16"/>
      <c r="W1061" s="185"/>
      <c r="X1061" s="54"/>
      <c r="Y1061" s="54"/>
      <c r="Z1061" s="54"/>
      <c r="AA1061" s="54"/>
      <c r="AB1061" s="54"/>
      <c r="AC1061" s="54"/>
      <c r="AD1061" s="54"/>
      <c r="AE1061" s="42"/>
    </row>
    <row r="1062" spans="1:31" x14ac:dyDescent="0.3">
      <c r="A1062" s="66"/>
      <c r="B1062" s="66"/>
      <c r="C1062" s="195"/>
      <c r="D1062" s="66"/>
      <c r="E1062" s="58"/>
      <c r="F1062" s="58"/>
      <c r="G1062" s="182"/>
      <c r="H1062" s="58"/>
      <c r="I1062" s="199"/>
      <c r="J1062" s="177"/>
      <c r="K1062" s="515"/>
      <c r="L1062" s="59"/>
      <c r="M1062" s="59"/>
      <c r="N1062" s="193"/>
      <c r="O1062" s="200"/>
      <c r="P1062" s="130"/>
      <c r="Q1062" s="225"/>
      <c r="R1062" s="225"/>
      <c r="S1062" s="226"/>
      <c r="T1062" s="200"/>
      <c r="U1062" s="200"/>
      <c r="V1062" s="16"/>
      <c r="W1062" s="185"/>
      <c r="X1062" s="54"/>
      <c r="Y1062" s="54"/>
      <c r="Z1062" s="54"/>
      <c r="AA1062" s="54"/>
      <c r="AB1062" s="54"/>
      <c r="AC1062" s="54"/>
      <c r="AD1062" s="54"/>
      <c r="AE1062" s="42"/>
    </row>
    <row r="1063" spans="1:31" x14ac:dyDescent="0.3">
      <c r="A1063" s="66"/>
      <c r="B1063" s="66"/>
      <c r="C1063" s="195"/>
      <c r="D1063" s="66"/>
      <c r="E1063" s="58"/>
      <c r="F1063" s="58"/>
      <c r="G1063" s="182"/>
      <c r="H1063" s="58"/>
      <c r="I1063" s="199"/>
      <c r="J1063" s="177"/>
      <c r="K1063" s="515"/>
      <c r="L1063" s="59"/>
      <c r="M1063" s="59"/>
      <c r="N1063" s="193"/>
      <c r="O1063" s="200"/>
      <c r="P1063" s="130"/>
      <c r="Q1063" s="225"/>
      <c r="R1063" s="225"/>
      <c r="S1063" s="226"/>
      <c r="T1063" s="200"/>
      <c r="U1063" s="200"/>
      <c r="V1063" s="16"/>
      <c r="W1063" s="185"/>
      <c r="X1063" s="54"/>
      <c r="Y1063" s="54"/>
      <c r="Z1063" s="54"/>
      <c r="AA1063" s="54"/>
      <c r="AB1063" s="54"/>
      <c r="AC1063" s="54"/>
      <c r="AD1063" s="54"/>
      <c r="AE1063" s="42"/>
    </row>
    <row r="1064" spans="1:31" x14ac:dyDescent="0.3">
      <c r="A1064" s="66"/>
      <c r="B1064" s="66"/>
      <c r="C1064" s="195"/>
      <c r="D1064" s="66"/>
      <c r="E1064" s="58"/>
      <c r="F1064" s="58"/>
      <c r="G1064" s="182"/>
      <c r="H1064" s="58"/>
      <c r="I1064" s="199"/>
      <c r="J1064" s="177"/>
      <c r="K1064" s="515"/>
      <c r="L1064" s="59"/>
      <c r="M1064" s="59"/>
      <c r="N1064" s="193"/>
      <c r="O1064" s="200"/>
      <c r="P1064" s="130"/>
      <c r="Q1064" s="228"/>
      <c r="R1064" s="225"/>
      <c r="S1064" s="226"/>
      <c r="T1064" s="200"/>
      <c r="U1064" s="200"/>
      <c r="V1064" s="16"/>
      <c r="W1064" s="185"/>
      <c r="X1064" s="54"/>
      <c r="Y1064" s="54"/>
      <c r="Z1064" s="54"/>
      <c r="AA1064" s="54"/>
      <c r="AB1064" s="54"/>
      <c r="AC1064" s="54"/>
      <c r="AD1064" s="54"/>
      <c r="AE1064" s="194"/>
    </row>
    <row r="1065" spans="1:31" x14ac:dyDescent="0.3">
      <c r="A1065" s="66"/>
      <c r="B1065" s="66"/>
      <c r="C1065" s="195"/>
      <c r="D1065" s="66"/>
      <c r="E1065" s="58"/>
      <c r="F1065" s="58"/>
      <c r="G1065" s="182"/>
      <c r="H1065" s="58"/>
      <c r="I1065" s="199"/>
      <c r="J1065" s="177"/>
      <c r="K1065" s="515"/>
      <c r="L1065" s="59"/>
      <c r="M1065" s="59"/>
      <c r="N1065" s="193"/>
      <c r="O1065" s="200"/>
      <c r="P1065" s="130"/>
      <c r="Q1065" s="225"/>
      <c r="R1065" s="225"/>
      <c r="S1065" s="226"/>
      <c r="T1065" s="200"/>
      <c r="U1065" s="200"/>
      <c r="V1065" s="16"/>
      <c r="W1065" s="185"/>
      <c r="X1065" s="54"/>
      <c r="Y1065" s="54"/>
      <c r="Z1065" s="54"/>
      <c r="AA1065" s="54"/>
      <c r="AB1065" s="54"/>
      <c r="AC1065" s="54"/>
      <c r="AD1065" s="54"/>
      <c r="AE1065" s="42"/>
    </row>
    <row r="1066" spans="1:31" x14ac:dyDescent="0.3">
      <c r="A1066" s="66"/>
      <c r="B1066" s="66"/>
      <c r="C1066" s="195"/>
      <c r="D1066" s="66"/>
      <c r="E1066" s="58"/>
      <c r="F1066" s="58"/>
      <c r="G1066" s="182"/>
      <c r="H1066" s="58"/>
      <c r="I1066" s="199"/>
      <c r="J1066" s="177"/>
      <c r="K1066" s="515"/>
      <c r="L1066" s="59"/>
      <c r="M1066" s="59"/>
      <c r="N1066" s="193"/>
      <c r="O1066" s="200"/>
      <c r="P1066" s="130"/>
      <c r="Q1066" s="225"/>
      <c r="R1066" s="225"/>
      <c r="S1066" s="226"/>
      <c r="T1066" s="200"/>
      <c r="U1066" s="200"/>
      <c r="V1066" s="16"/>
      <c r="W1066" s="185"/>
      <c r="X1066" s="54"/>
      <c r="Y1066" s="54"/>
      <c r="Z1066" s="54"/>
      <c r="AA1066" s="54"/>
      <c r="AB1066" s="54"/>
      <c r="AC1066" s="54"/>
      <c r="AD1066" s="54"/>
      <c r="AE1066" s="42"/>
    </row>
    <row r="1067" spans="1:31" x14ac:dyDescent="0.3">
      <c r="A1067" s="66"/>
      <c r="B1067" s="66"/>
      <c r="C1067" s="195"/>
      <c r="D1067" s="66"/>
      <c r="E1067" s="58"/>
      <c r="F1067" s="58"/>
      <c r="G1067" s="182"/>
      <c r="H1067" s="58"/>
      <c r="I1067" s="199"/>
      <c r="J1067" s="177"/>
      <c r="K1067" s="515"/>
      <c r="L1067" s="59"/>
      <c r="M1067" s="59"/>
      <c r="N1067" s="193"/>
      <c r="O1067" s="200"/>
      <c r="P1067" s="130"/>
      <c r="Q1067" s="225"/>
      <c r="R1067" s="225"/>
      <c r="S1067" s="226"/>
      <c r="T1067" s="200"/>
      <c r="U1067" s="200"/>
      <c r="V1067" s="16"/>
      <c r="W1067" s="185"/>
      <c r="X1067" s="54"/>
      <c r="Y1067" s="54"/>
      <c r="Z1067" s="54"/>
      <c r="AA1067" s="54"/>
      <c r="AB1067" s="54"/>
      <c r="AC1067" s="54"/>
      <c r="AD1067" s="54"/>
      <c r="AE1067" s="42"/>
    </row>
    <row r="1068" spans="1:31" x14ac:dyDescent="0.3">
      <c r="A1068" s="66"/>
      <c r="B1068" s="66"/>
      <c r="C1068" s="195"/>
      <c r="D1068" s="66"/>
      <c r="E1068" s="58"/>
      <c r="F1068" s="58"/>
      <c r="G1068" s="182"/>
      <c r="H1068" s="58"/>
      <c r="I1068" s="199"/>
      <c r="J1068" s="177"/>
      <c r="K1068" s="515"/>
      <c r="L1068" s="59"/>
      <c r="M1068" s="59"/>
      <c r="N1068" s="197"/>
      <c r="O1068" s="200"/>
      <c r="P1068" s="130"/>
      <c r="Q1068" s="225"/>
      <c r="R1068" s="225"/>
      <c r="S1068" s="226"/>
      <c r="T1068" s="200"/>
      <c r="U1068" s="200"/>
      <c r="V1068" s="16"/>
      <c r="W1068" s="185"/>
      <c r="X1068" s="54"/>
      <c r="Y1068" s="54"/>
      <c r="Z1068" s="54"/>
      <c r="AA1068" s="54"/>
      <c r="AB1068" s="54"/>
      <c r="AC1068" s="54"/>
      <c r="AD1068" s="54"/>
      <c r="AE1068" s="42"/>
    </row>
    <row r="1069" spans="1:31" x14ac:dyDescent="0.3">
      <c r="A1069" s="66"/>
      <c r="B1069" s="66"/>
      <c r="C1069" s="195"/>
      <c r="D1069" s="66"/>
      <c r="E1069" s="58"/>
      <c r="F1069" s="58"/>
      <c r="G1069" s="182"/>
      <c r="H1069" s="58"/>
      <c r="I1069" s="199"/>
      <c r="J1069" s="177"/>
      <c r="K1069" s="515"/>
      <c r="L1069" s="59"/>
      <c r="M1069" s="59"/>
      <c r="N1069" s="193"/>
      <c r="O1069" s="200"/>
      <c r="P1069" s="130"/>
      <c r="Q1069" s="225"/>
      <c r="R1069" s="225"/>
      <c r="S1069" s="226"/>
      <c r="T1069" s="200"/>
      <c r="U1069" s="200"/>
      <c r="V1069" s="16"/>
      <c r="W1069" s="185"/>
      <c r="X1069" s="54"/>
      <c r="Y1069" s="54"/>
      <c r="Z1069" s="54"/>
      <c r="AA1069" s="54"/>
      <c r="AB1069" s="54"/>
      <c r="AC1069" s="54"/>
      <c r="AD1069" s="54"/>
      <c r="AE1069" s="42"/>
    </row>
    <row r="1070" spans="1:31" x14ac:dyDescent="0.3">
      <c r="A1070" s="66"/>
      <c r="B1070" s="66"/>
      <c r="C1070" s="195"/>
      <c r="D1070" s="66"/>
      <c r="E1070" s="58"/>
      <c r="F1070" s="58"/>
      <c r="G1070" s="182"/>
      <c r="H1070" s="58"/>
      <c r="I1070" s="199"/>
      <c r="J1070" s="177"/>
      <c r="K1070" s="515"/>
      <c r="L1070" s="59"/>
      <c r="M1070" s="59"/>
      <c r="N1070" s="193"/>
      <c r="O1070" s="200"/>
      <c r="P1070" s="130"/>
      <c r="Q1070" s="225"/>
      <c r="R1070" s="225"/>
      <c r="S1070" s="226"/>
      <c r="T1070" s="200"/>
      <c r="U1070" s="200"/>
      <c r="V1070" s="16"/>
      <c r="W1070" s="185"/>
      <c r="X1070" s="54"/>
      <c r="Y1070" s="54"/>
      <c r="Z1070" s="54"/>
      <c r="AA1070" s="54"/>
      <c r="AB1070" s="54"/>
      <c r="AC1070" s="54"/>
      <c r="AD1070" s="54"/>
      <c r="AE1070" s="42"/>
    </row>
    <row r="1071" spans="1:31" x14ac:dyDescent="0.3">
      <c r="A1071" s="66"/>
      <c r="B1071" s="66"/>
      <c r="C1071" s="195"/>
      <c r="D1071" s="66"/>
      <c r="E1071" s="58"/>
      <c r="F1071" s="58"/>
      <c r="G1071" s="182"/>
      <c r="H1071" s="58"/>
      <c r="I1071" s="199"/>
      <c r="J1071" s="177"/>
      <c r="K1071" s="515"/>
      <c r="L1071" s="59"/>
      <c r="M1071" s="59"/>
      <c r="N1071" s="193"/>
      <c r="O1071" s="200"/>
      <c r="P1071" s="130"/>
      <c r="Q1071" s="225"/>
      <c r="R1071" s="225"/>
      <c r="S1071" s="226"/>
      <c r="T1071" s="200"/>
      <c r="U1071" s="200"/>
      <c r="V1071" s="16"/>
      <c r="W1071" s="185"/>
      <c r="X1071" s="54"/>
      <c r="Y1071" s="54"/>
      <c r="Z1071" s="54"/>
      <c r="AA1071" s="54"/>
      <c r="AB1071" s="54"/>
      <c r="AC1071" s="54"/>
      <c r="AD1071" s="54"/>
      <c r="AE1071" s="42"/>
    </row>
    <row r="1072" spans="1:31" x14ac:dyDescent="0.3">
      <c r="A1072" s="66"/>
      <c r="B1072" s="66"/>
      <c r="C1072" s="195"/>
      <c r="D1072" s="66"/>
      <c r="E1072" s="58"/>
      <c r="F1072" s="58"/>
      <c r="G1072" s="182"/>
      <c r="H1072" s="58"/>
      <c r="I1072" s="199"/>
      <c r="J1072" s="177"/>
      <c r="K1072" s="515"/>
      <c r="L1072" s="59"/>
      <c r="M1072" s="59"/>
      <c r="N1072" s="193"/>
      <c r="O1072" s="200"/>
      <c r="P1072" s="130"/>
      <c r="Q1072" s="225"/>
      <c r="R1072" s="225"/>
      <c r="S1072" s="226"/>
      <c r="T1072" s="200"/>
      <c r="U1072" s="200"/>
      <c r="V1072" s="16"/>
      <c r="W1072" s="185"/>
      <c r="X1072" s="54"/>
      <c r="Y1072" s="54"/>
      <c r="Z1072" s="54"/>
      <c r="AA1072" s="54"/>
      <c r="AB1072" s="54"/>
      <c r="AC1072" s="54"/>
      <c r="AD1072" s="54"/>
      <c r="AE1072" s="42"/>
    </row>
    <row r="1073" spans="1:31" x14ac:dyDescent="0.3">
      <c r="A1073" s="66"/>
      <c r="B1073" s="66"/>
      <c r="C1073" s="195"/>
      <c r="D1073" s="66"/>
      <c r="E1073" s="58"/>
      <c r="F1073" s="58"/>
      <c r="G1073" s="182"/>
      <c r="H1073" s="58"/>
      <c r="I1073" s="199"/>
      <c r="J1073" s="177"/>
      <c r="K1073" s="515"/>
      <c r="L1073" s="59"/>
      <c r="M1073" s="59"/>
      <c r="N1073" s="193"/>
      <c r="O1073" s="200"/>
      <c r="P1073" s="130"/>
      <c r="Q1073" s="225"/>
      <c r="R1073" s="225"/>
      <c r="S1073" s="226"/>
      <c r="T1073" s="200"/>
      <c r="U1073" s="200"/>
      <c r="V1073" s="16"/>
      <c r="W1073" s="185"/>
      <c r="X1073" s="54"/>
      <c r="Y1073" s="54"/>
      <c r="Z1073" s="54"/>
      <c r="AA1073" s="54"/>
      <c r="AB1073" s="54"/>
      <c r="AC1073" s="54"/>
      <c r="AD1073" s="54"/>
      <c r="AE1073" s="42"/>
    </row>
    <row r="1074" spans="1:31" x14ac:dyDescent="0.3">
      <c r="A1074" s="66"/>
      <c r="B1074" s="66"/>
      <c r="C1074" s="195"/>
      <c r="D1074" s="66"/>
      <c r="E1074" s="58"/>
      <c r="F1074" s="58"/>
      <c r="G1074" s="182"/>
      <c r="H1074" s="58"/>
      <c r="I1074" s="199"/>
      <c r="J1074" s="177"/>
      <c r="K1074" s="515"/>
      <c r="L1074" s="59"/>
      <c r="M1074" s="59"/>
      <c r="N1074" s="193"/>
      <c r="O1074" s="200"/>
      <c r="P1074" s="130"/>
      <c r="Q1074" s="225"/>
      <c r="R1074" s="225"/>
      <c r="S1074" s="226"/>
      <c r="T1074" s="200"/>
      <c r="U1074" s="200"/>
      <c r="V1074" s="16"/>
      <c r="W1074" s="185"/>
      <c r="X1074" s="54"/>
      <c r="Y1074" s="54"/>
      <c r="Z1074" s="54"/>
      <c r="AA1074" s="54"/>
      <c r="AB1074" s="54"/>
      <c r="AC1074" s="54"/>
      <c r="AD1074" s="54"/>
      <c r="AE1074" s="42"/>
    </row>
    <row r="1075" spans="1:31" x14ac:dyDescent="0.3">
      <c r="A1075" s="66"/>
      <c r="B1075" s="66"/>
      <c r="C1075" s="195"/>
      <c r="D1075" s="66"/>
      <c r="E1075" s="58"/>
      <c r="F1075" s="58"/>
      <c r="G1075" s="182"/>
      <c r="H1075" s="58"/>
      <c r="I1075" s="199"/>
      <c r="J1075" s="177"/>
      <c r="K1075" s="515"/>
      <c r="L1075" s="59"/>
      <c r="M1075" s="59"/>
      <c r="N1075" s="193"/>
      <c r="O1075" s="200"/>
      <c r="P1075" s="130"/>
      <c r="Q1075" s="225"/>
      <c r="R1075" s="225"/>
      <c r="S1075" s="226"/>
      <c r="T1075" s="200"/>
      <c r="U1075" s="200"/>
      <c r="V1075" s="16"/>
      <c r="W1075" s="185"/>
      <c r="X1075" s="54"/>
      <c r="Y1075" s="54"/>
      <c r="Z1075" s="54"/>
      <c r="AA1075" s="54"/>
      <c r="AB1075" s="54"/>
      <c r="AC1075" s="54"/>
      <c r="AD1075" s="54"/>
      <c r="AE1075" s="42"/>
    </row>
    <row r="1076" spans="1:31" x14ac:dyDescent="0.3">
      <c r="A1076" s="66"/>
      <c r="B1076" s="66"/>
      <c r="C1076" s="195"/>
      <c r="D1076" s="66"/>
      <c r="E1076" s="58"/>
      <c r="F1076" s="58"/>
      <c r="G1076" s="182"/>
      <c r="H1076" s="58"/>
      <c r="I1076" s="199"/>
      <c r="J1076" s="177"/>
      <c r="K1076" s="515"/>
      <c r="L1076" s="59"/>
      <c r="M1076" s="59"/>
      <c r="N1076" s="193"/>
      <c r="O1076" s="200"/>
      <c r="P1076" s="130"/>
      <c r="Q1076" s="225"/>
      <c r="R1076" s="225"/>
      <c r="S1076" s="226"/>
      <c r="T1076" s="200"/>
      <c r="U1076" s="200"/>
      <c r="V1076" s="16"/>
      <c r="W1076" s="185"/>
      <c r="X1076" s="54"/>
      <c r="Y1076" s="54"/>
      <c r="Z1076" s="54"/>
      <c r="AA1076" s="54"/>
      <c r="AB1076" s="54"/>
      <c r="AC1076" s="54"/>
      <c r="AD1076" s="54"/>
      <c r="AE1076" s="42"/>
    </row>
    <row r="1077" spans="1:31" x14ac:dyDescent="0.3">
      <c r="A1077" s="66"/>
      <c r="B1077" s="66"/>
      <c r="C1077" s="195"/>
      <c r="D1077" s="66"/>
      <c r="E1077" s="58"/>
      <c r="F1077" s="58"/>
      <c r="G1077" s="182"/>
      <c r="H1077" s="58"/>
      <c r="I1077" s="199"/>
      <c r="J1077" s="177"/>
      <c r="K1077" s="515"/>
      <c r="L1077" s="59"/>
      <c r="M1077" s="59"/>
      <c r="N1077" s="193"/>
      <c r="O1077" s="200"/>
      <c r="P1077" s="130"/>
      <c r="Q1077" s="225"/>
      <c r="R1077" s="225"/>
      <c r="S1077" s="226"/>
      <c r="T1077" s="200"/>
      <c r="U1077" s="200"/>
      <c r="V1077" s="16"/>
      <c r="W1077" s="185"/>
      <c r="X1077" s="54"/>
      <c r="Y1077" s="54"/>
      <c r="Z1077" s="54"/>
      <c r="AA1077" s="54"/>
      <c r="AB1077" s="54"/>
      <c r="AC1077" s="54"/>
      <c r="AD1077" s="54"/>
      <c r="AE1077" s="42"/>
    </row>
    <row r="1078" spans="1:31" x14ac:dyDescent="0.3">
      <c r="A1078" s="66"/>
      <c r="B1078" s="66"/>
      <c r="C1078" s="195"/>
      <c r="D1078" s="66"/>
      <c r="E1078" s="58"/>
      <c r="F1078" s="58"/>
      <c r="G1078" s="182"/>
      <c r="H1078" s="58"/>
      <c r="I1078" s="199"/>
      <c r="J1078" s="177"/>
      <c r="K1078" s="515"/>
      <c r="L1078" s="59"/>
      <c r="M1078" s="59"/>
      <c r="N1078" s="193"/>
      <c r="O1078" s="200"/>
      <c r="P1078" s="130"/>
      <c r="Q1078" s="225"/>
      <c r="R1078" s="225"/>
      <c r="S1078" s="226"/>
      <c r="T1078" s="200"/>
      <c r="U1078" s="200"/>
      <c r="V1078" s="16"/>
      <c r="W1078" s="185"/>
      <c r="X1078" s="54"/>
      <c r="Y1078" s="54"/>
      <c r="Z1078" s="54"/>
      <c r="AA1078" s="54"/>
      <c r="AB1078" s="54"/>
      <c r="AC1078" s="54"/>
      <c r="AD1078" s="54"/>
      <c r="AE1078" s="42"/>
    </row>
    <row r="1079" spans="1:31" x14ac:dyDescent="0.3">
      <c r="A1079" s="66"/>
      <c r="B1079" s="66"/>
      <c r="C1079" s="195"/>
      <c r="D1079" s="66"/>
      <c r="E1079" s="58"/>
      <c r="F1079" s="58"/>
      <c r="G1079" s="182"/>
      <c r="H1079" s="58"/>
      <c r="I1079" s="199"/>
      <c r="J1079" s="177"/>
      <c r="K1079" s="515"/>
      <c r="L1079" s="59"/>
      <c r="M1079" s="59"/>
      <c r="N1079" s="197"/>
      <c r="O1079" s="200"/>
      <c r="P1079" s="130"/>
      <c r="Q1079" s="225"/>
      <c r="R1079" s="225"/>
      <c r="S1079" s="226"/>
      <c r="T1079" s="200"/>
      <c r="U1079" s="200"/>
      <c r="V1079" s="16"/>
      <c r="W1079" s="185"/>
      <c r="X1079" s="54"/>
      <c r="Y1079" s="54"/>
      <c r="Z1079" s="54"/>
      <c r="AA1079" s="54"/>
      <c r="AB1079" s="54"/>
      <c r="AC1079" s="54"/>
      <c r="AD1079" s="54"/>
      <c r="AE1079" s="42"/>
    </row>
    <row r="1080" spans="1:31" x14ac:dyDescent="0.3">
      <c r="A1080" s="66"/>
      <c r="B1080" s="66"/>
      <c r="C1080" s="195"/>
      <c r="D1080" s="66"/>
      <c r="E1080" s="58"/>
      <c r="F1080" s="58"/>
      <c r="G1080" s="182"/>
      <c r="H1080" s="58"/>
      <c r="I1080" s="199"/>
      <c r="J1080" s="177"/>
      <c r="K1080" s="515"/>
      <c r="L1080" s="59"/>
      <c r="M1080" s="59"/>
      <c r="N1080" s="193"/>
      <c r="O1080" s="200"/>
      <c r="P1080" s="130"/>
      <c r="Q1080" s="225"/>
      <c r="R1080" s="225"/>
      <c r="S1080" s="226"/>
      <c r="T1080" s="200"/>
      <c r="U1080" s="200"/>
      <c r="V1080" s="16"/>
      <c r="W1080" s="185"/>
      <c r="X1080" s="54"/>
      <c r="Y1080" s="54"/>
      <c r="Z1080" s="54"/>
      <c r="AA1080" s="54"/>
      <c r="AB1080" s="54"/>
      <c r="AC1080" s="54"/>
      <c r="AD1080" s="54"/>
      <c r="AE1080" s="42"/>
    </row>
    <row r="1081" spans="1:31" x14ac:dyDescent="0.3">
      <c r="A1081" s="66"/>
      <c r="B1081" s="66"/>
      <c r="C1081" s="195"/>
      <c r="D1081" s="66"/>
      <c r="E1081" s="58"/>
      <c r="F1081" s="58"/>
      <c r="G1081" s="182"/>
      <c r="H1081" s="58"/>
      <c r="I1081" s="199"/>
      <c r="J1081" s="177"/>
      <c r="K1081" s="515"/>
      <c r="L1081" s="59"/>
      <c r="M1081" s="59"/>
      <c r="N1081" s="193"/>
      <c r="O1081" s="200"/>
      <c r="P1081" s="130"/>
      <c r="Q1081" s="225"/>
      <c r="R1081" s="225"/>
      <c r="S1081" s="226"/>
      <c r="T1081" s="200"/>
      <c r="U1081" s="200"/>
      <c r="V1081" s="16"/>
      <c r="W1081" s="185"/>
      <c r="X1081" s="54"/>
      <c r="Y1081" s="54"/>
      <c r="Z1081" s="54"/>
      <c r="AA1081" s="54"/>
      <c r="AB1081" s="54"/>
      <c r="AC1081" s="54"/>
      <c r="AD1081" s="54"/>
      <c r="AE1081" s="42"/>
    </row>
    <row r="1082" spans="1:31" x14ac:dyDescent="0.3">
      <c r="A1082" s="66"/>
      <c r="B1082" s="66"/>
      <c r="C1082" s="195"/>
      <c r="D1082" s="66"/>
      <c r="E1082" s="58"/>
      <c r="F1082" s="58"/>
      <c r="G1082" s="182"/>
      <c r="H1082" s="58"/>
      <c r="I1082" s="199"/>
      <c r="J1082" s="177"/>
      <c r="K1082" s="515"/>
      <c r="L1082" s="59"/>
      <c r="M1082" s="59"/>
      <c r="N1082" s="193"/>
      <c r="O1082" s="200"/>
      <c r="P1082" s="130"/>
      <c r="Q1082" s="225"/>
      <c r="R1082" s="225"/>
      <c r="S1082" s="226"/>
      <c r="T1082" s="200"/>
      <c r="U1082" s="200"/>
      <c r="V1082" s="16"/>
      <c r="W1082" s="185"/>
      <c r="X1082" s="54"/>
      <c r="Y1082" s="54"/>
      <c r="Z1082" s="54"/>
      <c r="AA1082" s="54"/>
      <c r="AB1082" s="54"/>
      <c r="AC1082" s="54"/>
      <c r="AD1082" s="54"/>
      <c r="AE1082" s="42"/>
    </row>
    <row r="1083" spans="1:31" x14ac:dyDescent="0.3">
      <c r="A1083" s="66"/>
      <c r="B1083" s="66"/>
      <c r="C1083" s="195"/>
      <c r="D1083" s="66"/>
      <c r="E1083" s="58"/>
      <c r="F1083" s="58"/>
      <c r="G1083" s="182"/>
      <c r="H1083" s="58"/>
      <c r="I1083" s="199"/>
      <c r="J1083" s="177"/>
      <c r="K1083" s="515"/>
      <c r="L1083" s="59"/>
      <c r="M1083" s="59"/>
      <c r="N1083" s="193"/>
      <c r="O1083" s="200"/>
      <c r="P1083" s="130"/>
      <c r="Q1083" s="225"/>
      <c r="R1083" s="225"/>
      <c r="S1083" s="226"/>
      <c r="T1083" s="200"/>
      <c r="U1083" s="200"/>
      <c r="V1083" s="16"/>
      <c r="W1083" s="185"/>
      <c r="X1083" s="54"/>
      <c r="Y1083" s="54"/>
      <c r="Z1083" s="54"/>
      <c r="AA1083" s="54"/>
      <c r="AB1083" s="54"/>
      <c r="AC1083" s="54"/>
      <c r="AD1083" s="54"/>
      <c r="AE1083" s="42"/>
    </row>
    <row r="1084" spans="1:31" x14ac:dyDescent="0.3">
      <c r="A1084" s="66"/>
      <c r="B1084" s="66"/>
      <c r="C1084" s="195"/>
      <c r="D1084" s="66"/>
      <c r="E1084" s="58"/>
      <c r="F1084" s="58"/>
      <c r="G1084" s="182"/>
      <c r="H1084" s="58"/>
      <c r="I1084" s="199"/>
      <c r="J1084" s="177"/>
      <c r="K1084" s="515"/>
      <c r="L1084" s="59"/>
      <c r="M1084" s="59"/>
      <c r="N1084" s="193"/>
      <c r="O1084" s="200"/>
      <c r="P1084" s="130"/>
      <c r="Q1084" s="225"/>
      <c r="R1084" s="225"/>
      <c r="S1084" s="226"/>
      <c r="T1084" s="200"/>
      <c r="U1084" s="200"/>
      <c r="V1084" s="16"/>
      <c r="W1084" s="185"/>
      <c r="X1084" s="54"/>
      <c r="Y1084" s="54"/>
      <c r="Z1084" s="54"/>
      <c r="AA1084" s="54"/>
      <c r="AB1084" s="54"/>
      <c r="AC1084" s="54"/>
      <c r="AD1084" s="54"/>
      <c r="AE1084" s="42"/>
    </row>
    <row r="1085" spans="1:31" x14ac:dyDescent="0.3">
      <c r="A1085" s="66"/>
      <c r="B1085" s="66"/>
      <c r="C1085" s="195"/>
      <c r="D1085" s="66"/>
      <c r="E1085" s="58"/>
      <c r="F1085" s="58"/>
      <c r="G1085" s="182"/>
      <c r="H1085" s="58"/>
      <c r="I1085" s="199"/>
      <c r="J1085" s="177"/>
      <c r="K1085" s="515"/>
      <c r="L1085" s="59"/>
      <c r="M1085" s="59"/>
      <c r="N1085" s="193"/>
      <c r="O1085" s="200"/>
      <c r="P1085" s="130"/>
      <c r="Q1085" s="225"/>
      <c r="R1085" s="225"/>
      <c r="S1085" s="226"/>
      <c r="T1085" s="200"/>
      <c r="U1085" s="200"/>
      <c r="V1085" s="16"/>
      <c r="W1085" s="185"/>
      <c r="X1085" s="54"/>
      <c r="Y1085" s="54"/>
      <c r="Z1085" s="54"/>
      <c r="AA1085" s="54"/>
      <c r="AB1085" s="54"/>
      <c r="AC1085" s="54"/>
      <c r="AD1085" s="54"/>
      <c r="AE1085" s="42"/>
    </row>
    <row r="1086" spans="1:31" x14ac:dyDescent="0.3">
      <c r="A1086" s="66"/>
      <c r="B1086" s="66"/>
      <c r="C1086" s="195"/>
      <c r="D1086" s="66"/>
      <c r="E1086" s="58"/>
      <c r="F1086" s="58"/>
      <c r="G1086" s="182"/>
      <c r="H1086" s="58"/>
      <c r="I1086" s="199"/>
      <c r="J1086" s="177"/>
      <c r="K1086" s="515"/>
      <c r="L1086" s="59"/>
      <c r="M1086" s="59"/>
      <c r="N1086" s="193"/>
      <c r="O1086" s="200"/>
      <c r="P1086" s="130"/>
      <c r="Q1086" s="225"/>
      <c r="R1086" s="225"/>
      <c r="S1086" s="226"/>
      <c r="T1086" s="200"/>
      <c r="U1086" s="200"/>
      <c r="V1086" s="16"/>
      <c r="W1086" s="185"/>
      <c r="X1086" s="54"/>
      <c r="Y1086" s="54"/>
      <c r="Z1086" s="54"/>
      <c r="AA1086" s="54"/>
      <c r="AB1086" s="54"/>
      <c r="AC1086" s="54"/>
      <c r="AD1086" s="54"/>
      <c r="AE1086" s="42"/>
    </row>
    <row r="1087" spans="1:31" x14ac:dyDescent="0.3">
      <c r="A1087" s="66"/>
      <c r="B1087" s="66"/>
      <c r="C1087" s="195"/>
      <c r="D1087" s="66"/>
      <c r="E1087" s="58"/>
      <c r="F1087" s="58"/>
      <c r="G1087" s="182"/>
      <c r="H1087" s="58"/>
      <c r="I1087" s="199"/>
      <c r="J1087" s="177"/>
      <c r="K1087" s="515"/>
      <c r="L1087" s="59"/>
      <c r="M1087" s="59"/>
      <c r="N1087" s="193"/>
      <c r="O1087" s="200"/>
      <c r="P1087" s="130"/>
      <c r="Q1087" s="225"/>
      <c r="R1087" s="225"/>
      <c r="S1087" s="226"/>
      <c r="T1087" s="200"/>
      <c r="U1087" s="200"/>
      <c r="V1087" s="16"/>
      <c r="W1087" s="185"/>
      <c r="X1087" s="54"/>
      <c r="Y1087" s="54"/>
      <c r="Z1087" s="54"/>
      <c r="AA1087" s="54"/>
      <c r="AB1087" s="54"/>
      <c r="AC1087" s="54"/>
      <c r="AD1087" s="54"/>
      <c r="AE1087" s="42"/>
    </row>
    <row r="1088" spans="1:31" x14ac:dyDescent="0.3">
      <c r="A1088" s="66"/>
      <c r="B1088" s="66"/>
      <c r="C1088" s="195"/>
      <c r="D1088" s="66"/>
      <c r="E1088" s="58"/>
      <c r="F1088" s="58"/>
      <c r="G1088" s="182"/>
      <c r="H1088" s="58"/>
      <c r="I1088" s="199"/>
      <c r="J1088" s="177"/>
      <c r="K1088" s="515"/>
      <c r="L1088" s="59"/>
      <c r="M1088" s="59"/>
      <c r="N1088" s="193"/>
      <c r="O1088" s="200"/>
      <c r="P1088" s="130"/>
      <c r="Q1088" s="225"/>
      <c r="R1088" s="225"/>
      <c r="S1088" s="226"/>
      <c r="T1088" s="200"/>
      <c r="U1088" s="200"/>
      <c r="V1088" s="16"/>
      <c r="W1088" s="185"/>
      <c r="X1088" s="54"/>
      <c r="Y1088" s="54"/>
      <c r="Z1088" s="54"/>
      <c r="AA1088" s="54"/>
      <c r="AB1088" s="54"/>
      <c r="AC1088" s="54"/>
      <c r="AD1088" s="54"/>
      <c r="AE1088" s="42"/>
    </row>
    <row r="1089" spans="1:31" x14ac:dyDescent="0.3">
      <c r="A1089" s="66"/>
      <c r="B1089" s="66"/>
      <c r="C1089" s="195"/>
      <c r="D1089" s="66"/>
      <c r="E1089" s="58"/>
      <c r="F1089" s="58"/>
      <c r="G1089" s="182"/>
      <c r="H1089" s="58"/>
      <c r="I1089" s="199"/>
      <c r="J1089" s="177"/>
      <c r="K1089" s="515"/>
      <c r="L1089" s="59"/>
      <c r="M1089" s="59"/>
      <c r="N1089" s="193"/>
      <c r="O1089" s="200"/>
      <c r="P1089" s="130"/>
      <c r="Q1089" s="225"/>
      <c r="R1089" s="225"/>
      <c r="S1089" s="226"/>
      <c r="T1089" s="200"/>
      <c r="U1089" s="200"/>
      <c r="V1089" s="16"/>
      <c r="W1089" s="185"/>
      <c r="X1089" s="54"/>
      <c r="Y1089" s="54"/>
      <c r="Z1089" s="54"/>
      <c r="AA1089" s="54"/>
      <c r="AB1089" s="54"/>
      <c r="AC1089" s="54"/>
      <c r="AD1089" s="54"/>
      <c r="AE1089" s="42"/>
    </row>
    <row r="1090" spans="1:31" x14ac:dyDescent="0.3">
      <c r="A1090" s="66"/>
      <c r="B1090" s="66"/>
      <c r="C1090" s="195"/>
      <c r="D1090" s="66"/>
      <c r="E1090" s="58"/>
      <c r="F1090" s="58"/>
      <c r="G1090" s="182"/>
      <c r="H1090" s="58"/>
      <c r="I1090" s="199"/>
      <c r="J1090" s="177"/>
      <c r="K1090" s="515"/>
      <c r="L1090" s="59"/>
      <c r="M1090" s="59"/>
      <c r="N1090" s="197"/>
      <c r="O1090" s="200"/>
      <c r="P1090" s="130"/>
      <c r="Q1090" s="225"/>
      <c r="R1090" s="225"/>
      <c r="S1090" s="226"/>
      <c r="T1090" s="200"/>
      <c r="U1090" s="200"/>
      <c r="V1090" s="16"/>
      <c r="W1090" s="185"/>
      <c r="X1090" s="54"/>
      <c r="Y1090" s="54"/>
      <c r="Z1090" s="54"/>
      <c r="AA1090" s="54"/>
      <c r="AB1090" s="54"/>
      <c r="AC1090" s="54"/>
      <c r="AD1090" s="54"/>
      <c r="AE1090" s="42"/>
    </row>
    <row r="1091" spans="1:31" x14ac:dyDescent="0.3">
      <c r="A1091" s="66"/>
      <c r="B1091" s="66"/>
      <c r="C1091" s="195"/>
      <c r="D1091" s="66"/>
      <c r="E1091" s="58"/>
      <c r="F1091" s="58"/>
      <c r="G1091" s="182"/>
      <c r="H1091" s="58"/>
      <c r="I1091" s="199"/>
      <c r="J1091" s="177"/>
      <c r="K1091" s="515"/>
      <c r="L1091" s="59"/>
      <c r="M1091" s="59"/>
      <c r="N1091" s="193"/>
      <c r="O1091" s="200"/>
      <c r="P1091" s="130"/>
      <c r="Q1091" s="225"/>
      <c r="R1091" s="225"/>
      <c r="S1091" s="226"/>
      <c r="T1091" s="200"/>
      <c r="U1091" s="200"/>
      <c r="V1091" s="16"/>
      <c r="W1091" s="185"/>
      <c r="X1091" s="54"/>
      <c r="Y1091" s="54"/>
      <c r="Z1091" s="54"/>
      <c r="AA1091" s="54"/>
      <c r="AB1091" s="54"/>
      <c r="AC1091" s="54"/>
      <c r="AD1091" s="54"/>
      <c r="AE1091" s="42"/>
    </row>
    <row r="1092" spans="1:31" x14ac:dyDescent="0.3">
      <c r="A1092" s="66"/>
      <c r="B1092" s="66"/>
      <c r="C1092" s="195"/>
      <c r="D1092" s="66"/>
      <c r="E1092" s="58"/>
      <c r="F1092" s="58"/>
      <c r="G1092" s="182"/>
      <c r="H1092" s="58"/>
      <c r="I1092" s="199"/>
      <c r="J1092" s="177"/>
      <c r="K1092" s="515"/>
      <c r="L1092" s="59"/>
      <c r="M1092" s="59"/>
      <c r="N1092" s="193"/>
      <c r="O1092" s="200"/>
      <c r="P1092" s="130"/>
      <c r="Q1092" s="225"/>
      <c r="R1092" s="225"/>
      <c r="S1092" s="226"/>
      <c r="T1092" s="200"/>
      <c r="U1092" s="200"/>
      <c r="V1092" s="16"/>
      <c r="W1092" s="185"/>
      <c r="X1092" s="54"/>
      <c r="Y1092" s="54"/>
      <c r="Z1092" s="54"/>
      <c r="AA1092" s="54"/>
      <c r="AB1092" s="54"/>
      <c r="AC1092" s="54"/>
      <c r="AD1092" s="54"/>
      <c r="AE1092" s="42"/>
    </row>
    <row r="1093" spans="1:31" x14ac:dyDescent="0.3">
      <c r="A1093" s="66"/>
      <c r="B1093" s="66"/>
      <c r="C1093" s="195"/>
      <c r="D1093" s="66"/>
      <c r="E1093" s="58"/>
      <c r="F1093" s="58"/>
      <c r="G1093" s="182"/>
      <c r="H1093" s="58"/>
      <c r="I1093" s="199"/>
      <c r="J1093" s="177"/>
      <c r="K1093" s="515"/>
      <c r="L1093" s="59"/>
      <c r="M1093" s="59"/>
      <c r="N1093" s="193"/>
      <c r="O1093" s="200"/>
      <c r="P1093" s="130"/>
      <c r="Q1093" s="225"/>
      <c r="R1093" s="225"/>
      <c r="S1093" s="226"/>
      <c r="T1093" s="200"/>
      <c r="U1093" s="200"/>
      <c r="V1093" s="16"/>
      <c r="W1093" s="185"/>
      <c r="X1093" s="54"/>
      <c r="Y1093" s="54"/>
      <c r="Z1093" s="54"/>
      <c r="AA1093" s="54"/>
      <c r="AB1093" s="54"/>
      <c r="AC1093" s="54"/>
      <c r="AD1093" s="54"/>
      <c r="AE1093" s="42"/>
    </row>
    <row r="1094" spans="1:31" x14ac:dyDescent="0.3">
      <c r="A1094" s="66"/>
      <c r="B1094" s="66"/>
      <c r="C1094" s="195"/>
      <c r="D1094" s="66"/>
      <c r="E1094" s="58"/>
      <c r="F1094" s="58"/>
      <c r="G1094" s="182"/>
      <c r="H1094" s="58"/>
      <c r="I1094" s="199"/>
      <c r="J1094" s="177"/>
      <c r="K1094" s="515"/>
      <c r="L1094" s="59"/>
      <c r="M1094" s="59"/>
      <c r="N1094" s="193"/>
      <c r="O1094" s="200"/>
      <c r="P1094" s="130"/>
      <c r="Q1094" s="225"/>
      <c r="R1094" s="225"/>
      <c r="S1094" s="226"/>
      <c r="T1094" s="200"/>
      <c r="U1094" s="200"/>
      <c r="V1094" s="16"/>
      <c r="W1094" s="185"/>
      <c r="X1094" s="54"/>
      <c r="Y1094" s="54"/>
      <c r="Z1094" s="54"/>
      <c r="AA1094" s="54"/>
      <c r="AB1094" s="54"/>
      <c r="AC1094" s="54"/>
      <c r="AD1094" s="54"/>
      <c r="AE1094" s="42"/>
    </row>
    <row r="1095" spans="1:31" x14ac:dyDescent="0.3">
      <c r="A1095" s="66"/>
      <c r="B1095" s="66"/>
      <c r="C1095" s="195"/>
      <c r="D1095" s="66"/>
      <c r="E1095" s="58"/>
      <c r="F1095" s="58"/>
      <c r="G1095" s="182"/>
      <c r="H1095" s="58"/>
      <c r="I1095" s="199"/>
      <c r="J1095" s="177"/>
      <c r="K1095" s="515"/>
      <c r="L1095" s="59"/>
      <c r="M1095" s="59"/>
      <c r="N1095" s="193"/>
      <c r="O1095" s="200"/>
      <c r="P1095" s="130"/>
      <c r="Q1095" s="225"/>
      <c r="R1095" s="225"/>
      <c r="S1095" s="226"/>
      <c r="T1095" s="200"/>
      <c r="U1095" s="200"/>
      <c r="V1095" s="16"/>
      <c r="W1095" s="185"/>
      <c r="X1095" s="54"/>
      <c r="Y1095" s="54"/>
      <c r="Z1095" s="54"/>
      <c r="AA1095" s="54"/>
      <c r="AB1095" s="54"/>
      <c r="AC1095" s="54"/>
      <c r="AD1095" s="54"/>
      <c r="AE1095" s="42"/>
    </row>
    <row r="1096" spans="1:31" x14ac:dyDescent="0.3">
      <c r="A1096" s="66"/>
      <c r="B1096" s="66"/>
      <c r="C1096" s="195"/>
      <c r="D1096" s="66"/>
      <c r="E1096" s="58"/>
      <c r="F1096" s="58"/>
      <c r="G1096" s="182"/>
      <c r="H1096" s="58"/>
      <c r="I1096" s="199"/>
      <c r="J1096" s="177"/>
      <c r="K1096" s="515"/>
      <c r="L1096" s="59"/>
      <c r="M1096" s="59"/>
      <c r="N1096" s="193"/>
      <c r="O1096" s="200"/>
      <c r="P1096" s="130"/>
      <c r="Q1096" s="225"/>
      <c r="R1096" s="225"/>
      <c r="S1096" s="226"/>
      <c r="T1096" s="200"/>
      <c r="U1096" s="200"/>
      <c r="V1096" s="16"/>
      <c r="W1096" s="185"/>
      <c r="X1096" s="54"/>
      <c r="Y1096" s="54"/>
      <c r="Z1096" s="54"/>
      <c r="AA1096" s="54"/>
      <c r="AB1096" s="54"/>
      <c r="AC1096" s="54"/>
      <c r="AD1096" s="54"/>
      <c r="AE1096" s="42"/>
    </row>
    <row r="1097" spans="1:31" x14ac:dyDescent="0.3">
      <c r="A1097" s="66"/>
      <c r="B1097" s="66"/>
      <c r="C1097" s="195"/>
      <c r="D1097" s="66"/>
      <c r="E1097" s="58"/>
      <c r="F1097" s="58"/>
      <c r="G1097" s="182"/>
      <c r="H1097" s="58"/>
      <c r="I1097" s="199"/>
      <c r="J1097" s="177"/>
      <c r="K1097" s="515"/>
      <c r="L1097" s="59"/>
      <c r="M1097" s="59"/>
      <c r="N1097" s="193"/>
      <c r="O1097" s="200"/>
      <c r="P1097" s="130"/>
      <c r="Q1097" s="225"/>
      <c r="R1097" s="225"/>
      <c r="S1097" s="226"/>
      <c r="T1097" s="200"/>
      <c r="U1097" s="200"/>
      <c r="V1097" s="16"/>
      <c r="W1097" s="185"/>
      <c r="X1097" s="54"/>
      <c r="Y1097" s="54"/>
      <c r="Z1097" s="54"/>
      <c r="AA1097" s="54"/>
      <c r="AB1097" s="54"/>
      <c r="AC1097" s="54"/>
      <c r="AD1097" s="54"/>
      <c r="AE1097" s="42"/>
    </row>
    <row r="1098" spans="1:31" x14ac:dyDescent="0.3">
      <c r="A1098" s="66"/>
      <c r="B1098" s="66"/>
      <c r="C1098" s="195"/>
      <c r="D1098" s="66"/>
      <c r="E1098" s="58"/>
      <c r="F1098" s="58"/>
      <c r="G1098" s="182"/>
      <c r="H1098" s="58"/>
      <c r="I1098" s="199"/>
      <c r="J1098" s="177"/>
      <c r="K1098" s="515"/>
      <c r="L1098" s="59"/>
      <c r="M1098" s="59"/>
      <c r="N1098" s="193"/>
      <c r="O1098" s="200"/>
      <c r="P1098" s="130"/>
      <c r="Q1098" s="225"/>
      <c r="R1098" s="225"/>
      <c r="S1098" s="226"/>
      <c r="T1098" s="200"/>
      <c r="U1098" s="200"/>
      <c r="V1098" s="16"/>
      <c r="W1098" s="185"/>
      <c r="X1098" s="54"/>
      <c r="Y1098" s="54"/>
      <c r="Z1098" s="54"/>
      <c r="AA1098" s="54"/>
      <c r="AB1098" s="54"/>
      <c r="AC1098" s="54"/>
      <c r="AD1098" s="54"/>
      <c r="AE1098" s="42"/>
    </row>
    <row r="1099" spans="1:31" x14ac:dyDescent="0.3">
      <c r="A1099" s="66"/>
      <c r="B1099" s="66"/>
      <c r="C1099" s="195"/>
      <c r="D1099" s="66"/>
      <c r="E1099" s="58"/>
      <c r="F1099" s="58"/>
      <c r="G1099" s="182"/>
      <c r="H1099" s="58"/>
      <c r="I1099" s="199"/>
      <c r="J1099" s="177"/>
      <c r="K1099" s="515"/>
      <c r="L1099" s="59"/>
      <c r="M1099" s="59"/>
      <c r="N1099" s="193"/>
      <c r="O1099" s="200"/>
      <c r="P1099" s="130"/>
      <c r="Q1099" s="225"/>
      <c r="R1099" s="225"/>
      <c r="S1099" s="226"/>
      <c r="T1099" s="200"/>
      <c r="U1099" s="200"/>
      <c r="V1099" s="16"/>
      <c r="W1099" s="185"/>
      <c r="X1099" s="54"/>
      <c r="Y1099" s="54"/>
      <c r="Z1099" s="54"/>
      <c r="AA1099" s="54"/>
      <c r="AB1099" s="54"/>
      <c r="AC1099" s="54"/>
      <c r="AD1099" s="54"/>
      <c r="AE1099" s="42"/>
    </row>
    <row r="1100" spans="1:31" x14ac:dyDescent="0.3">
      <c r="A1100" s="66"/>
      <c r="B1100" s="66"/>
      <c r="C1100" s="195"/>
      <c r="D1100" s="66"/>
      <c r="E1100" s="58"/>
      <c r="F1100" s="58"/>
      <c r="G1100" s="182"/>
      <c r="H1100" s="58"/>
      <c r="I1100" s="199"/>
      <c r="J1100" s="177"/>
      <c r="K1100" s="515"/>
      <c r="L1100" s="59"/>
      <c r="M1100" s="59"/>
      <c r="N1100" s="193"/>
      <c r="O1100" s="200"/>
      <c r="P1100" s="130"/>
      <c r="Q1100" s="225"/>
      <c r="R1100" s="225"/>
      <c r="S1100" s="226"/>
      <c r="T1100" s="200"/>
      <c r="U1100" s="200"/>
      <c r="V1100" s="16"/>
      <c r="W1100" s="185"/>
      <c r="X1100" s="54"/>
      <c r="Y1100" s="54"/>
      <c r="Z1100" s="54"/>
      <c r="AA1100" s="54"/>
      <c r="AB1100" s="54"/>
      <c r="AC1100" s="54"/>
      <c r="AD1100" s="54"/>
      <c r="AE1100" s="42"/>
    </row>
    <row r="1101" spans="1:31" x14ac:dyDescent="0.3">
      <c r="A1101" s="66"/>
      <c r="B1101" s="66"/>
      <c r="C1101" s="195"/>
      <c r="D1101" s="66"/>
      <c r="E1101" s="58"/>
      <c r="F1101" s="58"/>
      <c r="G1101" s="182"/>
      <c r="H1101" s="58"/>
      <c r="I1101" s="199"/>
      <c r="J1101" s="177"/>
      <c r="K1101" s="515"/>
      <c r="L1101" s="59"/>
      <c r="M1101" s="59"/>
      <c r="N1101" s="197"/>
      <c r="O1101" s="200"/>
      <c r="P1101" s="130"/>
      <c r="Q1101" s="225"/>
      <c r="R1101" s="225"/>
      <c r="S1101" s="226"/>
      <c r="T1101" s="200"/>
      <c r="U1101" s="200"/>
      <c r="V1101" s="16"/>
      <c r="W1101" s="185"/>
      <c r="X1101" s="54"/>
      <c r="Y1101" s="54"/>
      <c r="Z1101" s="54"/>
      <c r="AA1101" s="54"/>
      <c r="AB1101" s="54"/>
      <c r="AC1101" s="54"/>
      <c r="AD1101" s="54"/>
      <c r="AE1101" s="42"/>
    </row>
    <row r="1102" spans="1:31" x14ac:dyDescent="0.3">
      <c r="A1102" s="66"/>
      <c r="B1102" s="66"/>
      <c r="C1102" s="195"/>
      <c r="D1102" s="66"/>
      <c r="E1102" s="58"/>
      <c r="F1102" s="58"/>
      <c r="G1102" s="182"/>
      <c r="H1102" s="58"/>
      <c r="I1102" s="199"/>
      <c r="J1102" s="177"/>
      <c r="K1102" s="515"/>
      <c r="L1102" s="59"/>
      <c r="M1102" s="59"/>
      <c r="N1102" s="193"/>
      <c r="O1102" s="200"/>
      <c r="P1102" s="130"/>
      <c r="Q1102" s="225"/>
      <c r="R1102" s="225"/>
      <c r="S1102" s="226"/>
      <c r="T1102" s="200"/>
      <c r="U1102" s="200"/>
      <c r="V1102" s="16"/>
      <c r="W1102" s="185"/>
      <c r="X1102" s="54"/>
      <c r="Y1102" s="54"/>
      <c r="Z1102" s="54"/>
      <c r="AA1102" s="54"/>
      <c r="AB1102" s="54"/>
      <c r="AC1102" s="54"/>
      <c r="AD1102" s="54"/>
      <c r="AE1102" s="42"/>
    </row>
    <row r="1103" spans="1:31" x14ac:dyDescent="0.3">
      <c r="A1103" s="66"/>
      <c r="B1103" s="66"/>
      <c r="C1103" s="195"/>
      <c r="D1103" s="66"/>
      <c r="E1103" s="58"/>
      <c r="F1103" s="58"/>
      <c r="G1103" s="182"/>
      <c r="H1103" s="58"/>
      <c r="I1103" s="199"/>
      <c r="J1103" s="177"/>
      <c r="K1103" s="515"/>
      <c r="L1103" s="59"/>
      <c r="M1103" s="59"/>
      <c r="N1103" s="193"/>
      <c r="O1103" s="200"/>
      <c r="P1103" s="130"/>
      <c r="Q1103" s="225"/>
      <c r="R1103" s="225"/>
      <c r="S1103" s="226"/>
      <c r="T1103" s="200"/>
      <c r="U1103" s="200"/>
      <c r="V1103" s="16"/>
      <c r="W1103" s="185"/>
      <c r="X1103" s="54"/>
      <c r="Y1103" s="54"/>
      <c r="Z1103" s="54"/>
      <c r="AA1103" s="54"/>
      <c r="AB1103" s="54"/>
      <c r="AC1103" s="54"/>
      <c r="AD1103" s="54"/>
      <c r="AE1103" s="42"/>
    </row>
    <row r="1104" spans="1:31" x14ac:dyDescent="0.3">
      <c r="A1104" s="66"/>
      <c r="B1104" s="66"/>
      <c r="C1104" s="195"/>
      <c r="D1104" s="66"/>
      <c r="E1104" s="58"/>
      <c r="F1104" s="58"/>
      <c r="G1104" s="182"/>
      <c r="H1104" s="58"/>
      <c r="I1104" s="199"/>
      <c r="J1104" s="177"/>
      <c r="K1104" s="515"/>
      <c r="L1104" s="59"/>
      <c r="M1104" s="59"/>
      <c r="N1104" s="193"/>
      <c r="O1104" s="200"/>
      <c r="P1104" s="130"/>
      <c r="Q1104" s="225"/>
      <c r="R1104" s="225"/>
      <c r="S1104" s="226"/>
      <c r="T1104" s="200"/>
      <c r="U1104" s="200"/>
      <c r="V1104" s="16"/>
      <c r="W1104" s="185"/>
      <c r="X1104" s="54"/>
      <c r="Y1104" s="54"/>
      <c r="Z1104" s="54"/>
      <c r="AA1104" s="54"/>
      <c r="AB1104" s="54"/>
      <c r="AC1104" s="54"/>
      <c r="AD1104" s="54"/>
      <c r="AE1104" s="42"/>
    </row>
    <row r="1105" spans="1:31" x14ac:dyDescent="0.3">
      <c r="A1105" s="66"/>
      <c r="B1105" s="66"/>
      <c r="C1105" s="195"/>
      <c r="D1105" s="66"/>
      <c r="E1105" s="58"/>
      <c r="F1105" s="58"/>
      <c r="G1105" s="182"/>
      <c r="H1105" s="58"/>
      <c r="I1105" s="199"/>
      <c r="J1105" s="177"/>
      <c r="K1105" s="515"/>
      <c r="L1105" s="59"/>
      <c r="M1105" s="59"/>
      <c r="N1105" s="193"/>
      <c r="O1105" s="200"/>
      <c r="P1105" s="130"/>
      <c r="Q1105" s="225"/>
      <c r="R1105" s="225"/>
      <c r="S1105" s="226"/>
      <c r="T1105" s="200"/>
      <c r="U1105" s="200"/>
      <c r="V1105" s="16"/>
      <c r="W1105" s="185"/>
      <c r="X1105" s="54"/>
      <c r="Y1105" s="54"/>
      <c r="Z1105" s="54"/>
      <c r="AA1105" s="54"/>
      <c r="AB1105" s="54"/>
      <c r="AC1105" s="54"/>
      <c r="AD1105" s="54"/>
      <c r="AE1105" s="42"/>
    </row>
    <row r="1106" spans="1:31" x14ac:dyDescent="0.3">
      <c r="A1106" s="66"/>
      <c r="B1106" s="66"/>
      <c r="C1106" s="195"/>
      <c r="D1106" s="66"/>
      <c r="E1106" s="58"/>
      <c r="F1106" s="58"/>
      <c r="G1106" s="182"/>
      <c r="H1106" s="58"/>
      <c r="I1106" s="199"/>
      <c r="J1106" s="177"/>
      <c r="K1106" s="515"/>
      <c r="L1106" s="59"/>
      <c r="M1106" s="59"/>
      <c r="N1106" s="193"/>
      <c r="O1106" s="200"/>
      <c r="P1106" s="130"/>
      <c r="Q1106" s="225"/>
      <c r="R1106" s="225"/>
      <c r="S1106" s="226"/>
      <c r="T1106" s="200"/>
      <c r="U1106" s="200"/>
      <c r="V1106" s="16"/>
      <c r="W1106" s="185"/>
      <c r="X1106" s="54"/>
      <c r="Y1106" s="54"/>
      <c r="Z1106" s="54"/>
      <c r="AA1106" s="54"/>
      <c r="AB1106" s="54"/>
      <c r="AC1106" s="54"/>
      <c r="AD1106" s="54"/>
      <c r="AE1106" s="42"/>
    </row>
    <row r="1107" spans="1:31" x14ac:dyDescent="0.3">
      <c r="A1107" s="66"/>
      <c r="B1107" s="66"/>
      <c r="C1107" s="195"/>
      <c r="D1107" s="66"/>
      <c r="E1107" s="58"/>
      <c r="F1107" s="58"/>
      <c r="G1107" s="182"/>
      <c r="H1107" s="58"/>
      <c r="I1107" s="199"/>
      <c r="J1107" s="177"/>
      <c r="K1107" s="515"/>
      <c r="L1107" s="59"/>
      <c r="M1107" s="59"/>
      <c r="N1107" s="193"/>
      <c r="O1107" s="200"/>
      <c r="P1107" s="130"/>
      <c r="Q1107" s="225"/>
      <c r="R1107" s="225"/>
      <c r="S1107" s="226"/>
      <c r="T1107" s="200"/>
      <c r="U1107" s="200"/>
      <c r="V1107" s="16"/>
      <c r="W1107" s="185"/>
      <c r="X1107" s="54"/>
      <c r="Y1107" s="54"/>
      <c r="Z1107" s="54"/>
      <c r="AA1107" s="54"/>
      <c r="AB1107" s="54"/>
      <c r="AC1107" s="54"/>
      <c r="AD1107" s="54"/>
      <c r="AE1107" s="42"/>
    </row>
    <row r="1108" spans="1:31" x14ac:dyDescent="0.3">
      <c r="A1108" s="66"/>
      <c r="B1108" s="66"/>
      <c r="C1108" s="195"/>
      <c r="D1108" s="66"/>
      <c r="E1108" s="58"/>
      <c r="F1108" s="58"/>
      <c r="G1108" s="182"/>
      <c r="H1108" s="58"/>
      <c r="I1108" s="199"/>
      <c r="J1108" s="177"/>
      <c r="K1108" s="515"/>
      <c r="L1108" s="59"/>
      <c r="M1108" s="59"/>
      <c r="N1108" s="193"/>
      <c r="O1108" s="200"/>
      <c r="P1108" s="130"/>
      <c r="Q1108" s="225"/>
      <c r="R1108" s="225"/>
      <c r="S1108" s="226"/>
      <c r="T1108" s="200"/>
      <c r="U1108" s="200"/>
      <c r="V1108" s="16"/>
      <c r="W1108" s="185"/>
      <c r="X1108" s="54"/>
      <c r="Y1108" s="54"/>
      <c r="Z1108" s="54"/>
      <c r="AA1108" s="54"/>
      <c r="AB1108" s="54"/>
      <c r="AC1108" s="54"/>
      <c r="AD1108" s="54"/>
      <c r="AE1108" s="42"/>
    </row>
    <row r="1109" spans="1:31" x14ac:dyDescent="0.3">
      <c r="A1109" s="66"/>
      <c r="B1109" s="66"/>
      <c r="C1109" s="195"/>
      <c r="D1109" s="66"/>
      <c r="E1109" s="58"/>
      <c r="F1109" s="58"/>
      <c r="G1109" s="182"/>
      <c r="H1109" s="58"/>
      <c r="I1109" s="199"/>
      <c r="J1109" s="177"/>
      <c r="K1109" s="515"/>
      <c r="L1109" s="59"/>
      <c r="M1109" s="59"/>
      <c r="N1109" s="193"/>
      <c r="O1109" s="200"/>
      <c r="P1109" s="130"/>
      <c r="Q1109" s="225"/>
      <c r="R1109" s="225"/>
      <c r="S1109" s="226"/>
      <c r="T1109" s="200"/>
      <c r="U1109" s="200"/>
      <c r="V1109" s="16"/>
      <c r="W1109" s="185"/>
      <c r="X1109" s="54"/>
      <c r="Y1109" s="54"/>
      <c r="Z1109" s="54"/>
      <c r="AA1109" s="54"/>
      <c r="AB1109" s="54"/>
      <c r="AC1109" s="54"/>
      <c r="AD1109" s="54"/>
      <c r="AE1109" s="42"/>
    </row>
    <row r="1110" spans="1:31" x14ac:dyDescent="0.3">
      <c r="A1110" s="66"/>
      <c r="B1110" s="66"/>
      <c r="C1110" s="195"/>
      <c r="D1110" s="66"/>
      <c r="E1110" s="58"/>
      <c r="F1110" s="58"/>
      <c r="G1110" s="182"/>
      <c r="H1110" s="58"/>
      <c r="I1110" s="199"/>
      <c r="J1110" s="177"/>
      <c r="K1110" s="515"/>
      <c r="L1110" s="59"/>
      <c r="M1110" s="59"/>
      <c r="N1110" s="193"/>
      <c r="O1110" s="200"/>
      <c r="P1110" s="130"/>
      <c r="Q1110" s="225"/>
      <c r="R1110" s="225"/>
      <c r="S1110" s="226"/>
      <c r="T1110" s="200"/>
      <c r="U1110" s="200"/>
      <c r="V1110" s="16"/>
      <c r="W1110" s="185"/>
      <c r="X1110" s="54"/>
      <c r="Y1110" s="54"/>
      <c r="Z1110" s="54"/>
      <c r="AA1110" s="54"/>
      <c r="AB1110" s="54"/>
      <c r="AC1110" s="54"/>
      <c r="AD1110" s="54"/>
      <c r="AE1110" s="42"/>
    </row>
    <row r="1111" spans="1:31" x14ac:dyDescent="0.3">
      <c r="A1111" s="66"/>
      <c r="B1111" s="66"/>
      <c r="C1111" s="195"/>
      <c r="D1111" s="66"/>
      <c r="E1111" s="58"/>
      <c r="F1111" s="58"/>
      <c r="G1111" s="182"/>
      <c r="H1111" s="58"/>
      <c r="I1111" s="199"/>
      <c r="J1111" s="177"/>
      <c r="K1111" s="515"/>
      <c r="L1111" s="59"/>
      <c r="M1111" s="59"/>
      <c r="N1111" s="193"/>
      <c r="O1111" s="200"/>
      <c r="P1111" s="130"/>
      <c r="Q1111" s="225"/>
      <c r="R1111" s="225"/>
      <c r="S1111" s="226"/>
      <c r="T1111" s="200"/>
      <c r="U1111" s="200"/>
      <c r="V1111" s="16"/>
      <c r="W1111" s="185"/>
      <c r="X1111" s="54"/>
      <c r="Y1111" s="54"/>
      <c r="Z1111" s="54"/>
      <c r="AA1111" s="54"/>
      <c r="AB1111" s="54"/>
      <c r="AC1111" s="54"/>
      <c r="AD1111" s="54"/>
      <c r="AE1111" s="42"/>
    </row>
    <row r="1112" spans="1:31" x14ac:dyDescent="0.3">
      <c r="A1112" s="66"/>
      <c r="B1112" s="66"/>
      <c r="C1112" s="195"/>
      <c r="D1112" s="66"/>
      <c r="E1112" s="58"/>
      <c r="F1112" s="58"/>
      <c r="G1112" s="182"/>
      <c r="H1112" s="58"/>
      <c r="I1112" s="199"/>
      <c r="J1112" s="177"/>
      <c r="K1112" s="515"/>
      <c r="L1112" s="59"/>
      <c r="M1112" s="59"/>
      <c r="N1112" s="197"/>
      <c r="O1112" s="200"/>
      <c r="P1112" s="130"/>
      <c r="Q1112" s="225"/>
      <c r="R1112" s="225"/>
      <c r="S1112" s="226"/>
      <c r="T1112" s="200"/>
      <c r="U1112" s="200"/>
      <c r="V1112" s="16"/>
      <c r="W1112" s="185"/>
      <c r="X1112" s="54"/>
      <c r="Y1112" s="54"/>
      <c r="Z1112" s="54"/>
      <c r="AA1112" s="54"/>
      <c r="AB1112" s="54"/>
      <c r="AC1112" s="54"/>
      <c r="AD1112" s="54"/>
      <c r="AE1112" s="42"/>
    </row>
    <row r="1113" spans="1:31" x14ac:dyDescent="0.3">
      <c r="A1113" s="66"/>
      <c r="B1113" s="66"/>
      <c r="C1113" s="195"/>
      <c r="D1113" s="66"/>
      <c r="E1113" s="58"/>
      <c r="F1113" s="58"/>
      <c r="G1113" s="182"/>
      <c r="H1113" s="58"/>
      <c r="I1113" s="199"/>
      <c r="J1113" s="177"/>
      <c r="K1113" s="515"/>
      <c r="L1113" s="59"/>
      <c r="M1113" s="59"/>
      <c r="N1113" s="193"/>
      <c r="O1113" s="200"/>
      <c r="P1113" s="130"/>
      <c r="Q1113" s="225"/>
      <c r="R1113" s="225"/>
      <c r="S1113" s="226"/>
      <c r="T1113" s="200"/>
      <c r="U1113" s="200"/>
      <c r="V1113" s="16"/>
      <c r="W1113" s="185"/>
      <c r="X1113" s="54"/>
      <c r="Y1113" s="54"/>
      <c r="Z1113" s="54"/>
      <c r="AA1113" s="54"/>
      <c r="AB1113" s="54"/>
      <c r="AC1113" s="54"/>
      <c r="AD1113" s="54"/>
      <c r="AE1113" s="42"/>
    </row>
    <row r="1114" spans="1:31" x14ac:dyDescent="0.3">
      <c r="A1114" s="66"/>
      <c r="B1114" s="66"/>
      <c r="C1114" s="195"/>
      <c r="D1114" s="66"/>
      <c r="E1114" s="58"/>
      <c r="F1114" s="58"/>
      <c r="G1114" s="182"/>
      <c r="H1114" s="58"/>
      <c r="I1114" s="199"/>
      <c r="J1114" s="177"/>
      <c r="K1114" s="515"/>
      <c r="L1114" s="59"/>
      <c r="M1114" s="59"/>
      <c r="N1114" s="193"/>
      <c r="O1114" s="200"/>
      <c r="P1114" s="130"/>
      <c r="Q1114" s="225"/>
      <c r="R1114" s="225"/>
      <c r="S1114" s="226"/>
      <c r="T1114" s="200"/>
      <c r="U1114" s="200"/>
      <c r="V1114" s="16"/>
      <c r="W1114" s="185"/>
      <c r="X1114" s="54"/>
      <c r="Y1114" s="54"/>
      <c r="Z1114" s="54"/>
      <c r="AA1114" s="54"/>
      <c r="AB1114" s="54"/>
      <c r="AC1114" s="54"/>
      <c r="AD1114" s="54"/>
      <c r="AE1114" s="42"/>
    </row>
    <row r="1115" spans="1:31" x14ac:dyDescent="0.3">
      <c r="A1115" s="66"/>
      <c r="B1115" s="66"/>
      <c r="C1115" s="195"/>
      <c r="D1115" s="66"/>
      <c r="E1115" s="58"/>
      <c r="F1115" s="58"/>
      <c r="G1115" s="182"/>
      <c r="H1115" s="58"/>
      <c r="I1115" s="199"/>
      <c r="J1115" s="177"/>
      <c r="K1115" s="515"/>
      <c r="L1115" s="59"/>
      <c r="M1115" s="59"/>
      <c r="N1115" s="193"/>
      <c r="O1115" s="200"/>
      <c r="P1115" s="130"/>
      <c r="Q1115" s="225"/>
      <c r="R1115" s="225"/>
      <c r="S1115" s="226"/>
      <c r="T1115" s="200"/>
      <c r="U1115" s="200"/>
      <c r="V1115" s="16"/>
      <c r="W1115" s="185"/>
      <c r="X1115" s="54"/>
      <c r="Y1115" s="54"/>
      <c r="Z1115" s="54"/>
      <c r="AA1115" s="54"/>
      <c r="AB1115" s="54"/>
      <c r="AC1115" s="54"/>
      <c r="AD1115" s="54"/>
      <c r="AE1115" s="42"/>
    </row>
    <row r="1116" spans="1:31" x14ac:dyDescent="0.3">
      <c r="A1116" s="66"/>
      <c r="B1116" s="66"/>
      <c r="C1116" s="195"/>
      <c r="D1116" s="66"/>
      <c r="E1116" s="58"/>
      <c r="F1116" s="58"/>
      <c r="G1116" s="182"/>
      <c r="H1116" s="58"/>
      <c r="I1116" s="199"/>
      <c r="J1116" s="177"/>
      <c r="K1116" s="515"/>
      <c r="L1116" s="59"/>
      <c r="M1116" s="59"/>
      <c r="N1116" s="193"/>
      <c r="O1116" s="200"/>
      <c r="P1116" s="130"/>
      <c r="Q1116" s="225"/>
      <c r="R1116" s="225"/>
      <c r="S1116" s="226"/>
      <c r="T1116" s="200"/>
      <c r="U1116" s="200"/>
      <c r="V1116" s="16"/>
      <c r="W1116" s="185"/>
      <c r="X1116" s="54"/>
      <c r="Y1116" s="54"/>
      <c r="Z1116" s="54"/>
      <c r="AA1116" s="54"/>
      <c r="AB1116" s="54"/>
      <c r="AC1116" s="54"/>
      <c r="AD1116" s="54"/>
      <c r="AE1116" s="42"/>
    </row>
    <row r="1117" spans="1:31" x14ac:dyDescent="0.3">
      <c r="A1117" s="66"/>
      <c r="B1117" s="66"/>
      <c r="C1117" s="195"/>
      <c r="D1117" s="66"/>
      <c r="E1117" s="58"/>
      <c r="F1117" s="58"/>
      <c r="G1117" s="182"/>
      <c r="H1117" s="58"/>
      <c r="I1117" s="199"/>
      <c r="J1117" s="177"/>
      <c r="K1117" s="515"/>
      <c r="L1117" s="59"/>
      <c r="M1117" s="59"/>
      <c r="N1117" s="193"/>
      <c r="O1117" s="200"/>
      <c r="P1117" s="130"/>
      <c r="Q1117" s="225"/>
      <c r="R1117" s="225"/>
      <c r="S1117" s="226"/>
      <c r="T1117" s="200"/>
      <c r="U1117" s="200"/>
      <c r="V1117" s="16"/>
      <c r="W1117" s="185"/>
      <c r="X1117" s="54"/>
      <c r="Y1117" s="54"/>
      <c r="Z1117" s="54"/>
      <c r="AA1117" s="54"/>
      <c r="AB1117" s="54"/>
      <c r="AC1117" s="54"/>
      <c r="AD1117" s="54"/>
      <c r="AE1117" s="42"/>
    </row>
    <row r="1118" spans="1:31" x14ac:dyDescent="0.3">
      <c r="A1118" s="66"/>
      <c r="B1118" s="66"/>
      <c r="C1118" s="195"/>
      <c r="D1118" s="66"/>
      <c r="E1118" s="58"/>
      <c r="F1118" s="58"/>
      <c r="G1118" s="182"/>
      <c r="H1118" s="58"/>
      <c r="I1118" s="199"/>
      <c r="J1118" s="177"/>
      <c r="K1118" s="515"/>
      <c r="L1118" s="59"/>
      <c r="M1118" s="59"/>
      <c r="N1118" s="193"/>
      <c r="O1118" s="200"/>
      <c r="P1118" s="130"/>
      <c r="Q1118" s="225"/>
      <c r="R1118" s="225"/>
      <c r="S1118" s="226"/>
      <c r="T1118" s="200"/>
      <c r="U1118" s="200"/>
      <c r="V1118" s="16"/>
      <c r="W1118" s="185"/>
      <c r="X1118" s="54"/>
      <c r="Y1118" s="54"/>
      <c r="Z1118" s="54"/>
      <c r="AA1118" s="54"/>
      <c r="AB1118" s="54"/>
      <c r="AC1118" s="54"/>
      <c r="AD1118" s="54"/>
      <c r="AE1118" s="42"/>
    </row>
    <row r="1119" spans="1:31" x14ac:dyDescent="0.3">
      <c r="A1119" s="66"/>
      <c r="B1119" s="66"/>
      <c r="C1119" s="195"/>
      <c r="D1119" s="66"/>
      <c r="E1119" s="58"/>
      <c r="F1119" s="58"/>
      <c r="G1119" s="182"/>
      <c r="H1119" s="58"/>
      <c r="I1119" s="199"/>
      <c r="J1119" s="177"/>
      <c r="K1119" s="515"/>
      <c r="L1119" s="59"/>
      <c r="M1119" s="59"/>
      <c r="N1119" s="193"/>
      <c r="O1119" s="200"/>
      <c r="P1119" s="130"/>
      <c r="Q1119" s="225"/>
      <c r="R1119" s="225"/>
      <c r="S1119" s="226"/>
      <c r="T1119" s="200"/>
      <c r="U1119" s="200"/>
      <c r="V1119" s="16"/>
      <c r="W1119" s="185"/>
      <c r="X1119" s="54"/>
      <c r="Y1119" s="54"/>
      <c r="Z1119" s="54"/>
      <c r="AA1119" s="54"/>
      <c r="AB1119" s="54"/>
      <c r="AC1119" s="54"/>
      <c r="AD1119" s="54"/>
      <c r="AE1119" s="42"/>
    </row>
    <row r="1120" spans="1:31" x14ac:dyDescent="0.3">
      <c r="A1120" s="66"/>
      <c r="B1120" s="66"/>
      <c r="C1120" s="195"/>
      <c r="D1120" s="66"/>
      <c r="E1120" s="58"/>
      <c r="F1120" s="58"/>
      <c r="G1120" s="182"/>
      <c r="H1120" s="58"/>
      <c r="I1120" s="199"/>
      <c r="J1120" s="177"/>
      <c r="K1120" s="515"/>
      <c r="L1120" s="59"/>
      <c r="M1120" s="59"/>
      <c r="N1120" s="193"/>
      <c r="O1120" s="200"/>
      <c r="P1120" s="130"/>
      <c r="Q1120" s="225"/>
      <c r="R1120" s="225"/>
      <c r="S1120" s="226"/>
      <c r="T1120" s="200"/>
      <c r="U1120" s="200"/>
      <c r="V1120" s="16"/>
      <c r="W1120" s="185"/>
      <c r="X1120" s="54"/>
      <c r="Y1120" s="54"/>
      <c r="Z1120" s="54"/>
      <c r="AA1120" s="54"/>
      <c r="AB1120" s="54"/>
      <c r="AC1120" s="54"/>
      <c r="AD1120" s="54"/>
      <c r="AE1120" s="42"/>
    </row>
    <row r="1121" spans="1:31" x14ac:dyDescent="0.3">
      <c r="A1121" s="66"/>
      <c r="B1121" s="66"/>
      <c r="C1121" s="195"/>
      <c r="D1121" s="66"/>
      <c r="E1121" s="58"/>
      <c r="F1121" s="58"/>
      <c r="G1121" s="182"/>
      <c r="H1121" s="58"/>
      <c r="I1121" s="199"/>
      <c r="J1121" s="177"/>
      <c r="K1121" s="515"/>
      <c r="L1121" s="59"/>
      <c r="M1121" s="59"/>
      <c r="N1121" s="193"/>
      <c r="O1121" s="200"/>
      <c r="P1121" s="130"/>
      <c r="Q1121" s="225"/>
      <c r="R1121" s="225"/>
      <c r="S1121" s="226"/>
      <c r="T1121" s="200"/>
      <c r="U1121" s="200"/>
      <c r="V1121" s="16"/>
      <c r="W1121" s="185"/>
      <c r="X1121" s="54"/>
      <c r="Y1121" s="54"/>
      <c r="Z1121" s="54"/>
      <c r="AA1121" s="54"/>
      <c r="AB1121" s="54"/>
      <c r="AC1121" s="54"/>
      <c r="AD1121" s="54"/>
      <c r="AE1121" s="42"/>
    </row>
    <row r="1122" spans="1:31" x14ac:dyDescent="0.3">
      <c r="A1122" s="66"/>
      <c r="B1122" s="66"/>
      <c r="C1122" s="195"/>
      <c r="D1122" s="66"/>
      <c r="E1122" s="58"/>
      <c r="F1122" s="58"/>
      <c r="G1122" s="182"/>
      <c r="H1122" s="58"/>
      <c r="I1122" s="199"/>
      <c r="J1122" s="177"/>
      <c r="K1122" s="515"/>
      <c r="L1122" s="59"/>
      <c r="M1122" s="59"/>
      <c r="N1122" s="193"/>
      <c r="O1122" s="200"/>
      <c r="P1122" s="130"/>
      <c r="Q1122" s="225"/>
      <c r="R1122" s="225"/>
      <c r="S1122" s="226"/>
      <c r="T1122" s="200"/>
      <c r="U1122" s="200"/>
      <c r="V1122" s="16"/>
      <c r="W1122" s="185"/>
      <c r="X1122" s="54"/>
      <c r="Y1122" s="54"/>
      <c r="Z1122" s="54"/>
      <c r="AA1122" s="54"/>
      <c r="AB1122" s="54"/>
      <c r="AC1122" s="54"/>
      <c r="AD1122" s="54"/>
      <c r="AE1122" s="42"/>
    </row>
    <row r="1123" spans="1:31" x14ac:dyDescent="0.3">
      <c r="A1123" s="66"/>
      <c r="B1123" s="66"/>
      <c r="C1123" s="195"/>
      <c r="D1123" s="66"/>
      <c r="E1123" s="58"/>
      <c r="F1123" s="58"/>
      <c r="G1123" s="182"/>
      <c r="H1123" s="58"/>
      <c r="I1123" s="199"/>
      <c r="J1123" s="177"/>
      <c r="K1123" s="515"/>
      <c r="L1123" s="59"/>
      <c r="M1123" s="59"/>
      <c r="N1123" s="197"/>
      <c r="O1123" s="200"/>
      <c r="P1123" s="130"/>
      <c r="Q1123" s="225"/>
      <c r="R1123" s="225"/>
      <c r="S1123" s="226"/>
      <c r="T1123" s="200"/>
      <c r="U1123" s="200"/>
      <c r="V1123" s="16"/>
      <c r="W1123" s="185"/>
      <c r="X1123" s="54"/>
      <c r="Y1123" s="54"/>
      <c r="Z1123" s="54"/>
      <c r="AA1123" s="54"/>
      <c r="AB1123" s="54"/>
      <c r="AC1123" s="54"/>
      <c r="AD1123" s="54"/>
      <c r="AE1123" s="42"/>
    </row>
    <row r="1124" spans="1:31" x14ac:dyDescent="0.3">
      <c r="A1124" s="66"/>
      <c r="B1124" s="66"/>
      <c r="C1124" s="195"/>
      <c r="D1124" s="66"/>
      <c r="E1124" s="58"/>
      <c r="F1124" s="58"/>
      <c r="G1124" s="182"/>
      <c r="H1124" s="58"/>
      <c r="I1124" s="199"/>
      <c r="J1124" s="177"/>
      <c r="K1124" s="515"/>
      <c r="L1124" s="59"/>
      <c r="M1124" s="59"/>
      <c r="N1124" s="193"/>
      <c r="O1124" s="200"/>
      <c r="P1124" s="130"/>
      <c r="Q1124" s="225"/>
      <c r="R1124" s="225"/>
      <c r="S1124" s="226"/>
      <c r="T1124" s="200"/>
      <c r="U1124" s="200"/>
      <c r="V1124" s="16"/>
      <c r="W1124" s="185"/>
      <c r="X1124" s="54"/>
      <c r="Y1124" s="54"/>
      <c r="Z1124" s="54"/>
      <c r="AA1124" s="54"/>
      <c r="AB1124" s="54"/>
      <c r="AC1124" s="54"/>
      <c r="AD1124" s="54"/>
      <c r="AE1124" s="42"/>
    </row>
    <row r="1125" spans="1:31" x14ac:dyDescent="0.3">
      <c r="A1125" s="66"/>
      <c r="B1125" s="66"/>
      <c r="C1125" s="195"/>
      <c r="D1125" s="66"/>
      <c r="E1125" s="58"/>
      <c r="F1125" s="58"/>
      <c r="G1125" s="182"/>
      <c r="H1125" s="58"/>
      <c r="I1125" s="199"/>
      <c r="J1125" s="177"/>
      <c r="K1125" s="515"/>
      <c r="L1125" s="59"/>
      <c r="M1125" s="59"/>
      <c r="N1125" s="193"/>
      <c r="O1125" s="200"/>
      <c r="P1125" s="130"/>
      <c r="Q1125" s="225"/>
      <c r="R1125" s="225"/>
      <c r="S1125" s="226"/>
      <c r="T1125" s="200"/>
      <c r="U1125" s="200"/>
      <c r="V1125" s="16"/>
      <c r="W1125" s="185"/>
      <c r="X1125" s="54"/>
      <c r="Y1125" s="54"/>
      <c r="Z1125" s="54"/>
      <c r="AA1125" s="54"/>
      <c r="AB1125" s="54"/>
      <c r="AC1125" s="54"/>
      <c r="AD1125" s="54"/>
      <c r="AE1125" s="42"/>
    </row>
    <row r="1126" spans="1:31" x14ac:dyDescent="0.3">
      <c r="A1126" s="66"/>
      <c r="B1126" s="66"/>
      <c r="C1126" s="195"/>
      <c r="D1126" s="66"/>
      <c r="E1126" s="58"/>
      <c r="F1126" s="58"/>
      <c r="G1126" s="182"/>
      <c r="H1126" s="58"/>
      <c r="I1126" s="199"/>
      <c r="J1126" s="177"/>
      <c r="K1126" s="515"/>
      <c r="L1126" s="59"/>
      <c r="M1126" s="59"/>
      <c r="N1126" s="193"/>
      <c r="O1126" s="200"/>
      <c r="P1126" s="130"/>
      <c r="Q1126" s="225"/>
      <c r="R1126" s="225"/>
      <c r="S1126" s="226"/>
      <c r="T1126" s="200"/>
      <c r="U1126" s="200"/>
      <c r="V1126" s="16"/>
      <c r="W1126" s="185"/>
      <c r="X1126" s="54"/>
      <c r="Y1126" s="54"/>
      <c r="Z1126" s="54"/>
      <c r="AA1126" s="54"/>
      <c r="AB1126" s="54"/>
      <c r="AC1126" s="54"/>
      <c r="AD1126" s="54"/>
      <c r="AE1126" s="42"/>
    </row>
    <row r="1127" spans="1:31" x14ac:dyDescent="0.3">
      <c r="A1127" s="66"/>
      <c r="B1127" s="66"/>
      <c r="C1127" s="195"/>
      <c r="D1127" s="66"/>
      <c r="E1127" s="58"/>
      <c r="F1127" s="58"/>
      <c r="G1127" s="182"/>
      <c r="H1127" s="58"/>
      <c r="I1127" s="199"/>
      <c r="J1127" s="177"/>
      <c r="K1127" s="515"/>
      <c r="L1127" s="59"/>
      <c r="M1127" s="59"/>
      <c r="N1127" s="193"/>
      <c r="O1127" s="200"/>
      <c r="P1127" s="130"/>
      <c r="Q1127" s="225"/>
      <c r="R1127" s="225"/>
      <c r="S1127" s="226"/>
      <c r="T1127" s="200"/>
      <c r="U1127" s="200"/>
      <c r="V1127" s="16"/>
      <c r="W1127" s="185"/>
      <c r="X1127" s="54"/>
      <c r="Y1127" s="54"/>
      <c r="Z1127" s="54"/>
      <c r="AA1127" s="54"/>
      <c r="AB1127" s="54"/>
      <c r="AC1127" s="54"/>
      <c r="AD1127" s="54"/>
      <c r="AE1127" s="42"/>
    </row>
    <row r="1128" spans="1:31" x14ac:dyDescent="0.3">
      <c r="A1128" s="66"/>
      <c r="B1128" s="66"/>
      <c r="C1128" s="195"/>
      <c r="D1128" s="66"/>
      <c r="E1128" s="58"/>
      <c r="F1128" s="58"/>
      <c r="G1128" s="182"/>
      <c r="H1128" s="58"/>
      <c r="I1128" s="199"/>
      <c r="J1128" s="177"/>
      <c r="K1128" s="515"/>
      <c r="L1128" s="59"/>
      <c r="M1128" s="59"/>
      <c r="N1128" s="193"/>
      <c r="O1128" s="200"/>
      <c r="P1128" s="130"/>
      <c r="Q1128" s="225"/>
      <c r="R1128" s="225"/>
      <c r="S1128" s="226"/>
      <c r="T1128" s="200"/>
      <c r="U1128" s="200"/>
      <c r="V1128" s="16"/>
      <c r="W1128" s="185"/>
      <c r="X1128" s="54"/>
      <c r="Y1128" s="54"/>
      <c r="Z1128" s="54"/>
      <c r="AA1128" s="54"/>
      <c r="AB1128" s="54"/>
      <c r="AC1128" s="54"/>
      <c r="AD1128" s="54"/>
      <c r="AE1128" s="42"/>
    </row>
    <row r="1129" spans="1:31" x14ac:dyDescent="0.3">
      <c r="A1129" s="66"/>
      <c r="B1129" s="66"/>
      <c r="C1129" s="195"/>
      <c r="D1129" s="66"/>
      <c r="E1129" s="58"/>
      <c r="F1129" s="58"/>
      <c r="G1129" s="182"/>
      <c r="H1129" s="58"/>
      <c r="I1129" s="199"/>
      <c r="J1129" s="177"/>
      <c r="K1129" s="515"/>
      <c r="L1129" s="59"/>
      <c r="M1129" s="59"/>
      <c r="N1129" s="193"/>
      <c r="O1129" s="200"/>
      <c r="P1129" s="130"/>
      <c r="Q1129" s="225"/>
      <c r="R1129" s="225"/>
      <c r="S1129" s="226"/>
      <c r="T1129" s="200"/>
      <c r="U1129" s="200"/>
      <c r="V1129" s="16"/>
      <c r="W1129" s="185"/>
      <c r="X1129" s="54"/>
      <c r="Y1129" s="54"/>
      <c r="Z1129" s="54"/>
      <c r="AA1129" s="54"/>
      <c r="AB1129" s="54"/>
      <c r="AC1129" s="54"/>
      <c r="AD1129" s="54"/>
      <c r="AE1129" s="42"/>
    </row>
    <row r="1130" spans="1:31" x14ac:dyDescent="0.3">
      <c r="A1130" s="66"/>
      <c r="B1130" s="66"/>
      <c r="C1130" s="195"/>
      <c r="D1130" s="66"/>
      <c r="E1130" s="58"/>
      <c r="F1130" s="58"/>
      <c r="G1130" s="182"/>
      <c r="H1130" s="58"/>
      <c r="I1130" s="199"/>
      <c r="J1130" s="177"/>
      <c r="K1130" s="515"/>
      <c r="L1130" s="59"/>
      <c r="M1130" s="59"/>
      <c r="N1130" s="193"/>
      <c r="O1130" s="200"/>
      <c r="P1130" s="130"/>
      <c r="Q1130" s="225"/>
      <c r="R1130" s="225"/>
      <c r="S1130" s="226"/>
      <c r="T1130" s="200"/>
      <c r="U1130" s="200"/>
      <c r="V1130" s="16"/>
      <c r="W1130" s="185"/>
      <c r="X1130" s="54"/>
      <c r="Y1130" s="54"/>
      <c r="Z1130" s="54"/>
      <c r="AA1130" s="54"/>
      <c r="AB1130" s="54"/>
      <c r="AC1130" s="54"/>
      <c r="AD1130" s="54"/>
      <c r="AE1130" s="42"/>
    </row>
    <row r="1131" spans="1:31" x14ac:dyDescent="0.3">
      <c r="A1131" s="66"/>
      <c r="B1131" s="66"/>
      <c r="C1131" s="195"/>
      <c r="D1131" s="66"/>
      <c r="E1131" s="58"/>
      <c r="F1131" s="58"/>
      <c r="G1131" s="182"/>
      <c r="H1131" s="58"/>
      <c r="I1131" s="199"/>
      <c r="J1131" s="177"/>
      <c r="K1131" s="515"/>
      <c r="L1131" s="59"/>
      <c r="M1131" s="59"/>
      <c r="N1131" s="193"/>
      <c r="O1131" s="200"/>
      <c r="P1131" s="130"/>
      <c r="Q1131" s="225"/>
      <c r="R1131" s="225"/>
      <c r="S1131" s="226"/>
      <c r="T1131" s="200"/>
      <c r="U1131" s="200"/>
      <c r="V1131" s="16"/>
      <c r="W1131" s="185"/>
      <c r="X1131" s="54"/>
      <c r="Y1131" s="54"/>
      <c r="Z1131" s="54"/>
      <c r="AA1131" s="54"/>
      <c r="AB1131" s="54"/>
      <c r="AC1131" s="54"/>
      <c r="AD1131" s="54"/>
      <c r="AE1131" s="42"/>
    </row>
    <row r="1132" spans="1:31" x14ac:dyDescent="0.3">
      <c r="A1132" s="66"/>
      <c r="B1132" s="66"/>
      <c r="C1132" s="195"/>
      <c r="D1132" s="66"/>
      <c r="E1132" s="58"/>
      <c r="F1132" s="58"/>
      <c r="G1132" s="182"/>
      <c r="H1132" s="58"/>
      <c r="I1132" s="199"/>
      <c r="J1132" s="177"/>
      <c r="K1132" s="515"/>
      <c r="L1132" s="59"/>
      <c r="M1132" s="59"/>
      <c r="N1132" s="193"/>
      <c r="O1132" s="200"/>
      <c r="P1132" s="130"/>
      <c r="Q1132" s="225"/>
      <c r="R1132" s="225"/>
      <c r="S1132" s="226"/>
      <c r="T1132" s="200"/>
      <c r="U1132" s="200"/>
      <c r="V1132" s="16"/>
      <c r="W1132" s="185"/>
      <c r="X1132" s="54"/>
      <c r="Y1132" s="54"/>
      <c r="Z1132" s="54"/>
      <c r="AA1132" s="54"/>
      <c r="AB1132" s="54"/>
      <c r="AC1132" s="54"/>
      <c r="AD1132" s="54"/>
      <c r="AE1132" s="42"/>
    </row>
    <row r="1133" spans="1:31" x14ac:dyDescent="0.3">
      <c r="A1133" s="66"/>
      <c r="B1133" s="66"/>
      <c r="C1133" s="195"/>
      <c r="D1133" s="66"/>
      <c r="E1133" s="58"/>
      <c r="F1133" s="58"/>
      <c r="G1133" s="182"/>
      <c r="H1133" s="58"/>
      <c r="I1133" s="199"/>
      <c r="J1133" s="177"/>
      <c r="K1133" s="515"/>
      <c r="L1133" s="59"/>
      <c r="M1133" s="59"/>
      <c r="N1133" s="193"/>
      <c r="O1133" s="200"/>
      <c r="P1133" s="130"/>
      <c r="Q1133" s="225"/>
      <c r="R1133" s="225"/>
      <c r="S1133" s="226"/>
      <c r="T1133" s="200"/>
      <c r="U1133" s="200"/>
      <c r="V1133" s="16"/>
      <c r="W1133" s="185"/>
      <c r="X1133" s="54"/>
      <c r="Y1133" s="54"/>
      <c r="Z1133" s="54"/>
      <c r="AA1133" s="54"/>
      <c r="AB1133" s="54"/>
      <c r="AC1133" s="54"/>
      <c r="AD1133" s="54"/>
      <c r="AE1133" s="42"/>
    </row>
    <row r="1134" spans="1:31" x14ac:dyDescent="0.3">
      <c r="A1134" s="66"/>
      <c r="B1134" s="66"/>
      <c r="C1134" s="195"/>
      <c r="D1134" s="66"/>
      <c r="E1134" s="58"/>
      <c r="F1134" s="58"/>
      <c r="G1134" s="182"/>
      <c r="H1134" s="58"/>
      <c r="I1134" s="199"/>
      <c r="J1134" s="177"/>
      <c r="K1134" s="515"/>
      <c r="L1134" s="59"/>
      <c r="M1134" s="59"/>
      <c r="N1134" s="197"/>
      <c r="O1134" s="200"/>
      <c r="P1134" s="130"/>
      <c r="Q1134" s="225"/>
      <c r="R1134" s="225"/>
      <c r="S1134" s="226"/>
      <c r="T1134" s="200"/>
      <c r="U1134" s="200"/>
      <c r="V1134" s="16"/>
      <c r="W1134" s="185"/>
      <c r="X1134" s="54"/>
      <c r="Y1134" s="54"/>
      <c r="Z1134" s="54"/>
      <c r="AA1134" s="54"/>
      <c r="AB1134" s="54"/>
      <c r="AC1134" s="54"/>
      <c r="AD1134" s="54"/>
      <c r="AE1134" s="42"/>
    </row>
    <row r="1135" spans="1:31" x14ac:dyDescent="0.3">
      <c r="A1135" s="66"/>
      <c r="B1135" s="66"/>
      <c r="C1135" s="195"/>
      <c r="D1135" s="66"/>
      <c r="E1135" s="58"/>
      <c r="F1135" s="58"/>
      <c r="G1135" s="182"/>
      <c r="H1135" s="58"/>
      <c r="I1135" s="199"/>
      <c r="J1135" s="177"/>
      <c r="K1135" s="515"/>
      <c r="L1135" s="59"/>
      <c r="M1135" s="59"/>
      <c r="N1135" s="193"/>
      <c r="O1135" s="200"/>
      <c r="P1135" s="130"/>
      <c r="Q1135" s="225"/>
      <c r="R1135" s="225"/>
      <c r="S1135" s="226"/>
      <c r="T1135" s="200"/>
      <c r="U1135" s="200"/>
      <c r="V1135" s="16"/>
      <c r="W1135" s="185"/>
      <c r="X1135" s="54"/>
      <c r="Y1135" s="54"/>
      <c r="Z1135" s="54"/>
      <c r="AA1135" s="54"/>
      <c r="AB1135" s="54"/>
      <c r="AC1135" s="54"/>
      <c r="AD1135" s="54"/>
      <c r="AE1135" s="42"/>
    </row>
    <row r="1136" spans="1:31" x14ac:dyDescent="0.3">
      <c r="A1136" s="66"/>
      <c r="B1136" s="66"/>
      <c r="C1136" s="195"/>
      <c r="D1136" s="66"/>
      <c r="E1136" s="58"/>
      <c r="F1136" s="58"/>
      <c r="G1136" s="182"/>
      <c r="H1136" s="58"/>
      <c r="I1136" s="199"/>
      <c r="J1136" s="177"/>
      <c r="K1136" s="515"/>
      <c r="L1136" s="59"/>
      <c r="M1136" s="59"/>
      <c r="N1136" s="193"/>
      <c r="O1136" s="200"/>
      <c r="P1136" s="130"/>
      <c r="Q1136" s="225"/>
      <c r="R1136" s="225"/>
      <c r="S1136" s="226"/>
      <c r="T1136" s="200"/>
      <c r="U1136" s="200"/>
      <c r="V1136" s="16"/>
      <c r="W1136" s="185"/>
      <c r="X1136" s="54"/>
      <c r="Y1136" s="54"/>
      <c r="Z1136" s="54"/>
      <c r="AA1136" s="54"/>
      <c r="AB1136" s="54"/>
      <c r="AC1136" s="54"/>
      <c r="AD1136" s="54"/>
      <c r="AE1136" s="42"/>
    </row>
    <row r="1137" spans="1:31" x14ac:dyDescent="0.3">
      <c r="A1137" s="66"/>
      <c r="B1137" s="66"/>
      <c r="C1137" s="195"/>
      <c r="D1137" s="66"/>
      <c r="E1137" s="58"/>
      <c r="F1137" s="58"/>
      <c r="G1137" s="182"/>
      <c r="H1137" s="58"/>
      <c r="I1137" s="199"/>
      <c r="J1137" s="177"/>
      <c r="K1137" s="515"/>
      <c r="L1137" s="59"/>
      <c r="M1137" s="59"/>
      <c r="N1137" s="193"/>
      <c r="O1137" s="200"/>
      <c r="P1137" s="130"/>
      <c r="Q1137" s="225"/>
      <c r="R1137" s="225"/>
      <c r="S1137" s="226"/>
      <c r="T1137" s="200"/>
      <c r="U1137" s="200"/>
      <c r="V1137" s="16"/>
      <c r="W1137" s="185"/>
      <c r="X1137" s="54"/>
      <c r="Y1137" s="54"/>
      <c r="Z1137" s="54"/>
      <c r="AA1137" s="54"/>
      <c r="AB1137" s="54"/>
      <c r="AC1137" s="54"/>
      <c r="AD1137" s="54"/>
      <c r="AE1137" s="42"/>
    </row>
    <row r="1138" spans="1:31" x14ac:dyDescent="0.3">
      <c r="A1138" s="66"/>
      <c r="B1138" s="66"/>
      <c r="C1138" s="195"/>
      <c r="D1138" s="66"/>
      <c r="E1138" s="58"/>
      <c r="F1138" s="58"/>
      <c r="G1138" s="182"/>
      <c r="H1138" s="58"/>
      <c r="I1138" s="199"/>
      <c r="J1138" s="177"/>
      <c r="K1138" s="515"/>
      <c r="L1138" s="59"/>
      <c r="M1138" s="59"/>
      <c r="N1138" s="193"/>
      <c r="O1138" s="200"/>
      <c r="P1138" s="130"/>
      <c r="Q1138" s="225"/>
      <c r="R1138" s="225"/>
      <c r="S1138" s="226"/>
      <c r="T1138" s="200"/>
      <c r="U1138" s="200"/>
      <c r="V1138" s="16"/>
      <c r="W1138" s="185"/>
      <c r="X1138" s="54"/>
      <c r="Y1138" s="54"/>
      <c r="Z1138" s="54"/>
      <c r="AA1138" s="54"/>
      <c r="AB1138" s="54"/>
      <c r="AC1138" s="54"/>
      <c r="AD1138" s="54"/>
      <c r="AE1138" s="42"/>
    </row>
    <row r="1139" spans="1:31" x14ac:dyDescent="0.3">
      <c r="A1139" s="66"/>
      <c r="B1139" s="66"/>
      <c r="C1139" s="195"/>
      <c r="D1139" s="66"/>
      <c r="E1139" s="58"/>
      <c r="F1139" s="58"/>
      <c r="G1139" s="182"/>
      <c r="H1139" s="58"/>
      <c r="I1139" s="199"/>
      <c r="J1139" s="177"/>
      <c r="K1139" s="515"/>
      <c r="L1139" s="59"/>
      <c r="M1139" s="59"/>
      <c r="N1139" s="193"/>
      <c r="O1139" s="200"/>
      <c r="P1139" s="130"/>
      <c r="Q1139" s="225"/>
      <c r="R1139" s="225"/>
      <c r="S1139" s="226"/>
      <c r="T1139" s="200"/>
      <c r="U1139" s="200"/>
      <c r="V1139" s="16"/>
      <c r="W1139" s="185"/>
      <c r="X1139" s="54"/>
      <c r="Y1139" s="54"/>
      <c r="Z1139" s="54"/>
      <c r="AA1139" s="54"/>
      <c r="AB1139" s="54"/>
      <c r="AC1139" s="54"/>
      <c r="AD1139" s="54"/>
      <c r="AE1139" s="42"/>
    </row>
    <row r="1140" spans="1:31" x14ac:dyDescent="0.3">
      <c r="A1140" s="66"/>
      <c r="B1140" s="66"/>
      <c r="C1140" s="195"/>
      <c r="D1140" s="66"/>
      <c r="E1140" s="58"/>
      <c r="F1140" s="58"/>
      <c r="G1140" s="182"/>
      <c r="H1140" s="58"/>
      <c r="I1140" s="199"/>
      <c r="J1140" s="177"/>
      <c r="K1140" s="515"/>
      <c r="L1140" s="59"/>
      <c r="M1140" s="59"/>
      <c r="N1140" s="193"/>
      <c r="O1140" s="200"/>
      <c r="P1140" s="130"/>
      <c r="Q1140" s="225"/>
      <c r="R1140" s="225"/>
      <c r="S1140" s="226"/>
      <c r="T1140" s="200"/>
      <c r="U1140" s="200"/>
      <c r="V1140" s="16"/>
      <c r="W1140" s="185"/>
      <c r="X1140" s="54"/>
      <c r="Y1140" s="54"/>
      <c r="Z1140" s="54"/>
      <c r="AA1140" s="54"/>
      <c r="AB1140" s="54"/>
      <c r="AC1140" s="54"/>
      <c r="AD1140" s="54"/>
      <c r="AE1140" s="42"/>
    </row>
    <row r="1141" spans="1:31" x14ac:dyDescent="0.3">
      <c r="A1141" s="66"/>
      <c r="B1141" s="66"/>
      <c r="C1141" s="195"/>
      <c r="D1141" s="66"/>
      <c r="E1141" s="58"/>
      <c r="F1141" s="58"/>
      <c r="G1141" s="182"/>
      <c r="H1141" s="58"/>
      <c r="I1141" s="199"/>
      <c r="J1141" s="177"/>
      <c r="K1141" s="515"/>
      <c r="L1141" s="59"/>
      <c r="M1141" s="59"/>
      <c r="N1141" s="193"/>
      <c r="O1141" s="200"/>
      <c r="P1141" s="130"/>
      <c r="Q1141" s="225"/>
      <c r="R1141" s="225"/>
      <c r="S1141" s="226"/>
      <c r="T1141" s="200"/>
      <c r="U1141" s="200"/>
      <c r="V1141" s="16"/>
      <c r="W1141" s="185"/>
      <c r="X1141" s="54"/>
      <c r="Y1141" s="54"/>
      <c r="Z1141" s="54"/>
      <c r="AA1141" s="54"/>
      <c r="AB1141" s="54"/>
      <c r="AC1141" s="54"/>
      <c r="AD1141" s="54"/>
      <c r="AE1141" s="42"/>
    </row>
    <row r="1142" spans="1:31" x14ac:dyDescent="0.3">
      <c r="A1142" s="66"/>
      <c r="B1142" s="66"/>
      <c r="C1142" s="195"/>
      <c r="D1142" s="66"/>
      <c r="E1142" s="58"/>
      <c r="F1142" s="58"/>
      <c r="G1142" s="182"/>
      <c r="H1142" s="58"/>
      <c r="I1142" s="199"/>
      <c r="J1142" s="177"/>
      <c r="K1142" s="515"/>
      <c r="L1142" s="59"/>
      <c r="M1142" s="59"/>
      <c r="N1142" s="193"/>
      <c r="O1142" s="200"/>
      <c r="P1142" s="130"/>
      <c r="Q1142" s="225"/>
      <c r="R1142" s="225"/>
      <c r="S1142" s="226"/>
      <c r="T1142" s="200"/>
      <c r="U1142" s="200"/>
      <c r="V1142" s="16"/>
      <c r="W1142" s="185"/>
      <c r="X1142" s="54"/>
      <c r="Y1142" s="54"/>
      <c r="Z1142" s="54"/>
      <c r="AA1142" s="54"/>
      <c r="AB1142" s="54"/>
      <c r="AC1142" s="54"/>
      <c r="AD1142" s="54"/>
      <c r="AE1142" s="42"/>
    </row>
    <row r="1143" spans="1:31" x14ac:dyDescent="0.3">
      <c r="A1143" s="66"/>
      <c r="B1143" s="66"/>
      <c r="C1143" s="195"/>
      <c r="D1143" s="66"/>
      <c r="E1143" s="58"/>
      <c r="F1143" s="58"/>
      <c r="G1143" s="182"/>
      <c r="H1143" s="58"/>
      <c r="I1143" s="199"/>
      <c r="J1143" s="177"/>
      <c r="K1143" s="515"/>
      <c r="L1143" s="59"/>
      <c r="M1143" s="59"/>
      <c r="N1143" s="193"/>
      <c r="O1143" s="200"/>
      <c r="P1143" s="130"/>
      <c r="Q1143" s="225"/>
      <c r="R1143" s="225"/>
      <c r="S1143" s="226"/>
      <c r="T1143" s="200"/>
      <c r="U1143" s="200"/>
      <c r="V1143" s="16"/>
      <c r="W1143" s="185"/>
      <c r="X1143" s="54"/>
      <c r="Y1143" s="54"/>
      <c r="Z1143" s="54"/>
      <c r="AA1143" s="54"/>
      <c r="AB1143" s="54"/>
      <c r="AC1143" s="54"/>
      <c r="AD1143" s="54"/>
      <c r="AE1143" s="42"/>
    </row>
    <row r="1144" spans="1:31" x14ac:dyDescent="0.3">
      <c r="A1144" s="66"/>
      <c r="B1144" s="66"/>
      <c r="C1144" s="195"/>
      <c r="D1144" s="66"/>
      <c r="E1144" s="58"/>
      <c r="F1144" s="58"/>
      <c r="G1144" s="182"/>
      <c r="H1144" s="58"/>
      <c r="I1144" s="199"/>
      <c r="J1144" s="177"/>
      <c r="K1144" s="515"/>
      <c r="L1144" s="59"/>
      <c r="M1144" s="59"/>
      <c r="N1144" s="193"/>
      <c r="O1144" s="200"/>
      <c r="P1144" s="130"/>
      <c r="Q1144" s="225"/>
      <c r="R1144" s="225"/>
      <c r="S1144" s="226"/>
      <c r="T1144" s="200"/>
      <c r="U1144" s="200"/>
      <c r="V1144" s="16"/>
      <c r="W1144" s="185"/>
      <c r="X1144" s="54"/>
      <c r="Y1144" s="54"/>
      <c r="Z1144" s="54"/>
      <c r="AA1144" s="54"/>
      <c r="AB1144" s="54"/>
      <c r="AC1144" s="54"/>
      <c r="AD1144" s="54"/>
      <c r="AE1144" s="42"/>
    </row>
    <row r="1145" spans="1:31" x14ac:dyDescent="0.3">
      <c r="A1145" s="66"/>
      <c r="B1145" s="66"/>
      <c r="C1145" s="195"/>
      <c r="D1145" s="66"/>
      <c r="E1145" s="58"/>
      <c r="F1145" s="58"/>
      <c r="G1145" s="182"/>
      <c r="H1145" s="58"/>
      <c r="I1145" s="199"/>
      <c r="J1145" s="177"/>
      <c r="K1145" s="515"/>
      <c r="L1145" s="59"/>
      <c r="M1145" s="59"/>
      <c r="N1145" s="197"/>
      <c r="O1145" s="200"/>
      <c r="P1145" s="130"/>
      <c r="Q1145" s="225"/>
      <c r="R1145" s="225"/>
      <c r="S1145" s="226"/>
      <c r="T1145" s="200"/>
      <c r="U1145" s="200"/>
      <c r="V1145" s="16"/>
      <c r="W1145" s="185"/>
      <c r="X1145" s="54"/>
      <c r="Y1145" s="54"/>
      <c r="Z1145" s="54"/>
      <c r="AA1145" s="54"/>
      <c r="AB1145" s="54"/>
      <c r="AC1145" s="54"/>
      <c r="AD1145" s="54"/>
      <c r="AE1145" s="42"/>
    </row>
    <row r="1146" spans="1:31" x14ac:dyDescent="0.3">
      <c r="A1146" s="66"/>
      <c r="B1146" s="66"/>
      <c r="C1146" s="195"/>
      <c r="D1146" s="66"/>
      <c r="E1146" s="58"/>
      <c r="F1146" s="58"/>
      <c r="G1146" s="182"/>
      <c r="H1146" s="58"/>
      <c r="I1146" s="199"/>
      <c r="J1146" s="177"/>
      <c r="K1146" s="515"/>
      <c r="L1146" s="59"/>
      <c r="M1146" s="59"/>
      <c r="N1146" s="193"/>
      <c r="O1146" s="200"/>
      <c r="P1146" s="130"/>
      <c r="Q1146" s="225"/>
      <c r="R1146" s="225"/>
      <c r="S1146" s="226"/>
      <c r="T1146" s="200"/>
      <c r="U1146" s="200"/>
      <c r="V1146" s="16"/>
      <c r="W1146" s="185"/>
      <c r="X1146" s="54"/>
      <c r="Y1146" s="54"/>
      <c r="Z1146" s="54"/>
      <c r="AA1146" s="54"/>
      <c r="AB1146" s="54"/>
      <c r="AC1146" s="54"/>
      <c r="AD1146" s="54"/>
      <c r="AE1146" s="42"/>
    </row>
    <row r="1147" spans="1:31" x14ac:dyDescent="0.3">
      <c r="A1147" s="66"/>
      <c r="B1147" s="66"/>
      <c r="C1147" s="195"/>
      <c r="D1147" s="66"/>
      <c r="E1147" s="58"/>
      <c r="F1147" s="58"/>
      <c r="G1147" s="182"/>
      <c r="H1147" s="58"/>
      <c r="I1147" s="199"/>
      <c r="J1147" s="177"/>
      <c r="K1147" s="515"/>
      <c r="L1147" s="59"/>
      <c r="M1147" s="59"/>
      <c r="N1147" s="193"/>
      <c r="O1147" s="200"/>
      <c r="P1147" s="130"/>
      <c r="Q1147" s="225"/>
      <c r="R1147" s="225"/>
      <c r="S1147" s="226"/>
      <c r="T1147" s="200"/>
      <c r="U1147" s="200"/>
      <c r="V1147" s="16"/>
      <c r="W1147" s="185"/>
      <c r="X1147" s="54"/>
      <c r="Y1147" s="54"/>
      <c r="Z1147" s="54"/>
      <c r="AA1147" s="54"/>
      <c r="AB1147" s="54"/>
      <c r="AC1147" s="54"/>
      <c r="AD1147" s="54"/>
      <c r="AE1147" s="42"/>
    </row>
    <row r="1148" spans="1:31" x14ac:dyDescent="0.3">
      <c r="A1148" s="66"/>
      <c r="B1148" s="66"/>
      <c r="C1148" s="195"/>
      <c r="D1148" s="66"/>
      <c r="E1148" s="58"/>
      <c r="F1148" s="58"/>
      <c r="G1148" s="182"/>
      <c r="H1148" s="58"/>
      <c r="I1148" s="199"/>
      <c r="J1148" s="177"/>
      <c r="K1148" s="515"/>
      <c r="L1148" s="59"/>
      <c r="M1148" s="59"/>
      <c r="N1148" s="193"/>
      <c r="O1148" s="200"/>
      <c r="P1148" s="130"/>
      <c r="Q1148" s="225"/>
      <c r="R1148" s="225"/>
      <c r="S1148" s="226"/>
      <c r="T1148" s="200"/>
      <c r="U1148" s="200"/>
      <c r="V1148" s="16"/>
      <c r="W1148" s="185"/>
      <c r="X1148" s="54"/>
      <c r="Y1148" s="54"/>
      <c r="Z1148" s="54"/>
      <c r="AA1148" s="54"/>
      <c r="AB1148" s="54"/>
      <c r="AC1148" s="54"/>
      <c r="AD1148" s="54"/>
      <c r="AE1148" s="42"/>
    </row>
    <row r="1149" spans="1:31" x14ac:dyDescent="0.3">
      <c r="A1149" s="66"/>
      <c r="B1149" s="66"/>
      <c r="C1149" s="195"/>
      <c r="D1149" s="66"/>
      <c r="E1149" s="58"/>
      <c r="F1149" s="58"/>
      <c r="G1149" s="182"/>
      <c r="H1149" s="58"/>
      <c r="I1149" s="199"/>
      <c r="J1149" s="177"/>
      <c r="K1149" s="515"/>
      <c r="L1149" s="59"/>
      <c r="M1149" s="59"/>
      <c r="N1149" s="193"/>
      <c r="O1149" s="200"/>
      <c r="P1149" s="130"/>
      <c r="Q1149" s="225"/>
      <c r="R1149" s="225"/>
      <c r="S1149" s="226"/>
      <c r="T1149" s="200"/>
      <c r="U1149" s="200"/>
      <c r="V1149" s="16"/>
      <c r="W1149" s="185"/>
      <c r="X1149" s="54"/>
      <c r="Y1149" s="54"/>
      <c r="Z1149" s="54"/>
      <c r="AA1149" s="54"/>
      <c r="AB1149" s="54"/>
      <c r="AC1149" s="54"/>
      <c r="AD1149" s="54"/>
      <c r="AE1149" s="42"/>
    </row>
    <row r="1150" spans="1:31" x14ac:dyDescent="0.3">
      <c r="A1150" s="66"/>
      <c r="B1150" s="66"/>
      <c r="C1150" s="195"/>
      <c r="D1150" s="66"/>
      <c r="E1150" s="58"/>
      <c r="F1150" s="58"/>
      <c r="G1150" s="182"/>
      <c r="H1150" s="58"/>
      <c r="I1150" s="199"/>
      <c r="J1150" s="177"/>
      <c r="K1150" s="515"/>
      <c r="L1150" s="59"/>
      <c r="M1150" s="59"/>
      <c r="N1150" s="193"/>
      <c r="O1150" s="200"/>
      <c r="P1150" s="130"/>
      <c r="Q1150" s="225"/>
      <c r="R1150" s="225"/>
      <c r="S1150" s="226"/>
      <c r="T1150" s="200"/>
      <c r="U1150" s="200"/>
      <c r="V1150" s="16"/>
      <c r="W1150" s="185"/>
      <c r="X1150" s="54"/>
      <c r="Y1150" s="54"/>
      <c r="Z1150" s="54"/>
      <c r="AA1150" s="54"/>
      <c r="AB1150" s="54"/>
      <c r="AC1150" s="54"/>
      <c r="AD1150" s="54"/>
      <c r="AE1150" s="42"/>
    </row>
    <row r="1151" spans="1:31" x14ac:dyDescent="0.3">
      <c r="A1151" s="66"/>
      <c r="B1151" s="66"/>
      <c r="C1151" s="195"/>
      <c r="D1151" s="66"/>
      <c r="E1151" s="58"/>
      <c r="F1151" s="58"/>
      <c r="G1151" s="182"/>
      <c r="H1151" s="58"/>
      <c r="I1151" s="199"/>
      <c r="J1151" s="177"/>
      <c r="K1151" s="515"/>
      <c r="L1151" s="59"/>
      <c r="M1151" s="59"/>
      <c r="N1151" s="193"/>
      <c r="O1151" s="200"/>
      <c r="P1151" s="130"/>
      <c r="Q1151" s="225"/>
      <c r="R1151" s="225"/>
      <c r="S1151" s="226"/>
      <c r="T1151" s="200"/>
      <c r="U1151" s="200"/>
      <c r="V1151" s="16"/>
      <c r="W1151" s="185"/>
      <c r="X1151" s="54"/>
      <c r="Y1151" s="54"/>
      <c r="Z1151" s="54"/>
      <c r="AA1151" s="54"/>
      <c r="AB1151" s="54"/>
      <c r="AC1151" s="54"/>
      <c r="AD1151" s="54"/>
      <c r="AE1151" s="42"/>
    </row>
    <row r="1152" spans="1:31" x14ac:dyDescent="0.3">
      <c r="A1152" s="66"/>
      <c r="B1152" s="66"/>
      <c r="C1152" s="195"/>
      <c r="D1152" s="66"/>
      <c r="E1152" s="58"/>
      <c r="F1152" s="58"/>
      <c r="G1152" s="182"/>
      <c r="H1152" s="58"/>
      <c r="I1152" s="199"/>
      <c r="J1152" s="177"/>
      <c r="K1152" s="515"/>
      <c r="L1152" s="59"/>
      <c r="M1152" s="59"/>
      <c r="N1152" s="193"/>
      <c r="O1152" s="200"/>
      <c r="P1152" s="130"/>
      <c r="Q1152" s="225"/>
      <c r="R1152" s="225"/>
      <c r="S1152" s="226"/>
      <c r="T1152" s="200"/>
      <c r="U1152" s="200"/>
      <c r="V1152" s="16"/>
      <c r="W1152" s="185"/>
      <c r="X1152" s="54"/>
      <c r="Y1152" s="54"/>
      <c r="Z1152" s="54"/>
      <c r="AA1152" s="54"/>
      <c r="AB1152" s="54"/>
      <c r="AC1152" s="54"/>
      <c r="AD1152" s="54"/>
      <c r="AE1152" s="42"/>
    </row>
    <row r="1153" spans="1:31" x14ac:dyDescent="0.3">
      <c r="A1153" s="66"/>
      <c r="B1153" s="66"/>
      <c r="C1153" s="195"/>
      <c r="D1153" s="66"/>
      <c r="E1153" s="58"/>
      <c r="F1153" s="58"/>
      <c r="G1153" s="182"/>
      <c r="H1153" s="58"/>
      <c r="I1153" s="199"/>
      <c r="J1153" s="177"/>
      <c r="K1153" s="515"/>
      <c r="L1153" s="59"/>
      <c r="M1153" s="59"/>
      <c r="N1153" s="193"/>
      <c r="O1153" s="200"/>
      <c r="P1153" s="130"/>
      <c r="Q1153" s="225"/>
      <c r="R1153" s="225"/>
      <c r="S1153" s="226"/>
      <c r="T1153" s="200"/>
      <c r="U1153" s="200"/>
      <c r="V1153" s="16"/>
      <c r="W1153" s="185"/>
      <c r="X1153" s="54"/>
      <c r="Y1153" s="54"/>
      <c r="Z1153" s="54"/>
      <c r="AA1153" s="54"/>
      <c r="AB1153" s="54"/>
      <c r="AC1153" s="54"/>
      <c r="AD1153" s="54"/>
      <c r="AE1153" s="42"/>
    </row>
    <row r="1154" spans="1:31" x14ac:dyDescent="0.3">
      <c r="A1154" s="66"/>
      <c r="B1154" s="66"/>
      <c r="C1154" s="195"/>
      <c r="D1154" s="66"/>
      <c r="E1154" s="58"/>
      <c r="F1154" s="58"/>
      <c r="G1154" s="182"/>
      <c r="H1154" s="58"/>
      <c r="I1154" s="199"/>
      <c r="J1154" s="177"/>
      <c r="K1154" s="515"/>
      <c r="L1154" s="59"/>
      <c r="M1154" s="59"/>
      <c r="N1154" s="193"/>
      <c r="O1154" s="200"/>
      <c r="P1154" s="130"/>
      <c r="Q1154" s="225"/>
      <c r="R1154" s="225"/>
      <c r="S1154" s="226"/>
      <c r="T1154" s="200"/>
      <c r="U1154" s="200"/>
      <c r="V1154" s="16"/>
      <c r="W1154" s="185"/>
      <c r="X1154" s="54"/>
      <c r="Y1154" s="54"/>
      <c r="Z1154" s="54"/>
      <c r="AA1154" s="54"/>
      <c r="AB1154" s="54"/>
      <c r="AC1154" s="54"/>
      <c r="AD1154" s="54"/>
      <c r="AE1154" s="42"/>
    </row>
    <row r="1155" spans="1:31" x14ac:dyDescent="0.3">
      <c r="A1155" s="66"/>
      <c r="B1155" s="66"/>
      <c r="C1155" s="195"/>
      <c r="D1155" s="66"/>
      <c r="E1155" s="58"/>
      <c r="F1155" s="58"/>
      <c r="G1155" s="182"/>
      <c r="H1155" s="58"/>
      <c r="I1155" s="199"/>
      <c r="J1155" s="177"/>
      <c r="K1155" s="515"/>
      <c r="L1155" s="59"/>
      <c r="M1155" s="59"/>
      <c r="N1155" s="193"/>
      <c r="O1155" s="200"/>
      <c r="P1155" s="130"/>
      <c r="Q1155" s="225"/>
      <c r="R1155" s="225"/>
      <c r="S1155" s="226"/>
      <c r="T1155" s="200"/>
      <c r="U1155" s="200"/>
      <c r="V1155" s="16"/>
      <c r="W1155" s="185"/>
      <c r="X1155" s="54"/>
      <c r="Y1155" s="54"/>
      <c r="Z1155" s="54"/>
      <c r="AA1155" s="54"/>
      <c r="AB1155" s="54"/>
      <c r="AC1155" s="54"/>
      <c r="AD1155" s="54"/>
      <c r="AE1155" s="42"/>
    </row>
    <row r="1156" spans="1:31" x14ac:dyDescent="0.3">
      <c r="A1156" s="66"/>
      <c r="B1156" s="66"/>
      <c r="C1156" s="195"/>
      <c r="D1156" s="66"/>
      <c r="E1156" s="58"/>
      <c r="F1156" s="58"/>
      <c r="G1156" s="182"/>
      <c r="H1156" s="58"/>
      <c r="I1156" s="199"/>
      <c r="J1156" s="177"/>
      <c r="K1156" s="515"/>
      <c r="L1156" s="59"/>
      <c r="M1156" s="59"/>
      <c r="N1156" s="197"/>
      <c r="O1156" s="200"/>
      <c r="P1156" s="130"/>
      <c r="Q1156" s="225"/>
      <c r="R1156" s="225"/>
      <c r="S1156" s="226"/>
      <c r="T1156" s="200"/>
      <c r="U1156" s="200"/>
      <c r="V1156" s="16"/>
      <c r="W1156" s="185"/>
      <c r="X1156" s="54"/>
      <c r="Y1156" s="54"/>
      <c r="Z1156" s="54"/>
      <c r="AA1156" s="54"/>
      <c r="AB1156" s="54"/>
      <c r="AC1156" s="54"/>
      <c r="AD1156" s="54"/>
      <c r="AE1156" s="42"/>
    </row>
    <row r="1157" spans="1:31" x14ac:dyDescent="0.3">
      <c r="A1157" s="66"/>
      <c r="B1157" s="66"/>
      <c r="C1157" s="195"/>
      <c r="D1157" s="66"/>
      <c r="E1157" s="58"/>
      <c r="F1157" s="58"/>
      <c r="G1157" s="182"/>
      <c r="H1157" s="58"/>
      <c r="I1157" s="199"/>
      <c r="J1157" s="177"/>
      <c r="K1157" s="515"/>
      <c r="L1157" s="59"/>
      <c r="M1157" s="59"/>
      <c r="N1157" s="193"/>
      <c r="O1157" s="200"/>
      <c r="P1157" s="130"/>
      <c r="Q1157" s="225"/>
      <c r="R1157" s="225"/>
      <c r="S1157" s="226"/>
      <c r="T1157" s="200"/>
      <c r="U1157" s="200"/>
      <c r="V1157" s="16"/>
      <c r="W1157" s="185"/>
      <c r="X1157" s="54"/>
      <c r="Y1157" s="54"/>
      <c r="Z1157" s="54"/>
      <c r="AA1157" s="54"/>
      <c r="AB1157" s="54"/>
      <c r="AC1157" s="54"/>
      <c r="AD1157" s="54"/>
      <c r="AE1157" s="42"/>
    </row>
    <row r="1158" spans="1:31" x14ac:dyDescent="0.3">
      <c r="A1158" s="66"/>
      <c r="B1158" s="66"/>
      <c r="C1158" s="195"/>
      <c r="D1158" s="66"/>
      <c r="E1158" s="58"/>
      <c r="F1158" s="58"/>
      <c r="G1158" s="182"/>
      <c r="H1158" s="58"/>
      <c r="I1158" s="199"/>
      <c r="J1158" s="177"/>
      <c r="K1158" s="515"/>
      <c r="L1158" s="59"/>
      <c r="M1158" s="59"/>
      <c r="N1158" s="193"/>
      <c r="O1158" s="200"/>
      <c r="P1158" s="130"/>
      <c r="Q1158" s="225"/>
      <c r="R1158" s="225"/>
      <c r="S1158" s="226"/>
      <c r="T1158" s="200"/>
      <c r="U1158" s="200"/>
      <c r="V1158" s="16"/>
      <c r="W1158" s="185"/>
      <c r="X1158" s="54"/>
      <c r="Y1158" s="54"/>
      <c r="Z1158" s="54"/>
      <c r="AA1158" s="54"/>
      <c r="AB1158" s="54"/>
      <c r="AC1158" s="54"/>
      <c r="AD1158" s="54"/>
      <c r="AE1158" s="42"/>
    </row>
    <row r="1159" spans="1:31" x14ac:dyDescent="0.3">
      <c r="A1159" s="66"/>
      <c r="B1159" s="66"/>
      <c r="C1159" s="195"/>
      <c r="D1159" s="66"/>
      <c r="E1159" s="58"/>
      <c r="F1159" s="58"/>
      <c r="G1159" s="182"/>
      <c r="H1159" s="58"/>
      <c r="I1159" s="199"/>
      <c r="J1159" s="177"/>
      <c r="K1159" s="515"/>
      <c r="L1159" s="59"/>
      <c r="M1159" s="59"/>
      <c r="N1159" s="193"/>
      <c r="O1159" s="200"/>
      <c r="P1159" s="130"/>
      <c r="Q1159" s="225"/>
      <c r="R1159" s="225"/>
      <c r="S1159" s="226"/>
      <c r="T1159" s="200"/>
      <c r="U1159" s="200"/>
      <c r="V1159" s="16"/>
      <c r="W1159" s="185"/>
      <c r="X1159" s="54"/>
      <c r="Y1159" s="54"/>
      <c r="Z1159" s="54"/>
      <c r="AA1159" s="54"/>
      <c r="AB1159" s="54"/>
      <c r="AC1159" s="54"/>
      <c r="AD1159" s="54"/>
      <c r="AE1159" s="42"/>
    </row>
    <row r="1160" spans="1:31" x14ac:dyDescent="0.3">
      <c r="A1160" s="66"/>
      <c r="B1160" s="66"/>
      <c r="C1160" s="195"/>
      <c r="D1160" s="66"/>
      <c r="E1160" s="58"/>
      <c r="F1160" s="58"/>
      <c r="G1160" s="182"/>
      <c r="H1160" s="58"/>
      <c r="I1160" s="199"/>
      <c r="J1160" s="177"/>
      <c r="K1160" s="515"/>
      <c r="L1160" s="59"/>
      <c r="M1160" s="59"/>
      <c r="N1160" s="193"/>
      <c r="O1160" s="200"/>
      <c r="P1160" s="130"/>
      <c r="Q1160" s="225"/>
      <c r="R1160" s="225"/>
      <c r="S1160" s="226"/>
      <c r="T1160" s="200"/>
      <c r="U1160" s="200"/>
      <c r="V1160" s="16"/>
      <c r="W1160" s="185"/>
      <c r="X1160" s="54"/>
      <c r="Y1160" s="54"/>
      <c r="Z1160" s="54"/>
      <c r="AA1160" s="54"/>
      <c r="AB1160" s="54"/>
      <c r="AC1160" s="54"/>
      <c r="AD1160" s="54"/>
      <c r="AE1160" s="42"/>
    </row>
    <row r="1161" spans="1:31" x14ac:dyDescent="0.3">
      <c r="A1161" s="66"/>
      <c r="B1161" s="66"/>
      <c r="C1161" s="195"/>
      <c r="D1161" s="66"/>
      <c r="E1161" s="58"/>
      <c r="F1161" s="58"/>
      <c r="G1161" s="182"/>
      <c r="H1161" s="58"/>
      <c r="I1161" s="199"/>
      <c r="J1161" s="177"/>
      <c r="K1161" s="515"/>
      <c r="L1161" s="59"/>
      <c r="M1161" s="59"/>
      <c r="N1161" s="193"/>
      <c r="O1161" s="200"/>
      <c r="P1161" s="130"/>
      <c r="Q1161" s="225"/>
      <c r="R1161" s="225"/>
      <c r="S1161" s="226"/>
      <c r="T1161" s="200"/>
      <c r="U1161" s="200"/>
      <c r="V1161" s="16"/>
      <c r="W1161" s="185"/>
      <c r="X1161" s="54"/>
      <c r="Y1161" s="54"/>
      <c r="Z1161" s="54"/>
      <c r="AA1161" s="54"/>
      <c r="AB1161" s="54"/>
      <c r="AC1161" s="54"/>
      <c r="AD1161" s="54"/>
      <c r="AE1161" s="42"/>
    </row>
    <row r="1162" spans="1:31" x14ac:dyDescent="0.3">
      <c r="A1162" s="66"/>
      <c r="B1162" s="66"/>
      <c r="C1162" s="195"/>
      <c r="D1162" s="66"/>
      <c r="E1162" s="58"/>
      <c r="F1162" s="58"/>
      <c r="G1162" s="182"/>
      <c r="H1162" s="58"/>
      <c r="I1162" s="199"/>
      <c r="J1162" s="177"/>
      <c r="K1162" s="515"/>
      <c r="L1162" s="59"/>
      <c r="M1162" s="59"/>
      <c r="N1162" s="193"/>
      <c r="O1162" s="200"/>
      <c r="P1162" s="130"/>
      <c r="Q1162" s="225"/>
      <c r="R1162" s="225"/>
      <c r="S1162" s="226"/>
      <c r="T1162" s="200"/>
      <c r="U1162" s="200"/>
      <c r="V1162" s="16"/>
      <c r="W1162" s="185"/>
      <c r="X1162" s="54"/>
      <c r="Y1162" s="54"/>
      <c r="Z1162" s="54"/>
      <c r="AA1162" s="54"/>
      <c r="AB1162" s="54"/>
      <c r="AC1162" s="54"/>
      <c r="AD1162" s="54"/>
      <c r="AE1162" s="42"/>
    </row>
    <row r="1163" spans="1:31" x14ac:dyDescent="0.3">
      <c r="A1163" s="66"/>
      <c r="B1163" s="66"/>
      <c r="C1163" s="195"/>
      <c r="D1163" s="66"/>
      <c r="E1163" s="58"/>
      <c r="F1163" s="58"/>
      <c r="G1163" s="182"/>
      <c r="H1163" s="58"/>
      <c r="I1163" s="199"/>
      <c r="J1163" s="177"/>
      <c r="K1163" s="515"/>
      <c r="L1163" s="59"/>
      <c r="M1163" s="59"/>
      <c r="N1163" s="193"/>
      <c r="O1163" s="200"/>
      <c r="P1163" s="130"/>
      <c r="Q1163" s="225"/>
      <c r="R1163" s="225"/>
      <c r="S1163" s="226"/>
      <c r="T1163" s="200"/>
      <c r="U1163" s="200"/>
      <c r="V1163" s="16"/>
      <c r="W1163" s="185"/>
      <c r="X1163" s="54"/>
      <c r="Y1163" s="54"/>
      <c r="Z1163" s="54"/>
      <c r="AA1163" s="54"/>
      <c r="AB1163" s="54"/>
      <c r="AC1163" s="54"/>
      <c r="AD1163" s="54"/>
      <c r="AE1163" s="42"/>
    </row>
    <row r="1164" spans="1:31" x14ac:dyDescent="0.3">
      <c r="A1164" s="66"/>
      <c r="B1164" s="66"/>
      <c r="C1164" s="195"/>
      <c r="D1164" s="66"/>
      <c r="E1164" s="58"/>
      <c r="F1164" s="58"/>
      <c r="G1164" s="182"/>
      <c r="H1164" s="58"/>
      <c r="I1164" s="199"/>
      <c r="J1164" s="177"/>
      <c r="K1164" s="515"/>
      <c r="L1164" s="59"/>
      <c r="M1164" s="59"/>
      <c r="N1164" s="193"/>
      <c r="O1164" s="200"/>
      <c r="P1164" s="130"/>
      <c r="Q1164" s="225"/>
      <c r="R1164" s="225"/>
      <c r="S1164" s="226"/>
      <c r="T1164" s="200"/>
      <c r="U1164" s="200"/>
      <c r="V1164" s="16"/>
      <c r="W1164" s="185"/>
      <c r="X1164" s="54"/>
      <c r="Y1164" s="54"/>
      <c r="Z1164" s="54"/>
      <c r="AA1164" s="54"/>
      <c r="AB1164" s="54"/>
      <c r="AC1164" s="54"/>
      <c r="AD1164" s="54"/>
      <c r="AE1164" s="42"/>
    </row>
    <row r="1165" spans="1:31" x14ac:dyDescent="0.3">
      <c r="A1165" s="66"/>
      <c r="B1165" s="66"/>
      <c r="C1165" s="195"/>
      <c r="D1165" s="66"/>
      <c r="E1165" s="58"/>
      <c r="F1165" s="58"/>
      <c r="G1165" s="182"/>
      <c r="H1165" s="58"/>
      <c r="I1165" s="199"/>
      <c r="J1165" s="177"/>
      <c r="K1165" s="515"/>
      <c r="L1165" s="59"/>
      <c r="M1165" s="59"/>
      <c r="N1165" s="193"/>
      <c r="O1165" s="200"/>
      <c r="P1165" s="130"/>
      <c r="Q1165" s="225"/>
      <c r="R1165" s="225"/>
      <c r="S1165" s="226"/>
      <c r="T1165" s="200"/>
      <c r="U1165" s="200"/>
      <c r="V1165" s="16"/>
      <c r="W1165" s="185"/>
      <c r="X1165" s="54"/>
      <c r="Y1165" s="54"/>
      <c r="Z1165" s="54"/>
      <c r="AA1165" s="54"/>
      <c r="AB1165" s="54"/>
      <c r="AC1165" s="54"/>
      <c r="AD1165" s="54"/>
      <c r="AE1165" s="42"/>
    </row>
    <row r="1166" spans="1:31" x14ac:dyDescent="0.3">
      <c r="A1166" s="66"/>
      <c r="B1166" s="66"/>
      <c r="C1166" s="195"/>
      <c r="D1166" s="66"/>
      <c r="E1166" s="58"/>
      <c r="F1166" s="58"/>
      <c r="G1166" s="182"/>
      <c r="H1166" s="58"/>
      <c r="I1166" s="199"/>
      <c r="J1166" s="177"/>
      <c r="K1166" s="515"/>
      <c r="L1166" s="59"/>
      <c r="M1166" s="59"/>
      <c r="N1166" s="193"/>
      <c r="O1166" s="200"/>
      <c r="P1166" s="130"/>
      <c r="Q1166" s="225"/>
      <c r="R1166" s="225"/>
      <c r="S1166" s="226"/>
      <c r="T1166" s="200"/>
      <c r="U1166" s="200"/>
      <c r="V1166" s="16"/>
      <c r="W1166" s="185"/>
      <c r="X1166" s="54"/>
      <c r="Y1166" s="54"/>
      <c r="Z1166" s="54"/>
      <c r="AA1166" s="54"/>
      <c r="AB1166" s="54"/>
      <c r="AC1166" s="54"/>
      <c r="AD1166" s="54"/>
      <c r="AE1166" s="42"/>
    </row>
    <row r="1167" spans="1:31" x14ac:dyDescent="0.3">
      <c r="A1167" s="66"/>
      <c r="B1167" s="66"/>
      <c r="C1167" s="195"/>
      <c r="D1167" s="66"/>
      <c r="E1167" s="58"/>
      <c r="F1167" s="58"/>
      <c r="G1167" s="182"/>
      <c r="H1167" s="58"/>
      <c r="I1167" s="199"/>
      <c r="J1167" s="177"/>
      <c r="K1167" s="515"/>
      <c r="L1167" s="59"/>
      <c r="M1167" s="59"/>
      <c r="N1167" s="197"/>
      <c r="O1167" s="200"/>
      <c r="P1167" s="130"/>
      <c r="Q1167" s="225"/>
      <c r="R1167" s="225"/>
      <c r="S1167" s="226"/>
      <c r="T1167" s="200"/>
      <c r="U1167" s="200"/>
      <c r="V1167" s="16"/>
      <c r="W1167" s="185"/>
      <c r="X1167" s="54"/>
      <c r="Y1167" s="54"/>
      <c r="Z1167" s="54"/>
      <c r="AA1167" s="54"/>
      <c r="AB1167" s="54"/>
      <c r="AC1167" s="54"/>
      <c r="AD1167" s="54"/>
      <c r="AE1167" s="42"/>
    </row>
    <row r="1168" spans="1:31" x14ac:dyDescent="0.3">
      <c r="A1168" s="66"/>
      <c r="B1168" s="66"/>
      <c r="C1168" s="195"/>
      <c r="D1168" s="66"/>
      <c r="E1168" s="58"/>
      <c r="F1168" s="58"/>
      <c r="G1168" s="182"/>
      <c r="H1168" s="58"/>
      <c r="I1168" s="199"/>
      <c r="J1168" s="177"/>
      <c r="K1168" s="515"/>
      <c r="L1168" s="59"/>
      <c r="M1168" s="59"/>
      <c r="N1168" s="193"/>
      <c r="O1168" s="200"/>
      <c r="P1168" s="130"/>
      <c r="Q1168" s="225"/>
      <c r="R1168" s="225"/>
      <c r="S1168" s="226"/>
      <c r="T1168" s="200"/>
      <c r="U1168" s="200"/>
      <c r="V1168" s="16"/>
      <c r="W1168" s="185"/>
      <c r="X1168" s="54"/>
      <c r="Y1168" s="54"/>
      <c r="Z1168" s="54"/>
      <c r="AA1168" s="54"/>
      <c r="AB1168" s="54"/>
      <c r="AC1168" s="54"/>
      <c r="AD1168" s="54"/>
      <c r="AE1168" s="42"/>
    </row>
    <row r="1169" spans="1:31" x14ac:dyDescent="0.3">
      <c r="A1169" s="66"/>
      <c r="B1169" s="66"/>
      <c r="C1169" s="195"/>
      <c r="D1169" s="66"/>
      <c r="E1169" s="58"/>
      <c r="F1169" s="58"/>
      <c r="G1169" s="182"/>
      <c r="H1169" s="58"/>
      <c r="I1169" s="199"/>
      <c r="J1169" s="177"/>
      <c r="K1169" s="515"/>
      <c r="L1169" s="59"/>
      <c r="M1169" s="59"/>
      <c r="N1169" s="193"/>
      <c r="O1169" s="200"/>
      <c r="P1169" s="130"/>
      <c r="Q1169" s="225"/>
      <c r="R1169" s="225"/>
      <c r="S1169" s="226"/>
      <c r="T1169" s="200"/>
      <c r="U1169" s="200"/>
      <c r="V1169" s="16"/>
      <c r="W1169" s="185"/>
      <c r="X1169" s="54"/>
      <c r="Y1169" s="54"/>
      <c r="Z1169" s="54"/>
      <c r="AA1169" s="54"/>
      <c r="AB1169" s="54"/>
      <c r="AC1169" s="54"/>
      <c r="AD1169" s="54"/>
      <c r="AE1169" s="42"/>
    </row>
    <row r="1170" spans="1:31" x14ac:dyDescent="0.3">
      <c r="A1170" s="66"/>
      <c r="B1170" s="66"/>
      <c r="C1170" s="195"/>
      <c r="D1170" s="66"/>
      <c r="E1170" s="58"/>
      <c r="F1170" s="58"/>
      <c r="G1170" s="182"/>
      <c r="H1170" s="58"/>
      <c r="I1170" s="199"/>
      <c r="J1170" s="177"/>
      <c r="K1170" s="515"/>
      <c r="L1170" s="59"/>
      <c r="M1170" s="59"/>
      <c r="N1170" s="193"/>
      <c r="O1170" s="200"/>
      <c r="P1170" s="130"/>
      <c r="Q1170" s="225"/>
      <c r="R1170" s="225"/>
      <c r="S1170" s="226"/>
      <c r="T1170" s="200"/>
      <c r="U1170" s="200"/>
      <c r="V1170" s="16"/>
      <c r="W1170" s="185"/>
      <c r="X1170" s="54"/>
      <c r="Y1170" s="54"/>
      <c r="Z1170" s="54"/>
      <c r="AA1170" s="54"/>
      <c r="AB1170" s="54"/>
      <c r="AC1170" s="54"/>
      <c r="AD1170" s="54"/>
      <c r="AE1170" s="42"/>
    </row>
    <row r="1171" spans="1:31" x14ac:dyDescent="0.3">
      <c r="A1171" s="66"/>
      <c r="B1171" s="66"/>
      <c r="C1171" s="195"/>
      <c r="D1171" s="66"/>
      <c r="E1171" s="58"/>
      <c r="F1171" s="58"/>
      <c r="G1171" s="182"/>
      <c r="H1171" s="58"/>
      <c r="I1171" s="199"/>
      <c r="J1171" s="177"/>
      <c r="K1171" s="515"/>
      <c r="L1171" s="59"/>
      <c r="M1171" s="59"/>
      <c r="N1171" s="193"/>
      <c r="O1171" s="200"/>
      <c r="P1171" s="130"/>
      <c r="Q1171" s="225"/>
      <c r="R1171" s="225"/>
      <c r="S1171" s="226"/>
      <c r="T1171" s="200"/>
      <c r="U1171" s="200"/>
      <c r="V1171" s="16"/>
      <c r="W1171" s="185"/>
      <c r="X1171" s="54"/>
      <c r="Y1171" s="54"/>
      <c r="Z1171" s="54"/>
      <c r="AA1171" s="54"/>
      <c r="AB1171" s="54"/>
      <c r="AC1171" s="54"/>
      <c r="AD1171" s="54"/>
      <c r="AE1171" s="42"/>
    </row>
    <row r="1172" spans="1:31" x14ac:dyDescent="0.3">
      <c r="A1172" s="66"/>
      <c r="B1172" s="66"/>
      <c r="C1172" s="195"/>
      <c r="D1172" s="66"/>
      <c r="E1172" s="58"/>
      <c r="F1172" s="58"/>
      <c r="G1172" s="182"/>
      <c r="H1172" s="58"/>
      <c r="I1172" s="199"/>
      <c r="J1172" s="177"/>
      <c r="K1172" s="515"/>
      <c r="L1172" s="59"/>
      <c r="M1172" s="59"/>
      <c r="N1172" s="58"/>
      <c r="O1172" s="200"/>
      <c r="P1172" s="130"/>
      <c r="Q1172" s="225"/>
      <c r="R1172" s="225"/>
      <c r="S1172" s="226"/>
      <c r="T1172" s="200"/>
      <c r="U1172" s="200"/>
      <c r="V1172" s="16"/>
      <c r="W1172" s="185"/>
      <c r="X1172" s="54"/>
      <c r="Y1172" s="54"/>
      <c r="Z1172" s="54"/>
      <c r="AA1172" s="54"/>
      <c r="AB1172" s="54"/>
      <c r="AC1172" s="54"/>
      <c r="AD1172" s="54"/>
      <c r="AE1172" s="42"/>
    </row>
    <row r="1173" spans="1:31" x14ac:dyDescent="0.3">
      <c r="A1173" s="66"/>
      <c r="B1173" s="66"/>
      <c r="C1173" s="195"/>
      <c r="D1173" s="66"/>
      <c r="E1173" s="58"/>
      <c r="F1173" s="58"/>
      <c r="G1173" s="182"/>
      <c r="H1173" s="58"/>
      <c r="I1173" s="199"/>
      <c r="J1173" s="177"/>
      <c r="K1173" s="515"/>
      <c r="L1173" s="59"/>
      <c r="M1173" s="59"/>
      <c r="N1173" s="58"/>
      <c r="O1173" s="200"/>
      <c r="P1173" s="130"/>
      <c r="Q1173" s="225"/>
      <c r="R1173" s="225"/>
      <c r="S1173" s="226"/>
      <c r="T1173" s="200"/>
      <c r="U1173" s="200"/>
      <c r="V1173" s="16"/>
      <c r="W1173" s="185"/>
      <c r="X1173" s="54"/>
      <c r="Y1173" s="54"/>
      <c r="Z1173" s="54"/>
      <c r="AA1173" s="54"/>
      <c r="AB1173" s="54"/>
      <c r="AC1173" s="54"/>
      <c r="AD1173" s="54"/>
      <c r="AE1173" s="42"/>
    </row>
    <row r="1174" spans="1:31" x14ac:dyDescent="0.3">
      <c r="A1174" s="66"/>
      <c r="B1174" s="66"/>
      <c r="C1174" s="195"/>
      <c r="D1174" s="66"/>
      <c r="E1174" s="58"/>
      <c r="F1174" s="58"/>
      <c r="G1174" s="182"/>
      <c r="H1174" s="58"/>
      <c r="I1174" s="199"/>
      <c r="J1174" s="177"/>
      <c r="K1174" s="515"/>
      <c r="L1174" s="59"/>
      <c r="M1174" s="59"/>
      <c r="N1174" s="58"/>
      <c r="O1174" s="200"/>
      <c r="P1174" s="130"/>
      <c r="Q1174" s="225"/>
      <c r="R1174" s="225"/>
      <c r="S1174" s="226"/>
      <c r="T1174" s="200"/>
      <c r="U1174" s="200"/>
      <c r="V1174" s="16"/>
      <c r="W1174" s="185"/>
      <c r="X1174" s="54"/>
      <c r="Y1174" s="54"/>
      <c r="Z1174" s="54"/>
      <c r="AA1174" s="54"/>
      <c r="AB1174" s="54"/>
      <c r="AC1174" s="54"/>
      <c r="AD1174" s="54"/>
      <c r="AE1174" s="42"/>
    </row>
    <row r="1175" spans="1:31" x14ac:dyDescent="0.3">
      <c r="A1175" s="66"/>
      <c r="B1175" s="66"/>
      <c r="C1175" s="195"/>
      <c r="D1175" s="66"/>
      <c r="E1175" s="58"/>
      <c r="F1175" s="58"/>
      <c r="G1175" s="182"/>
      <c r="H1175" s="58"/>
      <c r="I1175" s="199"/>
      <c r="J1175" s="177"/>
      <c r="K1175" s="515"/>
      <c r="L1175" s="59"/>
      <c r="M1175" s="59"/>
      <c r="N1175" s="197"/>
      <c r="O1175" s="200"/>
      <c r="P1175" s="130"/>
      <c r="Q1175" s="225"/>
      <c r="R1175" s="225"/>
      <c r="S1175" s="226"/>
      <c r="T1175" s="200"/>
      <c r="U1175" s="200"/>
      <c r="V1175" s="16"/>
      <c r="W1175" s="185"/>
      <c r="X1175" s="54"/>
      <c r="Y1175" s="54"/>
      <c r="Z1175" s="54"/>
      <c r="AA1175" s="54"/>
      <c r="AB1175" s="54"/>
      <c r="AC1175" s="54"/>
      <c r="AD1175" s="54"/>
      <c r="AE1175" s="42"/>
    </row>
    <row r="1176" spans="1:31" x14ac:dyDescent="0.3">
      <c r="A1176" s="66"/>
      <c r="B1176" s="66"/>
      <c r="C1176" s="195"/>
      <c r="D1176" s="66"/>
      <c r="E1176" s="58"/>
      <c r="F1176" s="58"/>
      <c r="G1176" s="182"/>
      <c r="H1176" s="58"/>
      <c r="I1176" s="199"/>
      <c r="J1176" s="177"/>
      <c r="K1176" s="515"/>
      <c r="L1176" s="59"/>
      <c r="M1176" s="59"/>
      <c r="N1176" s="58"/>
      <c r="O1176" s="200"/>
      <c r="P1176" s="130"/>
      <c r="Q1176" s="225"/>
      <c r="R1176" s="225"/>
      <c r="S1176" s="226"/>
      <c r="T1176" s="200"/>
      <c r="U1176" s="200"/>
      <c r="V1176" s="16"/>
      <c r="W1176" s="185"/>
      <c r="X1176" s="54"/>
      <c r="Y1176" s="54"/>
      <c r="Z1176" s="54"/>
      <c r="AA1176" s="54"/>
      <c r="AB1176" s="54"/>
      <c r="AC1176" s="54"/>
      <c r="AD1176" s="54"/>
      <c r="AE1176" s="42"/>
    </row>
    <row r="1177" spans="1:31" x14ac:dyDescent="0.3">
      <c r="A1177" s="66"/>
      <c r="B1177" s="66"/>
      <c r="C1177" s="195"/>
      <c r="D1177" s="66"/>
      <c r="E1177" s="58"/>
      <c r="F1177" s="58"/>
      <c r="G1177" s="182"/>
      <c r="H1177" s="58"/>
      <c r="I1177" s="199"/>
      <c r="J1177" s="177"/>
      <c r="K1177" s="515"/>
      <c r="L1177" s="59"/>
      <c r="M1177" s="59"/>
      <c r="N1177" s="58"/>
      <c r="O1177" s="200"/>
      <c r="P1177" s="130"/>
      <c r="Q1177" s="225"/>
      <c r="R1177" s="225"/>
      <c r="S1177" s="226"/>
      <c r="T1177" s="200"/>
      <c r="U1177" s="200"/>
      <c r="V1177" s="16"/>
      <c r="W1177" s="185"/>
      <c r="X1177" s="54"/>
      <c r="Y1177" s="54"/>
      <c r="Z1177" s="54"/>
      <c r="AA1177" s="54"/>
      <c r="AB1177" s="54"/>
      <c r="AC1177" s="54"/>
      <c r="AD1177" s="54"/>
      <c r="AE1177" s="42"/>
    </row>
    <row r="1178" spans="1:31" x14ac:dyDescent="0.3">
      <c r="A1178" s="66"/>
      <c r="B1178" s="66"/>
      <c r="C1178" s="195"/>
      <c r="D1178" s="66"/>
      <c r="E1178" s="58"/>
      <c r="F1178" s="58"/>
      <c r="G1178" s="182"/>
      <c r="H1178" s="58"/>
      <c r="I1178" s="199"/>
      <c r="J1178" s="177"/>
      <c r="K1178" s="515"/>
      <c r="L1178" s="59"/>
      <c r="M1178" s="59"/>
      <c r="N1178" s="197"/>
      <c r="O1178" s="200"/>
      <c r="P1178" s="130"/>
      <c r="Q1178" s="225"/>
      <c r="R1178" s="225"/>
      <c r="S1178" s="226"/>
      <c r="T1178" s="200"/>
      <c r="U1178" s="200"/>
      <c r="V1178" s="16"/>
      <c r="W1178" s="185"/>
      <c r="X1178" s="54"/>
      <c r="Y1178" s="54"/>
      <c r="Z1178" s="54"/>
      <c r="AA1178" s="54"/>
      <c r="AB1178" s="54"/>
      <c r="AC1178" s="54"/>
      <c r="AD1178" s="54"/>
      <c r="AE1178" s="42"/>
    </row>
    <row r="1179" spans="1:31" x14ac:dyDescent="0.3">
      <c r="A1179" s="66"/>
      <c r="B1179" s="66"/>
      <c r="C1179" s="195"/>
      <c r="D1179" s="66"/>
      <c r="E1179" s="58"/>
      <c r="F1179" s="58"/>
      <c r="G1179" s="182"/>
      <c r="H1179" s="58"/>
      <c r="I1179" s="199"/>
      <c r="J1179" s="177"/>
      <c r="K1179" s="515"/>
      <c r="L1179" s="59"/>
      <c r="M1179" s="59"/>
      <c r="N1179" s="58"/>
      <c r="O1179" s="200"/>
      <c r="P1179" s="130"/>
      <c r="Q1179" s="225"/>
      <c r="R1179" s="225"/>
      <c r="S1179" s="226"/>
      <c r="T1179" s="200"/>
      <c r="U1179" s="200"/>
      <c r="V1179" s="16"/>
      <c r="W1179" s="185"/>
      <c r="X1179" s="54"/>
      <c r="Y1179" s="54"/>
      <c r="Z1179" s="54"/>
      <c r="AA1179" s="54"/>
      <c r="AB1179" s="54"/>
      <c r="AC1179" s="54"/>
      <c r="AD1179" s="54"/>
      <c r="AE1179" s="42"/>
    </row>
    <row r="1180" spans="1:31" x14ac:dyDescent="0.3">
      <c r="A1180" s="66"/>
      <c r="B1180" s="66"/>
      <c r="C1180" s="195"/>
      <c r="D1180" s="66"/>
      <c r="E1180" s="58"/>
      <c r="F1180" s="58"/>
      <c r="G1180" s="182"/>
      <c r="H1180" s="58"/>
      <c r="I1180" s="199"/>
      <c r="J1180" s="177"/>
      <c r="K1180" s="515"/>
      <c r="L1180" s="59"/>
      <c r="M1180" s="59"/>
      <c r="N1180" s="197"/>
      <c r="O1180" s="200"/>
      <c r="P1180" s="130"/>
      <c r="Q1180" s="225"/>
      <c r="R1180" s="225"/>
      <c r="S1180" s="226"/>
      <c r="T1180" s="200"/>
      <c r="U1180" s="200"/>
      <c r="V1180" s="16"/>
      <c r="W1180" s="185"/>
      <c r="X1180" s="54"/>
      <c r="Y1180" s="54"/>
      <c r="Z1180" s="54"/>
      <c r="AA1180" s="54"/>
      <c r="AB1180" s="54"/>
      <c r="AC1180" s="54"/>
      <c r="AD1180" s="54"/>
      <c r="AE1180" s="42"/>
    </row>
    <row r="1181" spans="1:31" x14ac:dyDescent="0.3">
      <c r="A1181" s="66"/>
      <c r="B1181" s="66"/>
      <c r="C1181" s="195"/>
      <c r="D1181" s="66"/>
      <c r="E1181" s="58"/>
      <c r="F1181" s="58"/>
      <c r="G1181" s="182"/>
      <c r="H1181" s="58"/>
      <c r="I1181" s="199"/>
      <c r="J1181" s="177"/>
      <c r="K1181" s="515"/>
      <c r="L1181" s="59"/>
      <c r="M1181" s="59"/>
      <c r="N1181" s="58"/>
      <c r="O1181" s="200"/>
      <c r="P1181" s="130"/>
      <c r="Q1181" s="225"/>
      <c r="R1181" s="225"/>
      <c r="S1181" s="226"/>
      <c r="T1181" s="200"/>
      <c r="U1181" s="200"/>
      <c r="V1181" s="16"/>
      <c r="W1181" s="185"/>
      <c r="X1181" s="54"/>
      <c r="Y1181" s="54"/>
      <c r="Z1181" s="54"/>
      <c r="AA1181" s="54"/>
      <c r="AB1181" s="54"/>
      <c r="AC1181" s="54"/>
      <c r="AD1181" s="54"/>
      <c r="AE1181" s="42"/>
    </row>
    <row r="1182" spans="1:31" x14ac:dyDescent="0.3">
      <c r="A1182" s="66"/>
      <c r="B1182" s="66"/>
      <c r="C1182" s="195"/>
      <c r="D1182" s="66"/>
      <c r="E1182" s="58"/>
      <c r="F1182" s="58"/>
      <c r="G1182" s="182"/>
      <c r="H1182" s="58"/>
      <c r="I1182" s="199"/>
      <c r="J1182" s="177"/>
      <c r="K1182" s="515"/>
      <c r="L1182" s="59"/>
      <c r="M1182" s="59"/>
      <c r="N1182" s="58"/>
      <c r="O1182" s="200"/>
      <c r="P1182" s="130"/>
      <c r="Q1182" s="225"/>
      <c r="R1182" s="225"/>
      <c r="S1182" s="226"/>
      <c r="T1182" s="200"/>
      <c r="U1182" s="200"/>
      <c r="V1182" s="16"/>
      <c r="W1182" s="185"/>
      <c r="X1182" s="54"/>
      <c r="Y1182" s="54"/>
      <c r="Z1182" s="54"/>
      <c r="AA1182" s="54"/>
      <c r="AB1182" s="54"/>
      <c r="AC1182" s="54"/>
      <c r="AD1182" s="54"/>
      <c r="AE1182" s="42"/>
    </row>
    <row r="1183" spans="1:31" x14ac:dyDescent="0.3">
      <c r="A1183" s="66"/>
      <c r="B1183" s="66"/>
      <c r="C1183" s="195"/>
      <c r="D1183" s="66"/>
      <c r="E1183" s="58"/>
      <c r="F1183" s="58"/>
      <c r="G1183" s="182"/>
      <c r="H1183" s="58"/>
      <c r="I1183" s="199"/>
      <c r="J1183" s="177"/>
      <c r="K1183" s="515"/>
      <c r="L1183" s="59"/>
      <c r="M1183" s="59"/>
      <c r="N1183" s="58"/>
      <c r="O1183" s="200"/>
      <c r="P1183" s="130"/>
      <c r="Q1183" s="225"/>
      <c r="R1183" s="225"/>
      <c r="S1183" s="226"/>
      <c r="T1183" s="200"/>
      <c r="U1183" s="200"/>
      <c r="V1183" s="16"/>
      <c r="W1183" s="185"/>
      <c r="X1183" s="54"/>
      <c r="Y1183" s="54"/>
      <c r="Z1183" s="54"/>
      <c r="AA1183" s="54"/>
      <c r="AB1183" s="54"/>
      <c r="AC1183" s="54"/>
      <c r="AD1183" s="54"/>
      <c r="AE1183" s="42"/>
    </row>
    <row r="1184" spans="1:31" x14ac:dyDescent="0.3">
      <c r="A1184" s="66"/>
      <c r="B1184" s="66"/>
      <c r="C1184" s="195"/>
      <c r="D1184" s="66"/>
      <c r="E1184" s="58"/>
      <c r="F1184" s="58"/>
      <c r="G1184" s="182"/>
      <c r="H1184" s="58"/>
      <c r="I1184" s="199"/>
      <c r="J1184" s="177"/>
      <c r="K1184" s="515"/>
      <c r="L1184" s="59"/>
      <c r="M1184" s="59"/>
      <c r="N1184" s="58"/>
      <c r="O1184" s="200"/>
      <c r="P1184" s="130"/>
      <c r="Q1184" s="225"/>
      <c r="R1184" s="225"/>
      <c r="S1184" s="226"/>
      <c r="T1184" s="200"/>
      <c r="U1184" s="200"/>
      <c r="V1184" s="16"/>
      <c r="W1184" s="185"/>
      <c r="X1184" s="54"/>
      <c r="Y1184" s="54"/>
      <c r="Z1184" s="54"/>
      <c r="AA1184" s="54"/>
      <c r="AB1184" s="54"/>
      <c r="AC1184" s="54"/>
      <c r="AD1184" s="54"/>
      <c r="AE1184" s="42"/>
    </row>
    <row r="1185" spans="1:31" x14ac:dyDescent="0.3">
      <c r="A1185" s="66"/>
      <c r="B1185" s="66"/>
      <c r="C1185" s="195"/>
      <c r="D1185" s="66"/>
      <c r="E1185" s="58"/>
      <c r="F1185" s="58"/>
      <c r="G1185" s="182"/>
      <c r="H1185" s="58"/>
      <c r="I1185" s="199"/>
      <c r="J1185" s="177"/>
      <c r="K1185" s="515"/>
      <c r="L1185" s="59"/>
      <c r="M1185" s="59"/>
      <c r="N1185" s="58"/>
      <c r="O1185" s="200"/>
      <c r="P1185" s="130"/>
      <c r="Q1185" s="225"/>
      <c r="R1185" s="225"/>
      <c r="S1185" s="226"/>
      <c r="T1185" s="200"/>
      <c r="U1185" s="200"/>
      <c r="V1185" s="16"/>
      <c r="W1185" s="185"/>
      <c r="X1185" s="54"/>
      <c r="Y1185" s="54"/>
      <c r="Z1185" s="54"/>
      <c r="AA1185" s="54"/>
      <c r="AB1185" s="54"/>
      <c r="AC1185" s="54"/>
      <c r="AD1185" s="54"/>
      <c r="AE1185" s="42"/>
    </row>
    <row r="1186" spans="1:31" x14ac:dyDescent="0.3">
      <c r="A1186" s="66"/>
      <c r="B1186" s="66"/>
      <c r="C1186" s="195"/>
      <c r="D1186" s="66"/>
      <c r="E1186" s="58"/>
      <c r="F1186" s="58"/>
      <c r="G1186" s="182"/>
      <c r="H1186" s="58"/>
      <c r="I1186" s="199"/>
      <c r="J1186" s="177"/>
      <c r="K1186" s="515"/>
      <c r="L1186" s="59"/>
      <c r="M1186" s="59"/>
      <c r="N1186" s="197"/>
      <c r="O1186" s="200"/>
      <c r="P1186" s="130"/>
      <c r="Q1186" s="225"/>
      <c r="R1186" s="225"/>
      <c r="S1186" s="226"/>
      <c r="T1186" s="200"/>
      <c r="U1186" s="200"/>
      <c r="V1186" s="16"/>
      <c r="W1186" s="185"/>
      <c r="X1186" s="54"/>
      <c r="Y1186" s="54"/>
      <c r="Z1186" s="54"/>
      <c r="AA1186" s="54"/>
      <c r="AB1186" s="54"/>
      <c r="AC1186" s="54"/>
      <c r="AD1186" s="54"/>
      <c r="AE1186" s="42"/>
    </row>
    <row r="1187" spans="1:31" x14ac:dyDescent="0.3">
      <c r="A1187" s="66"/>
      <c r="B1187" s="66"/>
      <c r="C1187" s="195"/>
      <c r="D1187" s="66"/>
      <c r="E1187" s="58"/>
      <c r="F1187" s="58"/>
      <c r="G1187" s="182"/>
      <c r="H1187" s="58"/>
      <c r="I1187" s="199"/>
      <c r="J1187" s="177"/>
      <c r="K1187" s="515"/>
      <c r="L1187" s="59"/>
      <c r="M1187" s="59"/>
      <c r="N1187" s="58"/>
      <c r="O1187" s="200"/>
      <c r="P1187" s="130"/>
      <c r="Q1187" s="225"/>
      <c r="R1187" s="225"/>
      <c r="S1187" s="226"/>
      <c r="T1187" s="200"/>
      <c r="U1187" s="200"/>
      <c r="V1187" s="16"/>
      <c r="W1187" s="185"/>
      <c r="X1187" s="54"/>
      <c r="Y1187" s="54"/>
      <c r="Z1187" s="54"/>
      <c r="AA1187" s="54"/>
      <c r="AB1187" s="54"/>
      <c r="AC1187" s="54"/>
      <c r="AD1187" s="54"/>
      <c r="AE1187" s="42"/>
    </row>
    <row r="1188" spans="1:31" x14ac:dyDescent="0.3">
      <c r="A1188" s="66"/>
      <c r="B1188" s="66"/>
      <c r="C1188" s="195"/>
      <c r="D1188" s="66"/>
      <c r="E1188" s="58"/>
      <c r="F1188" s="58"/>
      <c r="G1188" s="182"/>
      <c r="H1188" s="58"/>
      <c r="I1188" s="199"/>
      <c r="J1188" s="177"/>
      <c r="K1188" s="515"/>
      <c r="L1188" s="59"/>
      <c r="M1188" s="59"/>
      <c r="N1188" s="197"/>
      <c r="O1188" s="200"/>
      <c r="P1188" s="130"/>
      <c r="Q1188" s="225"/>
      <c r="R1188" s="225"/>
      <c r="S1188" s="229"/>
      <c r="T1188" s="200"/>
      <c r="U1188" s="200"/>
      <c r="V1188" s="16"/>
      <c r="W1188" s="185"/>
      <c r="X1188" s="54"/>
      <c r="Y1188" s="54"/>
      <c r="Z1188" s="54"/>
      <c r="AA1188" s="54"/>
      <c r="AB1188" s="54"/>
      <c r="AC1188" s="54"/>
      <c r="AD1188" s="54"/>
      <c r="AE1188" s="42"/>
    </row>
    <row r="1189" spans="1:31" x14ac:dyDescent="0.3">
      <c r="A1189" s="66"/>
      <c r="B1189" s="66"/>
      <c r="C1189" s="195"/>
      <c r="D1189" s="66"/>
      <c r="E1189" s="58"/>
      <c r="F1189" s="58"/>
      <c r="G1189" s="182"/>
      <c r="H1189" s="58"/>
      <c r="I1189" s="199"/>
      <c r="J1189" s="177"/>
      <c r="K1189" s="515"/>
      <c r="L1189" s="59"/>
      <c r="M1189" s="59"/>
      <c r="N1189" s="58"/>
      <c r="O1189" s="200"/>
      <c r="P1189" s="130"/>
      <c r="Q1189" s="225"/>
      <c r="R1189" s="225"/>
      <c r="S1189" s="226"/>
      <c r="T1189" s="200"/>
      <c r="U1189" s="200"/>
      <c r="V1189" s="16"/>
      <c r="W1189" s="185"/>
      <c r="X1189" s="54"/>
      <c r="Y1189" s="54"/>
      <c r="Z1189" s="54"/>
      <c r="AA1189" s="54"/>
      <c r="AB1189" s="54"/>
      <c r="AC1189" s="54"/>
      <c r="AD1189" s="54"/>
      <c r="AE1189" s="42"/>
    </row>
    <row r="1190" spans="1:31" x14ac:dyDescent="0.3">
      <c r="A1190" s="66"/>
      <c r="B1190" s="66"/>
      <c r="C1190" s="195"/>
      <c r="D1190" s="66"/>
      <c r="E1190" s="58"/>
      <c r="F1190" s="58"/>
      <c r="G1190" s="182"/>
      <c r="H1190" s="58"/>
      <c r="I1190" s="199"/>
      <c r="J1190" s="177"/>
      <c r="K1190" s="515"/>
      <c r="L1190" s="59"/>
      <c r="M1190" s="59"/>
      <c r="N1190" s="58"/>
      <c r="O1190" s="200"/>
      <c r="P1190" s="130"/>
      <c r="Q1190" s="225"/>
      <c r="R1190" s="225"/>
      <c r="S1190" s="226"/>
      <c r="T1190" s="200"/>
      <c r="U1190" s="200"/>
      <c r="V1190" s="16"/>
      <c r="W1190" s="185"/>
      <c r="X1190" s="54"/>
      <c r="Y1190" s="54"/>
      <c r="Z1190" s="54"/>
      <c r="AA1190" s="54"/>
      <c r="AB1190" s="54"/>
      <c r="AC1190" s="54"/>
      <c r="AD1190" s="54"/>
      <c r="AE1190" s="42"/>
    </row>
    <row r="1191" spans="1:31" x14ac:dyDescent="0.3">
      <c r="A1191" s="66"/>
      <c r="B1191" s="66"/>
      <c r="C1191" s="195"/>
      <c r="D1191" s="66"/>
      <c r="E1191" s="58"/>
      <c r="F1191" s="58"/>
      <c r="G1191" s="182"/>
      <c r="H1191" s="58"/>
      <c r="I1191" s="199"/>
      <c r="J1191" s="177"/>
      <c r="K1191" s="515"/>
      <c r="L1191" s="59"/>
      <c r="M1191" s="59"/>
      <c r="N1191" s="58"/>
      <c r="O1191" s="200"/>
      <c r="P1191" s="130"/>
      <c r="Q1191" s="225"/>
      <c r="R1191" s="225"/>
      <c r="S1191" s="226"/>
      <c r="T1191" s="200"/>
      <c r="U1191" s="200"/>
      <c r="V1191" s="16"/>
      <c r="W1191" s="185"/>
      <c r="X1191" s="54"/>
      <c r="Y1191" s="54"/>
      <c r="Z1191" s="54"/>
      <c r="AA1191" s="54"/>
      <c r="AB1191" s="54"/>
      <c r="AC1191" s="54"/>
      <c r="AD1191" s="54"/>
      <c r="AE1191" s="42"/>
    </row>
    <row r="1192" spans="1:31" x14ac:dyDescent="0.3">
      <c r="A1192" s="66"/>
      <c r="B1192" s="66"/>
      <c r="C1192" s="195"/>
      <c r="D1192" s="66"/>
      <c r="E1192" s="58"/>
      <c r="F1192" s="58"/>
      <c r="G1192" s="182"/>
      <c r="H1192" s="58"/>
      <c r="I1192" s="199"/>
      <c r="J1192" s="177"/>
      <c r="K1192" s="515"/>
      <c r="L1192" s="59"/>
      <c r="M1192" s="59"/>
      <c r="N1192" s="58"/>
      <c r="O1192" s="200"/>
      <c r="P1192" s="130"/>
      <c r="Q1192" s="225"/>
      <c r="R1192" s="225"/>
      <c r="S1192" s="226"/>
      <c r="T1192" s="200"/>
      <c r="U1192" s="200"/>
      <c r="V1192" s="16"/>
      <c r="W1192" s="185"/>
      <c r="X1192" s="54"/>
      <c r="Y1192" s="54"/>
      <c r="Z1192" s="54"/>
      <c r="AA1192" s="54"/>
      <c r="AB1192" s="54"/>
      <c r="AC1192" s="54"/>
      <c r="AD1192" s="54"/>
      <c r="AE1192" s="42"/>
    </row>
    <row r="1193" spans="1:31" x14ac:dyDescent="0.3">
      <c r="A1193" s="66"/>
      <c r="B1193" s="66"/>
      <c r="C1193" s="195"/>
      <c r="D1193" s="66"/>
      <c r="E1193" s="58"/>
      <c r="F1193" s="58"/>
      <c r="G1193" s="182"/>
      <c r="H1193" s="58"/>
      <c r="I1193" s="199"/>
      <c r="J1193" s="177"/>
      <c r="K1193" s="515"/>
      <c r="L1193" s="59"/>
      <c r="M1193" s="59"/>
      <c r="N1193" s="58"/>
      <c r="O1193" s="200"/>
      <c r="P1193" s="130"/>
      <c r="Q1193" s="225"/>
      <c r="R1193" s="225"/>
      <c r="S1193" s="226"/>
      <c r="T1193" s="200"/>
      <c r="U1193" s="200"/>
      <c r="V1193" s="16"/>
      <c r="W1193" s="185"/>
      <c r="X1193" s="54"/>
      <c r="Y1193" s="54"/>
      <c r="Z1193" s="54"/>
      <c r="AA1193" s="54"/>
      <c r="AB1193" s="54"/>
      <c r="AC1193" s="54"/>
      <c r="AD1193" s="54"/>
      <c r="AE1193" s="42"/>
    </row>
    <row r="1194" spans="1:31" x14ac:dyDescent="0.3">
      <c r="A1194" s="66"/>
      <c r="B1194" s="66"/>
      <c r="C1194" s="195"/>
      <c r="D1194" s="66"/>
      <c r="E1194" s="58"/>
      <c r="F1194" s="58"/>
      <c r="G1194" s="182"/>
      <c r="H1194" s="58"/>
      <c r="I1194" s="199"/>
      <c r="J1194" s="177"/>
      <c r="K1194" s="515"/>
      <c r="L1194" s="59"/>
      <c r="M1194" s="59"/>
      <c r="N1194" s="197"/>
      <c r="O1194" s="200"/>
      <c r="P1194" s="130"/>
      <c r="Q1194" s="225"/>
      <c r="R1194" s="225"/>
      <c r="S1194" s="226"/>
      <c r="T1194" s="200"/>
      <c r="U1194" s="200"/>
      <c r="V1194" s="16"/>
      <c r="W1194" s="185"/>
      <c r="X1194" s="54"/>
      <c r="Y1194" s="54"/>
      <c r="Z1194" s="54"/>
      <c r="AA1194" s="54"/>
      <c r="AB1194" s="54"/>
      <c r="AC1194" s="54"/>
      <c r="AD1194" s="54"/>
      <c r="AE1194" s="42"/>
    </row>
    <row r="1195" spans="1:31" x14ac:dyDescent="0.3">
      <c r="A1195" s="66"/>
      <c r="B1195" s="66"/>
      <c r="C1195" s="195"/>
      <c r="D1195" s="66"/>
      <c r="E1195" s="58"/>
      <c r="F1195" s="58"/>
      <c r="G1195" s="182"/>
      <c r="H1195" s="58"/>
      <c r="I1195" s="199"/>
      <c r="J1195" s="177"/>
      <c r="K1195" s="515"/>
      <c r="L1195" s="59"/>
      <c r="M1195" s="59"/>
      <c r="N1195" s="58"/>
      <c r="O1195" s="200"/>
      <c r="P1195" s="130"/>
      <c r="Q1195" s="225"/>
      <c r="R1195" s="225"/>
      <c r="S1195" s="226"/>
      <c r="T1195" s="200"/>
      <c r="U1195" s="200"/>
      <c r="V1195" s="16"/>
      <c r="W1195" s="185"/>
      <c r="X1195" s="54"/>
      <c r="Y1195" s="54"/>
      <c r="Z1195" s="54"/>
      <c r="AA1195" s="54"/>
      <c r="AB1195" s="54"/>
      <c r="AC1195" s="54"/>
      <c r="AD1195" s="54"/>
      <c r="AE1195" s="42"/>
    </row>
    <row r="1196" spans="1:31" x14ac:dyDescent="0.3">
      <c r="A1196" s="66"/>
      <c r="B1196" s="66"/>
      <c r="C1196" s="195"/>
      <c r="D1196" s="66"/>
      <c r="E1196" s="58"/>
      <c r="F1196" s="58"/>
      <c r="G1196" s="182"/>
      <c r="H1196" s="58"/>
      <c r="I1196" s="199"/>
      <c r="J1196" s="177"/>
      <c r="K1196" s="515"/>
      <c r="L1196" s="59"/>
      <c r="M1196" s="59"/>
      <c r="N1196" s="197"/>
      <c r="O1196" s="200"/>
      <c r="P1196" s="130"/>
      <c r="Q1196" s="225"/>
      <c r="R1196" s="225"/>
      <c r="S1196" s="229"/>
      <c r="T1196" s="200"/>
      <c r="U1196" s="200"/>
      <c r="V1196" s="16"/>
      <c r="W1196" s="185"/>
      <c r="X1196" s="54"/>
      <c r="Y1196" s="54"/>
      <c r="Z1196" s="54"/>
      <c r="AA1196" s="54"/>
      <c r="AB1196" s="54"/>
      <c r="AC1196" s="54"/>
      <c r="AD1196" s="54"/>
      <c r="AE1196" s="42"/>
    </row>
    <row r="1197" spans="1:31" x14ac:dyDescent="0.3">
      <c r="A1197" s="66"/>
      <c r="B1197" s="66"/>
      <c r="C1197" s="195"/>
      <c r="D1197" s="66"/>
      <c r="E1197" s="58"/>
      <c r="F1197" s="58"/>
      <c r="G1197" s="182"/>
      <c r="H1197" s="58"/>
      <c r="I1197" s="199"/>
      <c r="J1197" s="177"/>
      <c r="K1197" s="515"/>
      <c r="L1197" s="59"/>
      <c r="M1197" s="59"/>
      <c r="N1197" s="58"/>
      <c r="O1197" s="200"/>
      <c r="P1197" s="130"/>
      <c r="Q1197" s="225"/>
      <c r="R1197" s="225"/>
      <c r="S1197" s="226"/>
      <c r="T1197" s="200"/>
      <c r="U1197" s="200"/>
      <c r="V1197" s="16"/>
      <c r="W1197" s="185"/>
      <c r="X1197" s="54"/>
      <c r="Y1197" s="54"/>
      <c r="Z1197" s="54"/>
      <c r="AA1197" s="54"/>
      <c r="AB1197" s="54"/>
      <c r="AC1197" s="54"/>
      <c r="AD1197" s="54"/>
      <c r="AE1197" s="42"/>
    </row>
    <row r="1198" spans="1:31" x14ac:dyDescent="0.3">
      <c r="A1198" s="66"/>
      <c r="B1198" s="66"/>
      <c r="C1198" s="195"/>
      <c r="D1198" s="66"/>
      <c r="E1198" s="58"/>
      <c r="F1198" s="58"/>
      <c r="G1198" s="182"/>
      <c r="H1198" s="58"/>
      <c r="I1198" s="199"/>
      <c r="J1198" s="177"/>
      <c r="K1198" s="515"/>
      <c r="L1198" s="59"/>
      <c r="M1198" s="59"/>
      <c r="N1198" s="58"/>
      <c r="O1198" s="200"/>
      <c r="P1198" s="130"/>
      <c r="Q1198" s="225"/>
      <c r="R1198" s="225"/>
      <c r="S1198" s="226"/>
      <c r="T1198" s="200"/>
      <c r="U1198" s="200"/>
      <c r="V1198" s="16"/>
      <c r="W1198" s="185"/>
      <c r="X1198" s="54"/>
      <c r="Y1198" s="54"/>
      <c r="Z1198" s="54"/>
      <c r="AA1198" s="54"/>
      <c r="AB1198" s="54"/>
      <c r="AC1198" s="54"/>
      <c r="AD1198" s="54"/>
      <c r="AE1198" s="42"/>
    </row>
    <row r="1199" spans="1:31" x14ac:dyDescent="0.3">
      <c r="A1199" s="66"/>
      <c r="B1199" s="66"/>
      <c r="C1199" s="195"/>
      <c r="D1199" s="66"/>
      <c r="E1199" s="58"/>
      <c r="F1199" s="58"/>
      <c r="G1199" s="182"/>
      <c r="H1199" s="58"/>
      <c r="I1199" s="199"/>
      <c r="J1199" s="177"/>
      <c r="K1199" s="515"/>
      <c r="L1199" s="59"/>
      <c r="M1199" s="59"/>
      <c r="N1199" s="58"/>
      <c r="O1199" s="200"/>
      <c r="P1199" s="130"/>
      <c r="Q1199" s="225"/>
      <c r="R1199" s="225"/>
      <c r="S1199" s="226"/>
      <c r="T1199" s="200"/>
      <c r="U1199" s="200"/>
      <c r="V1199" s="16"/>
      <c r="W1199" s="185"/>
      <c r="X1199" s="54"/>
      <c r="Y1199" s="54"/>
      <c r="Z1199" s="54"/>
      <c r="AA1199" s="54"/>
      <c r="AB1199" s="54"/>
      <c r="AC1199" s="54"/>
      <c r="AD1199" s="54"/>
      <c r="AE1199" s="42"/>
    </row>
    <row r="1200" spans="1:31" x14ac:dyDescent="0.3">
      <c r="A1200" s="66"/>
      <c r="B1200" s="66"/>
      <c r="C1200" s="195"/>
      <c r="D1200" s="66"/>
      <c r="E1200" s="58"/>
      <c r="F1200" s="58"/>
      <c r="G1200" s="182"/>
      <c r="H1200" s="58"/>
      <c r="I1200" s="199"/>
      <c r="J1200" s="177"/>
      <c r="K1200" s="515"/>
      <c r="L1200" s="59"/>
      <c r="M1200" s="59"/>
      <c r="N1200" s="58"/>
      <c r="O1200" s="200"/>
      <c r="P1200" s="130"/>
      <c r="Q1200" s="225"/>
      <c r="R1200" s="225"/>
      <c r="S1200" s="226"/>
      <c r="T1200" s="200"/>
      <c r="U1200" s="200"/>
      <c r="V1200" s="16"/>
      <c r="W1200" s="185"/>
      <c r="X1200" s="54"/>
      <c r="Y1200" s="54"/>
      <c r="Z1200" s="54"/>
      <c r="AA1200" s="54"/>
      <c r="AB1200" s="54"/>
      <c r="AC1200" s="54"/>
      <c r="AD1200" s="54"/>
      <c r="AE1200" s="42"/>
    </row>
    <row r="1201" spans="1:31" x14ac:dyDescent="0.3">
      <c r="A1201" s="66"/>
      <c r="B1201" s="66"/>
      <c r="C1201" s="195"/>
      <c r="D1201" s="66"/>
      <c r="E1201" s="58"/>
      <c r="F1201" s="58"/>
      <c r="G1201" s="182"/>
      <c r="H1201" s="58"/>
      <c r="I1201" s="199"/>
      <c r="J1201" s="177"/>
      <c r="K1201" s="515"/>
      <c r="L1201" s="59"/>
      <c r="M1201" s="59"/>
      <c r="N1201" s="58"/>
      <c r="O1201" s="200"/>
      <c r="P1201" s="130"/>
      <c r="Q1201" s="225"/>
      <c r="R1201" s="225"/>
      <c r="S1201" s="226"/>
      <c r="T1201" s="200"/>
      <c r="U1201" s="200"/>
      <c r="V1201" s="16"/>
      <c r="W1201" s="185"/>
      <c r="X1201" s="54"/>
      <c r="Y1201" s="54"/>
      <c r="Z1201" s="54"/>
      <c r="AA1201" s="54"/>
      <c r="AB1201" s="54"/>
      <c r="AC1201" s="54"/>
      <c r="AD1201" s="54"/>
      <c r="AE1201" s="42"/>
    </row>
    <row r="1202" spans="1:31" s="17" customFormat="1" x14ac:dyDescent="0.3">
      <c r="A1202" s="66"/>
      <c r="B1202" s="66"/>
      <c r="C1202" s="195"/>
      <c r="D1202" s="66"/>
      <c r="E1202" s="58"/>
      <c r="F1202" s="58"/>
      <c r="G1202" s="182"/>
      <c r="H1202" s="58"/>
      <c r="I1202" s="199"/>
      <c r="J1202" s="177"/>
      <c r="K1202" s="515"/>
      <c r="L1202" s="59"/>
      <c r="M1202" s="59"/>
      <c r="N1202" s="58"/>
      <c r="O1202" s="200"/>
      <c r="P1202" s="130"/>
      <c r="Q1202" s="225"/>
      <c r="R1202" s="225"/>
      <c r="S1202" s="226"/>
      <c r="T1202" s="200"/>
      <c r="U1202" s="200"/>
      <c r="V1202" s="16"/>
      <c r="W1202" s="236"/>
      <c r="X1202" s="54"/>
      <c r="Y1202" s="54"/>
      <c r="Z1202" s="54"/>
      <c r="AA1202" s="54"/>
      <c r="AB1202" s="54"/>
      <c r="AC1202" s="54"/>
      <c r="AD1202" s="54"/>
      <c r="AE1202" s="42"/>
    </row>
    <row r="1203" spans="1:31" x14ac:dyDescent="0.3">
      <c r="A1203" s="66"/>
      <c r="B1203" s="66"/>
      <c r="C1203" s="195"/>
      <c r="D1203" s="66"/>
      <c r="E1203" s="58"/>
      <c r="F1203" s="58"/>
      <c r="G1203" s="182"/>
      <c r="H1203" s="58"/>
      <c r="I1203" s="199"/>
      <c r="J1203" s="177"/>
      <c r="K1203" s="515"/>
      <c r="L1203" s="59"/>
      <c r="M1203" s="59"/>
      <c r="N1203" s="58"/>
      <c r="O1203" s="200"/>
      <c r="P1203" s="130"/>
      <c r="Q1203" s="225"/>
      <c r="R1203" s="225"/>
      <c r="S1203" s="226"/>
      <c r="T1203" s="200"/>
      <c r="U1203" s="200"/>
      <c r="V1203" s="16"/>
      <c r="W1203" s="236"/>
      <c r="X1203" s="54"/>
      <c r="Y1203" s="54"/>
      <c r="Z1203" s="54"/>
      <c r="AA1203" s="54"/>
      <c r="AB1203" s="54"/>
      <c r="AC1203" s="54"/>
      <c r="AD1203" s="54"/>
      <c r="AE1203" s="42"/>
    </row>
    <row r="1204" spans="1:31" x14ac:dyDescent="0.3">
      <c r="A1204" s="66"/>
      <c r="B1204" s="66"/>
      <c r="C1204" s="195"/>
      <c r="D1204" s="66"/>
      <c r="E1204" s="58"/>
      <c r="F1204" s="58"/>
      <c r="G1204" s="182"/>
      <c r="H1204" s="58"/>
      <c r="I1204" s="199"/>
      <c r="J1204" s="177"/>
      <c r="K1204" s="515"/>
      <c r="L1204" s="59"/>
      <c r="M1204" s="59"/>
      <c r="N1204" s="58"/>
      <c r="O1204" s="200"/>
      <c r="P1204" s="130"/>
      <c r="Q1204" s="225"/>
      <c r="R1204" s="225"/>
      <c r="S1204" s="226"/>
      <c r="T1204" s="200"/>
      <c r="U1204" s="200"/>
      <c r="V1204" s="16"/>
      <c r="W1204" s="236"/>
      <c r="X1204" s="54"/>
      <c r="Y1204" s="54"/>
      <c r="Z1204" s="54"/>
      <c r="AA1204" s="54"/>
      <c r="AB1204" s="54"/>
      <c r="AC1204" s="54"/>
      <c r="AD1204" s="54"/>
      <c r="AE1204" s="42"/>
    </row>
    <row r="1205" spans="1:31" x14ac:dyDescent="0.3">
      <c r="A1205" s="66"/>
      <c r="B1205" s="66"/>
      <c r="C1205" s="195"/>
      <c r="D1205" s="66"/>
      <c r="E1205" s="58"/>
      <c r="F1205" s="58"/>
      <c r="G1205" s="182"/>
      <c r="H1205" s="58"/>
      <c r="I1205" s="199"/>
      <c r="J1205" s="177"/>
      <c r="K1205" s="515"/>
      <c r="L1205" s="59"/>
      <c r="M1205" s="59"/>
      <c r="N1205" s="58"/>
      <c r="O1205" s="200"/>
      <c r="P1205" s="130"/>
      <c r="Q1205" s="225"/>
      <c r="R1205" s="225"/>
      <c r="S1205" s="226"/>
      <c r="T1205" s="200"/>
      <c r="U1205" s="200"/>
      <c r="V1205" s="16"/>
      <c r="W1205" s="236"/>
      <c r="X1205" s="54"/>
      <c r="Y1205" s="54"/>
      <c r="Z1205" s="54"/>
      <c r="AA1205" s="54"/>
      <c r="AB1205" s="54"/>
      <c r="AC1205" s="54"/>
      <c r="AD1205" s="54"/>
      <c r="AE1205" s="42"/>
    </row>
    <row r="1206" spans="1:31" x14ac:dyDescent="0.3">
      <c r="A1206" s="66"/>
      <c r="B1206" s="66"/>
      <c r="C1206" s="195"/>
      <c r="D1206" s="66"/>
      <c r="E1206" s="58"/>
      <c r="F1206" s="58"/>
      <c r="G1206" s="182"/>
      <c r="H1206" s="58"/>
      <c r="I1206" s="199"/>
      <c r="J1206" s="177"/>
      <c r="K1206" s="515"/>
      <c r="L1206" s="59"/>
      <c r="M1206" s="59"/>
      <c r="N1206" s="197"/>
      <c r="O1206" s="200"/>
      <c r="P1206" s="130"/>
      <c r="Q1206" s="225"/>
      <c r="R1206" s="225"/>
      <c r="S1206" s="229"/>
      <c r="T1206" s="200"/>
      <c r="U1206" s="200"/>
      <c r="V1206" s="16"/>
      <c r="W1206" s="185"/>
      <c r="X1206" s="54"/>
      <c r="Y1206" s="54"/>
      <c r="Z1206" s="54"/>
      <c r="AA1206" s="54"/>
      <c r="AB1206" s="54"/>
      <c r="AC1206" s="54"/>
      <c r="AD1206" s="54"/>
      <c r="AE1206" s="42"/>
    </row>
    <row r="1207" spans="1:31" x14ac:dyDescent="0.3">
      <c r="A1207" s="66"/>
      <c r="B1207" s="66"/>
      <c r="C1207" s="195"/>
      <c r="D1207" s="66"/>
      <c r="E1207" s="58"/>
      <c r="F1207" s="58"/>
      <c r="G1207" s="182"/>
      <c r="H1207" s="58"/>
      <c r="I1207" s="199"/>
      <c r="J1207" s="177"/>
      <c r="K1207" s="515"/>
      <c r="L1207" s="59"/>
      <c r="M1207" s="59"/>
      <c r="N1207" s="58"/>
      <c r="O1207" s="200"/>
      <c r="P1207" s="130"/>
      <c r="Q1207" s="225"/>
      <c r="R1207" s="225"/>
      <c r="S1207" s="226"/>
      <c r="T1207" s="200"/>
      <c r="U1207" s="200"/>
      <c r="V1207" s="16"/>
      <c r="W1207" s="185"/>
      <c r="X1207" s="54"/>
      <c r="Y1207" s="54"/>
      <c r="Z1207" s="54"/>
      <c r="AA1207" s="54"/>
      <c r="AB1207" s="54"/>
      <c r="AC1207" s="54"/>
      <c r="AD1207" s="54"/>
      <c r="AE1207" s="42"/>
    </row>
    <row r="1208" spans="1:31" x14ac:dyDescent="0.3">
      <c r="A1208" s="66"/>
      <c r="B1208" s="66"/>
      <c r="C1208" s="195"/>
      <c r="D1208" s="66"/>
      <c r="E1208" s="58"/>
      <c r="F1208" s="58"/>
      <c r="G1208" s="182"/>
      <c r="H1208" s="58"/>
      <c r="I1208" s="199"/>
      <c r="J1208" s="177"/>
      <c r="K1208" s="515"/>
      <c r="L1208" s="59"/>
      <c r="M1208" s="59"/>
      <c r="N1208" s="58"/>
      <c r="O1208" s="200"/>
      <c r="P1208" s="130"/>
      <c r="Q1208" s="225"/>
      <c r="R1208" s="225"/>
      <c r="S1208" s="226"/>
      <c r="T1208" s="200"/>
      <c r="U1208" s="200"/>
      <c r="V1208" s="16"/>
      <c r="W1208" s="185"/>
      <c r="X1208" s="54"/>
      <c r="Y1208" s="54"/>
      <c r="Z1208" s="54"/>
      <c r="AA1208" s="54"/>
      <c r="AB1208" s="54"/>
      <c r="AC1208" s="54"/>
      <c r="AD1208" s="54"/>
      <c r="AE1208" s="42"/>
    </row>
    <row r="1209" spans="1:31" x14ac:dyDescent="0.3">
      <c r="A1209" s="66"/>
      <c r="B1209" s="66"/>
      <c r="C1209" s="195"/>
      <c r="D1209" s="66"/>
      <c r="E1209" s="58"/>
      <c r="F1209" s="58"/>
      <c r="G1209" s="182"/>
      <c r="H1209" s="58"/>
      <c r="I1209" s="199"/>
      <c r="J1209" s="177"/>
      <c r="K1209" s="515"/>
      <c r="L1209" s="59"/>
      <c r="M1209" s="59"/>
      <c r="N1209" s="58"/>
      <c r="O1209" s="200"/>
      <c r="P1209" s="130"/>
      <c r="Q1209" s="225"/>
      <c r="R1209" s="225"/>
      <c r="S1209" s="226"/>
      <c r="T1209" s="200"/>
      <c r="U1209" s="200"/>
      <c r="V1209" s="16"/>
      <c r="W1209" s="185"/>
      <c r="X1209" s="54"/>
      <c r="Y1209" s="54"/>
      <c r="Z1209" s="54"/>
      <c r="AA1209" s="54"/>
      <c r="AB1209" s="54"/>
      <c r="AC1209" s="54"/>
      <c r="AD1209" s="54"/>
      <c r="AE1209" s="42"/>
    </row>
    <row r="1210" spans="1:31" x14ac:dyDescent="0.3">
      <c r="A1210" s="66"/>
      <c r="B1210" s="66"/>
      <c r="C1210" s="195"/>
      <c r="D1210" s="66"/>
      <c r="E1210" s="58"/>
      <c r="F1210" s="58"/>
      <c r="G1210" s="182"/>
      <c r="H1210" s="58"/>
      <c r="I1210" s="199"/>
      <c r="J1210" s="177"/>
      <c r="K1210" s="515"/>
      <c r="L1210" s="59"/>
      <c r="M1210" s="59"/>
      <c r="N1210" s="58"/>
      <c r="O1210" s="200"/>
      <c r="P1210" s="130"/>
      <c r="Q1210" s="225"/>
      <c r="R1210" s="225"/>
      <c r="S1210" s="226"/>
      <c r="T1210" s="200"/>
      <c r="U1210" s="200"/>
      <c r="V1210" s="16"/>
      <c r="W1210" s="185"/>
      <c r="X1210" s="54"/>
      <c r="Y1210" s="54"/>
      <c r="Z1210" s="54"/>
      <c r="AA1210" s="54"/>
      <c r="AB1210" s="54"/>
      <c r="AC1210" s="54"/>
      <c r="AD1210" s="54"/>
      <c r="AE1210" s="42"/>
    </row>
    <row r="1211" spans="1:31" x14ac:dyDescent="0.3">
      <c r="A1211" s="66"/>
      <c r="B1211" s="66"/>
      <c r="C1211" s="195"/>
      <c r="D1211" s="66"/>
      <c r="E1211" s="58"/>
      <c r="F1211" s="58"/>
      <c r="G1211" s="182"/>
      <c r="H1211" s="58"/>
      <c r="I1211" s="199"/>
      <c r="J1211" s="177"/>
      <c r="K1211" s="515"/>
      <c r="L1211" s="59"/>
      <c r="M1211" s="59"/>
      <c r="N1211" s="58"/>
      <c r="O1211" s="200"/>
      <c r="P1211" s="130"/>
      <c r="Q1211" s="225"/>
      <c r="R1211" s="225"/>
      <c r="S1211" s="226"/>
      <c r="T1211" s="200"/>
      <c r="U1211" s="200"/>
      <c r="V1211" s="16"/>
      <c r="W1211" s="185"/>
      <c r="X1211" s="54"/>
      <c r="Y1211" s="54"/>
      <c r="Z1211" s="54"/>
      <c r="AA1211" s="54"/>
      <c r="AB1211" s="54"/>
      <c r="AC1211" s="54"/>
      <c r="AD1211" s="54"/>
      <c r="AE1211" s="42"/>
    </row>
    <row r="1212" spans="1:31" x14ac:dyDescent="0.3">
      <c r="A1212" s="66"/>
      <c r="B1212" s="66"/>
      <c r="C1212" s="195"/>
      <c r="D1212" s="66"/>
      <c r="E1212" s="58"/>
      <c r="F1212" s="58"/>
      <c r="G1212" s="182"/>
      <c r="H1212" s="58"/>
      <c r="I1212" s="199"/>
      <c r="J1212" s="177"/>
      <c r="K1212" s="515"/>
      <c r="L1212" s="59"/>
      <c r="M1212" s="59"/>
      <c r="N1212" s="58"/>
      <c r="O1212" s="200"/>
      <c r="P1212" s="130"/>
      <c r="Q1212" s="225"/>
      <c r="R1212" s="225"/>
      <c r="S1212" s="226"/>
      <c r="T1212" s="200"/>
      <c r="U1212" s="200"/>
      <c r="V1212" s="16"/>
      <c r="W1212" s="185"/>
      <c r="X1212" s="54"/>
      <c r="Y1212" s="54"/>
      <c r="Z1212" s="54"/>
      <c r="AA1212" s="54"/>
      <c r="AB1212" s="54"/>
      <c r="AC1212" s="54"/>
      <c r="AD1212" s="54"/>
      <c r="AE1212" s="42"/>
    </row>
    <row r="1213" spans="1:31" x14ac:dyDescent="0.3">
      <c r="A1213" s="66"/>
      <c r="B1213" s="66"/>
      <c r="C1213" s="195"/>
      <c r="D1213" s="66"/>
      <c r="E1213" s="58"/>
      <c r="F1213" s="58"/>
      <c r="G1213" s="182"/>
      <c r="H1213" s="58"/>
      <c r="I1213" s="199"/>
      <c r="J1213" s="177"/>
      <c r="K1213" s="515"/>
      <c r="L1213" s="59"/>
      <c r="M1213" s="59"/>
      <c r="N1213" s="197"/>
      <c r="O1213" s="200"/>
      <c r="P1213" s="130"/>
      <c r="Q1213" s="225"/>
      <c r="R1213" s="225"/>
      <c r="S1213" s="226"/>
      <c r="T1213" s="200"/>
      <c r="U1213" s="200"/>
      <c r="V1213" s="16"/>
      <c r="W1213" s="185"/>
      <c r="X1213" s="54"/>
      <c r="Y1213" s="54"/>
      <c r="Z1213" s="54"/>
      <c r="AA1213" s="54"/>
      <c r="AB1213" s="54"/>
      <c r="AC1213" s="54"/>
      <c r="AD1213" s="54"/>
      <c r="AE1213" s="42"/>
    </row>
    <row r="1214" spans="1:31" x14ac:dyDescent="0.3">
      <c r="A1214" s="66"/>
      <c r="B1214" s="66"/>
      <c r="C1214" s="195"/>
      <c r="D1214" s="66"/>
      <c r="E1214" s="58"/>
      <c r="F1214" s="58"/>
      <c r="G1214" s="182"/>
      <c r="H1214" s="58"/>
      <c r="I1214" s="199"/>
      <c r="J1214" s="177"/>
      <c r="K1214" s="515"/>
      <c r="L1214" s="59"/>
      <c r="M1214" s="59"/>
      <c r="N1214" s="58"/>
      <c r="O1214" s="200"/>
      <c r="P1214" s="130"/>
      <c r="Q1214" s="225"/>
      <c r="R1214" s="225"/>
      <c r="S1214" s="226"/>
      <c r="T1214" s="200"/>
      <c r="U1214" s="200"/>
      <c r="V1214" s="16"/>
      <c r="W1214" s="185"/>
      <c r="X1214" s="54"/>
      <c r="Y1214" s="54"/>
      <c r="Z1214" s="54"/>
      <c r="AA1214" s="54"/>
      <c r="AB1214" s="54"/>
      <c r="AC1214" s="54"/>
      <c r="AD1214" s="54"/>
      <c r="AE1214" s="42"/>
    </row>
    <row r="1215" spans="1:31" x14ac:dyDescent="0.3">
      <c r="A1215" s="66"/>
      <c r="B1215" s="66"/>
      <c r="C1215" s="195"/>
      <c r="D1215" s="66"/>
      <c r="E1215" s="58"/>
      <c r="F1215" s="58"/>
      <c r="G1215" s="182"/>
      <c r="H1215" s="58"/>
      <c r="I1215" s="199"/>
      <c r="J1215" s="177"/>
      <c r="K1215" s="515"/>
      <c r="L1215" s="59"/>
      <c r="M1215" s="59"/>
      <c r="N1215" s="58"/>
      <c r="O1215" s="200"/>
      <c r="P1215" s="130"/>
      <c r="Q1215" s="225"/>
      <c r="R1215" s="225"/>
      <c r="S1215" s="226"/>
      <c r="T1215" s="200"/>
      <c r="U1215" s="200"/>
      <c r="V1215" s="16"/>
      <c r="W1215" s="185"/>
      <c r="X1215" s="54"/>
      <c r="Y1215" s="54"/>
      <c r="Z1215" s="54"/>
      <c r="AA1215" s="54"/>
      <c r="AB1215" s="54"/>
      <c r="AC1215" s="54"/>
      <c r="AD1215" s="54"/>
      <c r="AE1215" s="42"/>
    </row>
    <row r="1216" spans="1:31" x14ac:dyDescent="0.3">
      <c r="A1216" s="66"/>
      <c r="B1216" s="66"/>
      <c r="C1216" s="195"/>
      <c r="D1216" s="66"/>
      <c r="E1216" s="58"/>
      <c r="F1216" s="58"/>
      <c r="G1216" s="182"/>
      <c r="H1216" s="58"/>
      <c r="I1216" s="199"/>
      <c r="J1216" s="177"/>
      <c r="K1216" s="515"/>
      <c r="L1216" s="59"/>
      <c r="M1216" s="59"/>
      <c r="N1216" s="58"/>
      <c r="O1216" s="200"/>
      <c r="P1216" s="130"/>
      <c r="Q1216" s="225"/>
      <c r="R1216" s="225"/>
      <c r="S1216" s="226"/>
      <c r="T1216" s="200"/>
      <c r="U1216" s="200"/>
      <c r="V1216" s="16"/>
      <c r="W1216" s="185"/>
      <c r="X1216" s="54"/>
      <c r="Y1216" s="54"/>
      <c r="Z1216" s="54"/>
      <c r="AA1216" s="54"/>
      <c r="AB1216" s="54"/>
      <c r="AC1216" s="54"/>
      <c r="AD1216" s="54"/>
      <c r="AE1216" s="42"/>
    </row>
    <row r="1217" spans="1:31" x14ac:dyDescent="0.3">
      <c r="A1217" s="66"/>
      <c r="B1217" s="66"/>
      <c r="C1217" s="195"/>
      <c r="D1217" s="66"/>
      <c r="E1217" s="58"/>
      <c r="F1217" s="58"/>
      <c r="G1217" s="182"/>
      <c r="H1217" s="58"/>
      <c r="I1217" s="199"/>
      <c r="J1217" s="177"/>
      <c r="K1217" s="515"/>
      <c r="L1217" s="59"/>
      <c r="M1217" s="59"/>
      <c r="N1217" s="58"/>
      <c r="O1217" s="200"/>
      <c r="P1217" s="130"/>
      <c r="Q1217" s="225"/>
      <c r="R1217" s="225"/>
      <c r="S1217" s="226"/>
      <c r="T1217" s="200"/>
      <c r="U1217" s="200"/>
      <c r="V1217" s="16"/>
      <c r="W1217" s="185"/>
      <c r="X1217" s="54"/>
      <c r="Y1217" s="54"/>
      <c r="Z1217" s="54"/>
      <c r="AA1217" s="54"/>
      <c r="AB1217" s="54"/>
      <c r="AC1217" s="54"/>
      <c r="AD1217" s="54"/>
      <c r="AE1217" s="42"/>
    </row>
    <row r="1218" spans="1:31" x14ac:dyDescent="0.3">
      <c r="A1218" s="66"/>
      <c r="B1218" s="66"/>
      <c r="C1218" s="195"/>
      <c r="D1218" s="66"/>
      <c r="E1218" s="58"/>
      <c r="F1218" s="58"/>
      <c r="G1218" s="182"/>
      <c r="H1218" s="58"/>
      <c r="I1218" s="199"/>
      <c r="J1218" s="177"/>
      <c r="K1218" s="515"/>
      <c r="L1218" s="59"/>
      <c r="M1218" s="59"/>
      <c r="N1218" s="58"/>
      <c r="O1218" s="200"/>
      <c r="P1218" s="130"/>
      <c r="Q1218" s="225"/>
      <c r="R1218" s="225"/>
      <c r="S1218" s="226"/>
      <c r="T1218" s="200"/>
      <c r="U1218" s="200"/>
      <c r="V1218" s="16"/>
      <c r="W1218" s="185"/>
      <c r="X1218" s="54"/>
      <c r="Y1218" s="54"/>
      <c r="Z1218" s="54"/>
      <c r="AA1218" s="54"/>
      <c r="AB1218" s="54"/>
      <c r="AC1218" s="54"/>
      <c r="AD1218" s="54"/>
      <c r="AE1218" s="42"/>
    </row>
    <row r="1219" spans="1:31" x14ac:dyDescent="0.3">
      <c r="A1219" s="66"/>
      <c r="B1219" s="66"/>
      <c r="C1219" s="195"/>
      <c r="D1219" s="66"/>
      <c r="E1219" s="58"/>
      <c r="F1219" s="58"/>
      <c r="G1219" s="182"/>
      <c r="H1219" s="58"/>
      <c r="I1219" s="199"/>
      <c r="J1219" s="177"/>
      <c r="K1219" s="515"/>
      <c r="L1219" s="59"/>
      <c r="M1219" s="59"/>
      <c r="N1219" s="58"/>
      <c r="O1219" s="200"/>
      <c r="P1219" s="130"/>
      <c r="Q1219" s="225"/>
      <c r="R1219" s="225"/>
      <c r="S1219" s="226"/>
      <c r="T1219" s="200"/>
      <c r="U1219" s="200"/>
      <c r="V1219" s="16"/>
      <c r="W1219" s="185"/>
      <c r="X1219" s="54"/>
      <c r="Y1219" s="54"/>
      <c r="Z1219" s="54"/>
      <c r="AA1219" s="54"/>
      <c r="AB1219" s="54"/>
      <c r="AC1219" s="54"/>
      <c r="AD1219" s="54"/>
      <c r="AE1219" s="42"/>
    </row>
    <row r="1220" spans="1:31" x14ac:dyDescent="0.3">
      <c r="A1220" s="66"/>
      <c r="B1220" s="66"/>
      <c r="C1220" s="195"/>
      <c r="D1220" s="66"/>
      <c r="E1220" s="58"/>
      <c r="F1220" s="58"/>
      <c r="G1220" s="182"/>
      <c r="H1220" s="58"/>
      <c r="I1220" s="199"/>
      <c r="J1220" s="177"/>
      <c r="K1220" s="515"/>
      <c r="L1220" s="59"/>
      <c r="M1220" s="59"/>
      <c r="N1220" s="197"/>
      <c r="O1220" s="200"/>
      <c r="P1220" s="130"/>
      <c r="Q1220" s="225"/>
      <c r="R1220" s="225"/>
      <c r="S1220" s="226"/>
      <c r="T1220" s="200"/>
      <c r="U1220" s="200"/>
      <c r="V1220" s="16"/>
      <c r="W1220" s="185"/>
      <c r="X1220" s="54"/>
      <c r="Y1220" s="54"/>
      <c r="Z1220" s="54"/>
      <c r="AA1220" s="54"/>
      <c r="AB1220" s="54"/>
      <c r="AC1220" s="54"/>
      <c r="AD1220" s="54"/>
      <c r="AE1220" s="42"/>
    </row>
    <row r="1221" spans="1:31" x14ac:dyDescent="0.3">
      <c r="A1221" s="66"/>
      <c r="B1221" s="66"/>
      <c r="C1221" s="195"/>
      <c r="D1221" s="66"/>
      <c r="E1221" s="58"/>
      <c r="F1221" s="58"/>
      <c r="G1221" s="182"/>
      <c r="H1221" s="58"/>
      <c r="I1221" s="199"/>
      <c r="J1221" s="177"/>
      <c r="K1221" s="515"/>
      <c r="L1221" s="59"/>
      <c r="M1221" s="59"/>
      <c r="N1221" s="58"/>
      <c r="O1221" s="200"/>
      <c r="P1221" s="130"/>
      <c r="Q1221" s="225"/>
      <c r="R1221" s="225"/>
      <c r="S1221" s="226"/>
      <c r="T1221" s="200"/>
      <c r="U1221" s="200"/>
      <c r="V1221" s="16"/>
      <c r="W1221" s="185"/>
      <c r="X1221" s="54"/>
      <c r="Y1221" s="54"/>
      <c r="Z1221" s="54"/>
      <c r="AA1221" s="54"/>
      <c r="AB1221" s="54"/>
      <c r="AC1221" s="54"/>
      <c r="AD1221" s="54"/>
      <c r="AE1221" s="42"/>
    </row>
    <row r="1222" spans="1:31" x14ac:dyDescent="0.3">
      <c r="A1222" s="66"/>
      <c r="B1222" s="66"/>
      <c r="C1222" s="195"/>
      <c r="D1222" s="66"/>
      <c r="E1222" s="58"/>
      <c r="F1222" s="58"/>
      <c r="G1222" s="182"/>
      <c r="H1222" s="58"/>
      <c r="I1222" s="199"/>
      <c r="J1222" s="177"/>
      <c r="K1222" s="515"/>
      <c r="L1222" s="59"/>
      <c r="M1222" s="59"/>
      <c r="N1222" s="58"/>
      <c r="O1222" s="200"/>
      <c r="P1222" s="130"/>
      <c r="Q1222" s="225"/>
      <c r="R1222" s="225"/>
      <c r="S1222" s="226"/>
      <c r="T1222" s="200"/>
      <c r="U1222" s="200"/>
      <c r="V1222" s="16"/>
      <c r="W1222" s="185"/>
      <c r="X1222" s="54"/>
      <c r="Y1222" s="54"/>
      <c r="Z1222" s="54"/>
      <c r="AA1222" s="54"/>
      <c r="AB1222" s="54"/>
      <c r="AC1222" s="54"/>
      <c r="AD1222" s="54"/>
      <c r="AE1222" s="42"/>
    </row>
    <row r="1223" spans="1:31" x14ac:dyDescent="0.3">
      <c r="A1223" s="66"/>
      <c r="B1223" s="66"/>
      <c r="C1223" s="195"/>
      <c r="D1223" s="66"/>
      <c r="E1223" s="58"/>
      <c r="F1223" s="58"/>
      <c r="G1223" s="182"/>
      <c r="H1223" s="58"/>
      <c r="I1223" s="199"/>
      <c r="J1223" s="177"/>
      <c r="K1223" s="515"/>
      <c r="L1223" s="59"/>
      <c r="M1223" s="59"/>
      <c r="N1223" s="58"/>
      <c r="O1223" s="200"/>
      <c r="P1223" s="130"/>
      <c r="Q1223" s="225"/>
      <c r="R1223" s="225"/>
      <c r="S1223" s="226"/>
      <c r="T1223" s="200"/>
      <c r="U1223" s="200"/>
      <c r="V1223" s="16"/>
      <c r="W1223" s="185"/>
      <c r="X1223" s="54"/>
      <c r="Y1223" s="54"/>
      <c r="Z1223" s="54"/>
      <c r="AA1223" s="54"/>
      <c r="AB1223" s="54"/>
      <c r="AC1223" s="54"/>
      <c r="AD1223" s="54"/>
      <c r="AE1223" s="42"/>
    </row>
    <row r="1224" spans="1:31" x14ac:dyDescent="0.3">
      <c r="A1224" s="66"/>
      <c r="B1224" s="66"/>
      <c r="C1224" s="195"/>
      <c r="D1224" s="66"/>
      <c r="E1224" s="58"/>
      <c r="F1224" s="58"/>
      <c r="G1224" s="182"/>
      <c r="H1224" s="58"/>
      <c r="I1224" s="199"/>
      <c r="J1224" s="177"/>
      <c r="K1224" s="515"/>
      <c r="L1224" s="59"/>
      <c r="M1224" s="59"/>
      <c r="N1224" s="58"/>
      <c r="O1224" s="200"/>
      <c r="P1224" s="130"/>
      <c r="Q1224" s="225"/>
      <c r="R1224" s="225"/>
      <c r="S1224" s="226"/>
      <c r="T1224" s="200"/>
      <c r="U1224" s="200"/>
      <c r="V1224" s="16"/>
      <c r="W1224" s="185"/>
      <c r="X1224" s="54"/>
      <c r="Y1224" s="54"/>
      <c r="Z1224" s="54"/>
      <c r="AA1224" s="54"/>
      <c r="AB1224" s="54"/>
      <c r="AC1224" s="54"/>
      <c r="AD1224" s="54"/>
      <c r="AE1224" s="42"/>
    </row>
    <row r="1225" spans="1:31" x14ac:dyDescent="0.3">
      <c r="A1225" s="66"/>
      <c r="B1225" s="66"/>
      <c r="C1225" s="195"/>
      <c r="D1225" s="66"/>
      <c r="E1225" s="58"/>
      <c r="F1225" s="58"/>
      <c r="G1225" s="182"/>
      <c r="H1225" s="58"/>
      <c r="I1225" s="199"/>
      <c r="J1225" s="177"/>
      <c r="K1225" s="515"/>
      <c r="L1225" s="59"/>
      <c r="M1225" s="59"/>
      <c r="N1225" s="58"/>
      <c r="O1225" s="200"/>
      <c r="P1225" s="130"/>
      <c r="Q1225" s="225"/>
      <c r="R1225" s="225"/>
      <c r="S1225" s="226"/>
      <c r="T1225" s="200"/>
      <c r="U1225" s="200"/>
      <c r="V1225" s="16"/>
      <c r="W1225" s="185"/>
      <c r="X1225" s="54"/>
      <c r="Y1225" s="54"/>
      <c r="Z1225" s="54"/>
      <c r="AA1225" s="54"/>
      <c r="AB1225" s="54"/>
      <c r="AC1225" s="54"/>
      <c r="AD1225" s="54"/>
      <c r="AE1225" s="42"/>
    </row>
    <row r="1226" spans="1:31" x14ac:dyDescent="0.3">
      <c r="A1226" s="66"/>
      <c r="B1226" s="66"/>
      <c r="C1226" s="195"/>
      <c r="D1226" s="66"/>
      <c r="E1226" s="58"/>
      <c r="F1226" s="58"/>
      <c r="G1226" s="182"/>
      <c r="H1226" s="58"/>
      <c r="I1226" s="199"/>
      <c r="J1226" s="177"/>
      <c r="K1226" s="515"/>
      <c r="L1226" s="59"/>
      <c r="M1226" s="59"/>
      <c r="N1226" s="58"/>
      <c r="O1226" s="200"/>
      <c r="P1226" s="130"/>
      <c r="Q1226" s="225"/>
      <c r="R1226" s="225"/>
      <c r="S1226" s="226"/>
      <c r="T1226" s="200"/>
      <c r="U1226" s="200"/>
      <c r="V1226" s="16"/>
      <c r="W1226" s="185"/>
      <c r="X1226" s="54"/>
      <c r="Y1226" s="54"/>
      <c r="Z1226" s="54"/>
      <c r="AA1226" s="54"/>
      <c r="AB1226" s="54"/>
      <c r="AC1226" s="54"/>
      <c r="AD1226" s="54"/>
      <c r="AE1226" s="42"/>
    </row>
    <row r="1227" spans="1:31" x14ac:dyDescent="0.3">
      <c r="A1227" s="66"/>
      <c r="B1227" s="66"/>
      <c r="C1227" s="195"/>
      <c r="D1227" s="66"/>
      <c r="E1227" s="58"/>
      <c r="F1227" s="58"/>
      <c r="G1227" s="182"/>
      <c r="H1227" s="58"/>
      <c r="I1227" s="199"/>
      <c r="J1227" s="177"/>
      <c r="K1227" s="515"/>
      <c r="L1227" s="59"/>
      <c r="M1227" s="59"/>
      <c r="N1227" s="197"/>
      <c r="O1227" s="200"/>
      <c r="P1227" s="130"/>
      <c r="Q1227" s="225"/>
      <c r="R1227" s="225"/>
      <c r="S1227" s="226"/>
      <c r="T1227" s="200"/>
      <c r="U1227" s="200"/>
      <c r="V1227" s="16"/>
      <c r="W1227" s="185"/>
      <c r="X1227" s="54"/>
      <c r="Y1227" s="54"/>
      <c r="Z1227" s="54"/>
      <c r="AA1227" s="54"/>
      <c r="AB1227" s="54"/>
      <c r="AC1227" s="54"/>
      <c r="AD1227" s="54"/>
      <c r="AE1227" s="42"/>
    </row>
    <row r="1228" spans="1:31" x14ac:dyDescent="0.3">
      <c r="A1228" s="66"/>
      <c r="B1228" s="66"/>
      <c r="C1228" s="195"/>
      <c r="D1228" s="66"/>
      <c r="E1228" s="58"/>
      <c r="F1228" s="58"/>
      <c r="G1228" s="182"/>
      <c r="H1228" s="58"/>
      <c r="I1228" s="199"/>
      <c r="J1228" s="177"/>
      <c r="K1228" s="515"/>
      <c r="L1228" s="59"/>
      <c r="M1228" s="59"/>
      <c r="N1228" s="58"/>
      <c r="O1228" s="200"/>
      <c r="P1228" s="130"/>
      <c r="Q1228" s="225"/>
      <c r="R1228" s="225"/>
      <c r="S1228" s="226"/>
      <c r="T1228" s="200"/>
      <c r="U1228" s="200"/>
      <c r="V1228" s="16"/>
      <c r="W1228" s="185"/>
      <c r="X1228" s="54"/>
      <c r="Y1228" s="54"/>
      <c r="Z1228" s="54"/>
      <c r="AA1228" s="54"/>
      <c r="AB1228" s="54"/>
      <c r="AC1228" s="54"/>
      <c r="AD1228" s="54"/>
      <c r="AE1228" s="42"/>
    </row>
    <row r="1229" spans="1:31" x14ac:dyDescent="0.3">
      <c r="A1229" s="66"/>
      <c r="B1229" s="66"/>
      <c r="C1229" s="195"/>
      <c r="D1229" s="66"/>
      <c r="E1229" s="58"/>
      <c r="F1229" s="58"/>
      <c r="G1229" s="182"/>
      <c r="H1229" s="58"/>
      <c r="I1229" s="199"/>
      <c r="J1229" s="177"/>
      <c r="K1229" s="515"/>
      <c r="L1229" s="59"/>
      <c r="M1229" s="59"/>
      <c r="N1229" s="58"/>
      <c r="O1229" s="200"/>
      <c r="P1229" s="130"/>
      <c r="Q1229" s="225"/>
      <c r="R1229" s="225"/>
      <c r="S1229" s="226"/>
      <c r="T1229" s="200"/>
      <c r="U1229" s="200"/>
      <c r="V1229" s="16"/>
      <c r="W1229" s="185"/>
      <c r="X1229" s="54"/>
      <c r="Y1229" s="54"/>
      <c r="Z1229" s="54"/>
      <c r="AA1229" s="54"/>
      <c r="AB1229" s="54"/>
      <c r="AC1229" s="54"/>
      <c r="AD1229" s="54"/>
      <c r="AE1229" s="42"/>
    </row>
    <row r="1230" spans="1:31" x14ac:dyDescent="0.3">
      <c r="A1230" s="66"/>
      <c r="B1230" s="66"/>
      <c r="C1230" s="195"/>
      <c r="D1230" s="66"/>
      <c r="E1230" s="58"/>
      <c r="F1230" s="58"/>
      <c r="G1230" s="182"/>
      <c r="H1230" s="58"/>
      <c r="I1230" s="199"/>
      <c r="J1230" s="177"/>
      <c r="K1230" s="515"/>
      <c r="L1230" s="59"/>
      <c r="M1230" s="59"/>
      <c r="N1230" s="58"/>
      <c r="O1230" s="200"/>
      <c r="P1230" s="130"/>
      <c r="Q1230" s="225"/>
      <c r="R1230" s="225"/>
      <c r="S1230" s="226"/>
      <c r="T1230" s="200"/>
      <c r="U1230" s="200"/>
      <c r="V1230" s="16"/>
      <c r="W1230" s="185"/>
      <c r="X1230" s="54"/>
      <c r="Y1230" s="54"/>
      <c r="Z1230" s="54"/>
      <c r="AA1230" s="54"/>
      <c r="AB1230" s="54"/>
      <c r="AC1230" s="54"/>
      <c r="AD1230" s="54"/>
      <c r="AE1230" s="42"/>
    </row>
    <row r="1231" spans="1:31" x14ac:dyDescent="0.3">
      <c r="A1231" s="66"/>
      <c r="B1231" s="66"/>
      <c r="C1231" s="195"/>
      <c r="D1231" s="66"/>
      <c r="E1231" s="58"/>
      <c r="F1231" s="58"/>
      <c r="G1231" s="182"/>
      <c r="H1231" s="58"/>
      <c r="I1231" s="199"/>
      <c r="J1231" s="177"/>
      <c r="K1231" s="515"/>
      <c r="L1231" s="59"/>
      <c r="M1231" s="59"/>
      <c r="N1231" s="58"/>
      <c r="O1231" s="200"/>
      <c r="P1231" s="130"/>
      <c r="Q1231" s="225"/>
      <c r="R1231" s="225"/>
      <c r="S1231" s="226"/>
      <c r="T1231" s="200"/>
      <c r="U1231" s="200"/>
      <c r="V1231" s="16"/>
      <c r="W1231" s="185"/>
      <c r="X1231" s="54"/>
      <c r="Y1231" s="54"/>
      <c r="Z1231" s="54"/>
      <c r="AA1231" s="54"/>
      <c r="AB1231" s="54"/>
      <c r="AC1231" s="54"/>
      <c r="AD1231" s="54"/>
      <c r="AE1231" s="42"/>
    </row>
    <row r="1232" spans="1:31" x14ac:dyDescent="0.3">
      <c r="A1232" s="66"/>
      <c r="B1232" s="66"/>
      <c r="C1232" s="195"/>
      <c r="D1232" s="66"/>
      <c r="E1232" s="58"/>
      <c r="F1232" s="58"/>
      <c r="G1232" s="182"/>
      <c r="H1232" s="58"/>
      <c r="I1232" s="199"/>
      <c r="J1232" s="177"/>
      <c r="K1232" s="515"/>
      <c r="L1232" s="59"/>
      <c r="M1232" s="59"/>
      <c r="N1232" s="58"/>
      <c r="O1232" s="200"/>
      <c r="P1232" s="130"/>
      <c r="Q1232" s="225"/>
      <c r="R1232" s="225"/>
      <c r="S1232" s="226"/>
      <c r="T1232" s="200"/>
      <c r="U1232" s="200"/>
      <c r="V1232" s="16"/>
      <c r="W1232" s="185"/>
      <c r="X1232" s="54"/>
      <c r="Y1232" s="54"/>
      <c r="Z1232" s="54"/>
      <c r="AA1232" s="54"/>
      <c r="AB1232" s="54"/>
      <c r="AC1232" s="54"/>
      <c r="AD1232" s="54"/>
      <c r="AE1232" s="42"/>
    </row>
    <row r="1233" spans="1:31" x14ac:dyDescent="0.3">
      <c r="A1233" s="66"/>
      <c r="B1233" s="66"/>
      <c r="C1233" s="195"/>
      <c r="D1233" s="66"/>
      <c r="E1233" s="58"/>
      <c r="F1233" s="58"/>
      <c r="G1233" s="182"/>
      <c r="H1233" s="58"/>
      <c r="I1233" s="199"/>
      <c r="J1233" s="177"/>
      <c r="K1233" s="515"/>
      <c r="L1233" s="59"/>
      <c r="M1233" s="59"/>
      <c r="N1233" s="58"/>
      <c r="O1233" s="200"/>
      <c r="P1233" s="130"/>
      <c r="Q1233" s="225"/>
      <c r="R1233" s="225"/>
      <c r="S1233" s="226"/>
      <c r="T1233" s="200"/>
      <c r="U1233" s="200"/>
      <c r="V1233" s="16"/>
      <c r="W1233" s="185"/>
      <c r="X1233" s="54"/>
      <c r="Y1233" s="54"/>
      <c r="Z1233" s="54"/>
      <c r="AA1233" s="54"/>
      <c r="AB1233" s="54"/>
      <c r="AC1233" s="54"/>
      <c r="AD1233" s="54"/>
      <c r="AE1233" s="42"/>
    </row>
    <row r="1234" spans="1:31" x14ac:dyDescent="0.3">
      <c r="A1234" s="66"/>
      <c r="B1234" s="66"/>
      <c r="C1234" s="195"/>
      <c r="D1234" s="66"/>
      <c r="E1234" s="58"/>
      <c r="F1234" s="58"/>
      <c r="G1234" s="182"/>
      <c r="H1234" s="58"/>
      <c r="I1234" s="199"/>
      <c r="J1234" s="177"/>
      <c r="K1234" s="515"/>
      <c r="L1234" s="59"/>
      <c r="M1234" s="59"/>
      <c r="N1234" s="197"/>
      <c r="O1234" s="200"/>
      <c r="P1234" s="130"/>
      <c r="Q1234" s="225"/>
      <c r="R1234" s="225"/>
      <c r="S1234" s="226"/>
      <c r="T1234" s="200"/>
      <c r="U1234" s="200"/>
      <c r="V1234" s="16"/>
      <c r="W1234" s="185"/>
      <c r="X1234" s="54"/>
      <c r="Y1234" s="54"/>
      <c r="Z1234" s="54"/>
      <c r="AA1234" s="54"/>
      <c r="AB1234" s="54"/>
      <c r="AC1234" s="54"/>
      <c r="AD1234" s="54"/>
      <c r="AE1234" s="42"/>
    </row>
    <row r="1235" spans="1:31" x14ac:dyDescent="0.3">
      <c r="A1235" s="66"/>
      <c r="B1235" s="66"/>
      <c r="C1235" s="195"/>
      <c r="D1235" s="66"/>
      <c r="E1235" s="58"/>
      <c r="F1235" s="58"/>
      <c r="G1235" s="182"/>
      <c r="H1235" s="58"/>
      <c r="I1235" s="199"/>
      <c r="J1235" s="177"/>
      <c r="K1235" s="515"/>
      <c r="L1235" s="59"/>
      <c r="M1235" s="59"/>
      <c r="N1235" s="58"/>
      <c r="O1235" s="200"/>
      <c r="P1235" s="130"/>
      <c r="Q1235" s="225"/>
      <c r="R1235" s="225"/>
      <c r="S1235" s="226"/>
      <c r="T1235" s="200"/>
      <c r="U1235" s="200"/>
      <c r="V1235" s="16"/>
      <c r="W1235" s="185"/>
      <c r="X1235" s="54"/>
      <c r="Y1235" s="54"/>
      <c r="Z1235" s="54"/>
      <c r="AA1235" s="54"/>
      <c r="AB1235" s="54"/>
      <c r="AC1235" s="54"/>
      <c r="AD1235" s="54"/>
      <c r="AE1235" s="42"/>
    </row>
    <row r="1236" spans="1:31" x14ac:dyDescent="0.3">
      <c r="A1236" s="66"/>
      <c r="B1236" s="66"/>
      <c r="C1236" s="195"/>
      <c r="D1236" s="66"/>
      <c r="E1236" s="58"/>
      <c r="F1236" s="58"/>
      <c r="G1236" s="182"/>
      <c r="H1236" s="58"/>
      <c r="I1236" s="199"/>
      <c r="J1236" s="177"/>
      <c r="K1236" s="515"/>
      <c r="L1236" s="59"/>
      <c r="M1236" s="59"/>
      <c r="N1236" s="58"/>
      <c r="O1236" s="200"/>
      <c r="P1236" s="130"/>
      <c r="Q1236" s="225"/>
      <c r="R1236" s="225"/>
      <c r="S1236" s="226"/>
      <c r="T1236" s="200"/>
      <c r="U1236" s="200"/>
      <c r="V1236" s="16"/>
      <c r="W1236" s="185"/>
      <c r="X1236" s="54"/>
      <c r="Y1236" s="54"/>
      <c r="Z1236" s="54"/>
      <c r="AA1236" s="54"/>
      <c r="AB1236" s="54"/>
      <c r="AC1236" s="54"/>
      <c r="AD1236" s="54"/>
      <c r="AE1236" s="42"/>
    </row>
    <row r="1237" spans="1:31" x14ac:dyDescent="0.3">
      <c r="A1237" s="66"/>
      <c r="B1237" s="66"/>
      <c r="C1237" s="195"/>
      <c r="D1237" s="66"/>
      <c r="E1237" s="58"/>
      <c r="F1237" s="58"/>
      <c r="G1237" s="182"/>
      <c r="H1237" s="58"/>
      <c r="I1237" s="199"/>
      <c r="J1237" s="177"/>
      <c r="K1237" s="515"/>
      <c r="L1237" s="59"/>
      <c r="M1237" s="59"/>
      <c r="N1237" s="58"/>
      <c r="O1237" s="200"/>
      <c r="P1237" s="130"/>
      <c r="Q1237" s="225"/>
      <c r="R1237" s="225"/>
      <c r="S1237" s="226"/>
      <c r="T1237" s="200"/>
      <c r="U1237" s="200"/>
      <c r="V1237" s="16"/>
      <c r="W1237" s="185"/>
      <c r="X1237" s="54"/>
      <c r="Y1237" s="54"/>
      <c r="Z1237" s="54"/>
      <c r="AA1237" s="54"/>
      <c r="AB1237" s="54"/>
      <c r="AC1237" s="54"/>
      <c r="AD1237" s="54"/>
      <c r="AE1237" s="42"/>
    </row>
    <row r="1238" spans="1:31" x14ac:dyDescent="0.3">
      <c r="A1238" s="66"/>
      <c r="B1238" s="66"/>
      <c r="C1238" s="195"/>
      <c r="D1238" s="66"/>
      <c r="E1238" s="58"/>
      <c r="F1238" s="58"/>
      <c r="G1238" s="182"/>
      <c r="H1238" s="58"/>
      <c r="I1238" s="199"/>
      <c r="J1238" s="177"/>
      <c r="K1238" s="515"/>
      <c r="L1238" s="59"/>
      <c r="M1238" s="59"/>
      <c r="N1238" s="58"/>
      <c r="O1238" s="200"/>
      <c r="P1238" s="130"/>
      <c r="Q1238" s="225"/>
      <c r="R1238" s="225"/>
      <c r="S1238" s="226"/>
      <c r="T1238" s="200"/>
      <c r="U1238" s="200"/>
      <c r="V1238" s="16"/>
      <c r="W1238" s="185"/>
      <c r="X1238" s="54"/>
      <c r="Y1238" s="54"/>
      <c r="Z1238" s="54"/>
      <c r="AA1238" s="54"/>
      <c r="AB1238" s="54"/>
      <c r="AC1238" s="54"/>
      <c r="AD1238" s="54"/>
      <c r="AE1238" s="42"/>
    </row>
    <row r="1239" spans="1:31" x14ac:dyDescent="0.3">
      <c r="A1239" s="66"/>
      <c r="B1239" s="66"/>
      <c r="C1239" s="195"/>
      <c r="D1239" s="66"/>
      <c r="E1239" s="58"/>
      <c r="F1239" s="58"/>
      <c r="G1239" s="182"/>
      <c r="H1239" s="58"/>
      <c r="I1239" s="199"/>
      <c r="J1239" s="177"/>
      <c r="K1239" s="515"/>
      <c r="L1239" s="59"/>
      <c r="M1239" s="59"/>
      <c r="N1239" s="58"/>
      <c r="O1239" s="200"/>
      <c r="P1239" s="130"/>
      <c r="Q1239" s="225"/>
      <c r="R1239" s="225"/>
      <c r="S1239" s="226"/>
      <c r="T1239" s="200"/>
      <c r="U1239" s="200"/>
      <c r="V1239" s="16"/>
      <c r="W1239" s="185"/>
      <c r="X1239" s="54"/>
      <c r="Y1239" s="54"/>
      <c r="Z1239" s="54"/>
      <c r="AA1239" s="54"/>
      <c r="AB1239" s="54"/>
      <c r="AC1239" s="54"/>
      <c r="AD1239" s="54"/>
      <c r="AE1239" s="42"/>
    </row>
    <row r="1240" spans="1:31" x14ac:dyDescent="0.3">
      <c r="A1240" s="66"/>
      <c r="B1240" s="66"/>
      <c r="C1240" s="195"/>
      <c r="D1240" s="66"/>
      <c r="E1240" s="58"/>
      <c r="F1240" s="58"/>
      <c r="G1240" s="182"/>
      <c r="H1240" s="58"/>
      <c r="I1240" s="199"/>
      <c r="J1240" s="177"/>
      <c r="K1240" s="515"/>
      <c r="L1240" s="59"/>
      <c r="M1240" s="59"/>
      <c r="N1240" s="197"/>
      <c r="O1240" s="200"/>
      <c r="P1240" s="130"/>
      <c r="Q1240" s="225"/>
      <c r="R1240" s="225"/>
      <c r="S1240" s="226"/>
      <c r="T1240" s="200"/>
      <c r="U1240" s="200"/>
      <c r="V1240" s="16"/>
      <c r="W1240" s="185"/>
      <c r="X1240" s="54"/>
      <c r="Y1240" s="54"/>
      <c r="Z1240" s="54"/>
      <c r="AA1240" s="54"/>
      <c r="AB1240" s="54"/>
      <c r="AC1240" s="54"/>
      <c r="AD1240" s="54"/>
      <c r="AE1240" s="42"/>
    </row>
    <row r="1241" spans="1:31" x14ac:dyDescent="0.3">
      <c r="A1241" s="66"/>
      <c r="B1241" s="66"/>
      <c r="C1241" s="195"/>
      <c r="D1241" s="66"/>
      <c r="E1241" s="58"/>
      <c r="F1241" s="58"/>
      <c r="G1241" s="182"/>
      <c r="H1241" s="58"/>
      <c r="I1241" s="199"/>
      <c r="J1241" s="177"/>
      <c r="K1241" s="515"/>
      <c r="L1241" s="59"/>
      <c r="M1241" s="59"/>
      <c r="N1241" s="58"/>
      <c r="O1241" s="200"/>
      <c r="P1241" s="130"/>
      <c r="Q1241" s="225"/>
      <c r="R1241" s="225"/>
      <c r="S1241" s="226"/>
      <c r="T1241" s="200"/>
      <c r="U1241" s="200"/>
      <c r="V1241" s="16"/>
      <c r="W1241" s="185"/>
      <c r="X1241" s="54"/>
      <c r="Y1241" s="54"/>
      <c r="Z1241" s="54"/>
      <c r="AA1241" s="54"/>
      <c r="AB1241" s="54"/>
      <c r="AC1241" s="54"/>
      <c r="AD1241" s="54"/>
      <c r="AE1241" s="42"/>
    </row>
    <row r="1242" spans="1:31" x14ac:dyDescent="0.3">
      <c r="A1242" s="66"/>
      <c r="B1242" s="66"/>
      <c r="C1242" s="195"/>
      <c r="D1242" s="66"/>
      <c r="E1242" s="58"/>
      <c r="F1242" s="58"/>
      <c r="G1242" s="182"/>
      <c r="H1242" s="58"/>
      <c r="I1242" s="199"/>
      <c r="J1242" s="177"/>
      <c r="K1242" s="515"/>
      <c r="L1242" s="59"/>
      <c r="M1242" s="59"/>
      <c r="N1242" s="58"/>
      <c r="O1242" s="200"/>
      <c r="P1242" s="130"/>
      <c r="Q1242" s="225"/>
      <c r="R1242" s="225"/>
      <c r="S1242" s="226"/>
      <c r="T1242" s="200"/>
      <c r="U1242" s="200"/>
      <c r="V1242" s="16"/>
      <c r="W1242" s="185"/>
      <c r="X1242" s="54"/>
      <c r="Y1242" s="54"/>
      <c r="Z1242" s="54"/>
      <c r="AA1242" s="54"/>
      <c r="AB1242" s="54"/>
      <c r="AC1242" s="54"/>
      <c r="AD1242" s="54"/>
      <c r="AE1242" s="42"/>
    </row>
    <row r="1243" spans="1:31" x14ac:dyDescent="0.3">
      <c r="A1243" s="66"/>
      <c r="B1243" s="66"/>
      <c r="C1243" s="195"/>
      <c r="D1243" s="66"/>
      <c r="E1243" s="58"/>
      <c r="F1243" s="58"/>
      <c r="G1243" s="182"/>
      <c r="H1243" s="58"/>
      <c r="I1243" s="199"/>
      <c r="J1243" s="177"/>
      <c r="K1243" s="515"/>
      <c r="L1243" s="59"/>
      <c r="M1243" s="59"/>
      <c r="N1243" s="58"/>
      <c r="O1243" s="200"/>
      <c r="P1243" s="130"/>
      <c r="Q1243" s="225"/>
      <c r="R1243" s="225"/>
      <c r="S1243" s="226"/>
      <c r="T1243" s="200"/>
      <c r="U1243" s="200"/>
      <c r="V1243" s="16"/>
      <c r="W1243" s="185"/>
      <c r="X1243" s="54"/>
      <c r="Y1243" s="54"/>
      <c r="Z1243" s="54"/>
      <c r="AA1243" s="54"/>
      <c r="AB1243" s="54"/>
      <c r="AC1243" s="54"/>
      <c r="AD1243" s="54"/>
      <c r="AE1243" s="42"/>
    </row>
    <row r="1244" spans="1:31" x14ac:dyDescent="0.3">
      <c r="A1244" s="66"/>
      <c r="B1244" s="66"/>
      <c r="C1244" s="195"/>
      <c r="D1244" s="66"/>
      <c r="E1244" s="58"/>
      <c r="F1244" s="58"/>
      <c r="G1244" s="182"/>
      <c r="H1244" s="58"/>
      <c r="I1244" s="199"/>
      <c r="J1244" s="177"/>
      <c r="K1244" s="515"/>
      <c r="L1244" s="59"/>
      <c r="M1244" s="59"/>
      <c r="N1244" s="197"/>
      <c r="O1244" s="200"/>
      <c r="P1244" s="130"/>
      <c r="Q1244" s="225"/>
      <c r="R1244" s="225"/>
      <c r="S1244" s="226"/>
      <c r="T1244" s="200"/>
      <c r="U1244" s="200"/>
      <c r="V1244" s="16"/>
      <c r="W1244" s="185"/>
      <c r="X1244" s="54"/>
      <c r="Y1244" s="54"/>
      <c r="Z1244" s="54"/>
      <c r="AA1244" s="54"/>
      <c r="AB1244" s="54"/>
      <c r="AC1244" s="54"/>
      <c r="AD1244" s="54"/>
      <c r="AE1244" s="42"/>
    </row>
    <row r="1245" spans="1:31" x14ac:dyDescent="0.3">
      <c r="A1245" s="66"/>
      <c r="B1245" s="66"/>
      <c r="C1245" s="195"/>
      <c r="D1245" s="66"/>
      <c r="E1245" s="58"/>
      <c r="F1245" s="58"/>
      <c r="G1245" s="182"/>
      <c r="H1245" s="58"/>
      <c r="I1245" s="199"/>
      <c r="J1245" s="177"/>
      <c r="K1245" s="515"/>
      <c r="L1245" s="59"/>
      <c r="M1245" s="59"/>
      <c r="N1245" s="58"/>
      <c r="O1245" s="200"/>
      <c r="P1245" s="130"/>
      <c r="Q1245" s="225"/>
      <c r="R1245" s="225"/>
      <c r="S1245" s="226"/>
      <c r="T1245" s="200"/>
      <c r="U1245" s="200"/>
      <c r="V1245" s="16"/>
      <c r="W1245" s="185"/>
      <c r="X1245" s="54"/>
      <c r="Y1245" s="54"/>
      <c r="Z1245" s="54"/>
      <c r="AA1245" s="54"/>
      <c r="AB1245" s="54"/>
      <c r="AC1245" s="54"/>
      <c r="AD1245" s="54"/>
      <c r="AE1245" s="42"/>
    </row>
    <row r="1246" spans="1:31" x14ac:dyDescent="0.3">
      <c r="A1246" s="66"/>
      <c r="B1246" s="66"/>
      <c r="C1246" s="195"/>
      <c r="D1246" s="66"/>
      <c r="E1246" s="58"/>
      <c r="F1246" s="58"/>
      <c r="G1246" s="182"/>
      <c r="H1246" s="58"/>
      <c r="I1246" s="199"/>
      <c r="J1246" s="177"/>
      <c r="K1246" s="515"/>
      <c r="L1246" s="59"/>
      <c r="M1246" s="59"/>
      <c r="N1246" s="58"/>
      <c r="O1246" s="200"/>
      <c r="P1246" s="130"/>
      <c r="Q1246" s="225"/>
      <c r="R1246" s="225"/>
      <c r="S1246" s="226"/>
      <c r="T1246" s="200"/>
      <c r="U1246" s="200"/>
      <c r="V1246" s="16"/>
      <c r="W1246" s="185"/>
      <c r="X1246" s="54"/>
      <c r="Y1246" s="54"/>
      <c r="Z1246" s="54"/>
      <c r="AA1246" s="54"/>
      <c r="AB1246" s="54"/>
      <c r="AC1246" s="54"/>
      <c r="AD1246" s="54"/>
      <c r="AE1246" s="42"/>
    </row>
    <row r="1247" spans="1:31" x14ac:dyDescent="0.3">
      <c r="A1247" s="66"/>
      <c r="B1247" s="66"/>
      <c r="C1247" s="195"/>
      <c r="D1247" s="66"/>
      <c r="E1247" s="58"/>
      <c r="F1247" s="58"/>
      <c r="G1247" s="182"/>
      <c r="H1247" s="58"/>
      <c r="I1247" s="199"/>
      <c r="J1247" s="177"/>
      <c r="K1247" s="515"/>
      <c r="L1247" s="59"/>
      <c r="M1247" s="59"/>
      <c r="N1247" s="58"/>
      <c r="O1247" s="200"/>
      <c r="P1247" s="130"/>
      <c r="Q1247" s="225"/>
      <c r="R1247" s="225"/>
      <c r="S1247" s="226"/>
      <c r="T1247" s="200"/>
      <c r="U1247" s="200"/>
      <c r="V1247" s="16"/>
      <c r="W1247" s="185"/>
      <c r="X1247" s="54"/>
      <c r="Y1247" s="54"/>
      <c r="Z1247" s="54"/>
      <c r="AA1247" s="54"/>
      <c r="AB1247" s="54"/>
      <c r="AC1247" s="54"/>
      <c r="AD1247" s="54"/>
      <c r="AE1247" s="42"/>
    </row>
    <row r="1248" spans="1:31" x14ac:dyDescent="0.3">
      <c r="A1248" s="66"/>
      <c r="B1248" s="66"/>
      <c r="C1248" s="195"/>
      <c r="D1248" s="66"/>
      <c r="E1248" s="58"/>
      <c r="F1248" s="58"/>
      <c r="G1248" s="182"/>
      <c r="H1248" s="58"/>
      <c r="I1248" s="199"/>
      <c r="J1248" s="177"/>
      <c r="K1248" s="515"/>
      <c r="L1248" s="59"/>
      <c r="M1248" s="59"/>
      <c r="N1248" s="58"/>
      <c r="O1248" s="200"/>
      <c r="P1248" s="130"/>
      <c r="Q1248" s="225"/>
      <c r="R1248" s="225"/>
      <c r="S1248" s="226"/>
      <c r="T1248" s="200"/>
      <c r="U1248" s="200"/>
      <c r="V1248" s="16"/>
      <c r="W1248" s="185"/>
      <c r="X1248" s="54"/>
      <c r="Y1248" s="54"/>
      <c r="Z1248" s="54"/>
      <c r="AA1248" s="54"/>
      <c r="AB1248" s="54"/>
      <c r="AC1248" s="54"/>
      <c r="AD1248" s="54"/>
      <c r="AE1248" s="42"/>
    </row>
    <row r="1249" spans="1:31" x14ac:dyDescent="0.3">
      <c r="A1249" s="66"/>
      <c r="B1249" s="66"/>
      <c r="C1249" s="195"/>
      <c r="D1249" s="66"/>
      <c r="E1249" s="58"/>
      <c r="F1249" s="58"/>
      <c r="G1249" s="182"/>
      <c r="H1249" s="58"/>
      <c r="I1249" s="199"/>
      <c r="J1249" s="177"/>
      <c r="K1249" s="515"/>
      <c r="L1249" s="59"/>
      <c r="M1249" s="59"/>
      <c r="N1249" s="58"/>
      <c r="O1249" s="200"/>
      <c r="P1249" s="130"/>
      <c r="Q1249" s="225"/>
      <c r="R1249" s="225"/>
      <c r="S1249" s="226"/>
      <c r="T1249" s="200"/>
      <c r="U1249" s="200"/>
      <c r="V1249" s="16"/>
      <c r="W1249" s="185"/>
      <c r="X1249" s="54"/>
      <c r="Y1249" s="54"/>
      <c r="Z1249" s="54"/>
      <c r="AA1249" s="54"/>
      <c r="AB1249" s="54"/>
      <c r="AC1249" s="54"/>
      <c r="AD1249" s="54"/>
      <c r="AE1249" s="42"/>
    </row>
    <row r="1250" spans="1:31" x14ac:dyDescent="0.3">
      <c r="A1250" s="66"/>
      <c r="B1250" s="66"/>
      <c r="C1250" s="195"/>
      <c r="D1250" s="66"/>
      <c r="E1250" s="58"/>
      <c r="F1250" s="58"/>
      <c r="G1250" s="182"/>
      <c r="H1250" s="58"/>
      <c r="I1250" s="199"/>
      <c r="J1250" s="177"/>
      <c r="K1250" s="515"/>
      <c r="L1250" s="59"/>
      <c r="M1250" s="59"/>
      <c r="N1250" s="58"/>
      <c r="O1250" s="200"/>
      <c r="P1250" s="130"/>
      <c r="Q1250" s="225"/>
      <c r="R1250" s="225"/>
      <c r="S1250" s="226"/>
      <c r="T1250" s="200"/>
      <c r="U1250" s="200"/>
      <c r="V1250" s="16"/>
      <c r="W1250" s="185"/>
      <c r="X1250" s="54"/>
      <c r="Y1250" s="54"/>
      <c r="Z1250" s="54"/>
      <c r="AA1250" s="54"/>
      <c r="AB1250" s="54"/>
      <c r="AC1250" s="54"/>
      <c r="AD1250" s="54"/>
      <c r="AE1250" s="42"/>
    </row>
    <row r="1251" spans="1:31" x14ac:dyDescent="0.3">
      <c r="A1251" s="66"/>
      <c r="B1251" s="66"/>
      <c r="C1251" s="195"/>
      <c r="D1251" s="66"/>
      <c r="E1251" s="58"/>
      <c r="F1251" s="58"/>
      <c r="G1251" s="182"/>
      <c r="H1251" s="58"/>
      <c r="I1251" s="199"/>
      <c r="J1251" s="177"/>
      <c r="K1251" s="515"/>
      <c r="L1251" s="59"/>
      <c r="M1251" s="59"/>
      <c r="N1251" s="58"/>
      <c r="O1251" s="200"/>
      <c r="P1251" s="130"/>
      <c r="Q1251" s="225"/>
      <c r="R1251" s="225"/>
      <c r="S1251" s="226"/>
      <c r="T1251" s="200"/>
      <c r="U1251" s="200"/>
      <c r="V1251" s="16"/>
      <c r="W1251" s="185"/>
      <c r="X1251" s="54"/>
      <c r="Y1251" s="54"/>
      <c r="Z1251" s="54"/>
      <c r="AA1251" s="54"/>
      <c r="AB1251" s="54"/>
      <c r="AC1251" s="54"/>
      <c r="AD1251" s="54"/>
      <c r="AE1251" s="42"/>
    </row>
    <row r="1252" spans="1:31" x14ac:dyDescent="0.3">
      <c r="A1252" s="66"/>
      <c r="B1252" s="66"/>
      <c r="C1252" s="195"/>
      <c r="D1252" s="66"/>
      <c r="E1252" s="58"/>
      <c r="F1252" s="58"/>
      <c r="G1252" s="182"/>
      <c r="H1252" s="58"/>
      <c r="I1252" s="199"/>
      <c r="J1252" s="177"/>
      <c r="K1252" s="515"/>
      <c r="L1252" s="59"/>
      <c r="M1252" s="59"/>
      <c r="N1252" s="58"/>
      <c r="O1252" s="200"/>
      <c r="P1252" s="130"/>
      <c r="Q1252" s="225"/>
      <c r="R1252" s="225"/>
      <c r="S1252" s="226"/>
      <c r="T1252" s="200"/>
      <c r="U1252" s="200"/>
      <c r="V1252" s="16"/>
      <c r="W1252" s="185"/>
      <c r="X1252" s="54"/>
      <c r="Y1252" s="54"/>
      <c r="Z1252" s="54"/>
      <c r="AA1252" s="54"/>
      <c r="AB1252" s="54"/>
      <c r="AC1252" s="54"/>
      <c r="AD1252" s="54"/>
      <c r="AE1252" s="42"/>
    </row>
    <row r="1253" spans="1:31" x14ac:dyDescent="0.3">
      <c r="A1253" s="66"/>
      <c r="B1253" s="66"/>
      <c r="C1253" s="195"/>
      <c r="D1253" s="66"/>
      <c r="E1253" s="58"/>
      <c r="F1253" s="58"/>
      <c r="G1253" s="182"/>
      <c r="H1253" s="58"/>
      <c r="I1253" s="199"/>
      <c r="J1253" s="177"/>
      <c r="K1253" s="515"/>
      <c r="L1253" s="59"/>
      <c r="M1253" s="59"/>
      <c r="N1253" s="197"/>
      <c r="O1253" s="200"/>
      <c r="P1253" s="130"/>
      <c r="Q1253" s="225"/>
      <c r="R1253" s="225"/>
      <c r="S1253" s="226"/>
      <c r="T1253" s="200"/>
      <c r="U1253" s="200"/>
      <c r="V1253" s="16"/>
      <c r="W1253" s="185"/>
      <c r="X1253" s="54"/>
      <c r="Y1253" s="54"/>
      <c r="Z1253" s="54"/>
      <c r="AA1253" s="54"/>
      <c r="AB1253" s="54"/>
      <c r="AC1253" s="54"/>
      <c r="AD1253" s="54"/>
      <c r="AE1253" s="42"/>
    </row>
    <row r="1254" spans="1:31" x14ac:dyDescent="0.3">
      <c r="A1254" s="66"/>
      <c r="B1254" s="66"/>
      <c r="C1254" s="195"/>
      <c r="D1254" s="66"/>
      <c r="E1254" s="58"/>
      <c r="F1254" s="58"/>
      <c r="G1254" s="182"/>
      <c r="H1254" s="58"/>
      <c r="I1254" s="199"/>
      <c r="J1254" s="177"/>
      <c r="K1254" s="515"/>
      <c r="L1254" s="59"/>
      <c r="M1254" s="59"/>
      <c r="N1254" s="58"/>
      <c r="O1254" s="200"/>
      <c r="P1254" s="130"/>
      <c r="Q1254" s="225"/>
      <c r="R1254" s="225"/>
      <c r="S1254" s="226"/>
      <c r="T1254" s="200"/>
      <c r="U1254" s="200"/>
      <c r="V1254" s="16"/>
      <c r="W1254" s="185"/>
      <c r="X1254" s="54"/>
      <c r="Y1254" s="54"/>
      <c r="Z1254" s="54"/>
      <c r="AA1254" s="54"/>
      <c r="AB1254" s="54"/>
      <c r="AC1254" s="54"/>
      <c r="AD1254" s="54"/>
      <c r="AE1254" s="42"/>
    </row>
    <row r="1255" spans="1:31" x14ac:dyDescent="0.3">
      <c r="A1255" s="66"/>
      <c r="B1255" s="66"/>
      <c r="C1255" s="195"/>
      <c r="D1255" s="66"/>
      <c r="E1255" s="58"/>
      <c r="F1255" s="58"/>
      <c r="G1255" s="182"/>
      <c r="H1255" s="58"/>
      <c r="I1255" s="199"/>
      <c r="J1255" s="177"/>
      <c r="K1255" s="515"/>
      <c r="L1255" s="59"/>
      <c r="M1255" s="59"/>
      <c r="N1255" s="58"/>
      <c r="O1255" s="200"/>
      <c r="P1255" s="130"/>
      <c r="Q1255" s="225"/>
      <c r="R1255" s="225"/>
      <c r="S1255" s="226"/>
      <c r="T1255" s="200"/>
      <c r="U1255" s="200"/>
      <c r="V1255" s="16"/>
      <c r="W1255" s="185"/>
      <c r="X1255" s="54"/>
      <c r="Y1255" s="54"/>
      <c r="Z1255" s="54"/>
      <c r="AA1255" s="54"/>
      <c r="AB1255" s="54"/>
      <c r="AC1255" s="54"/>
      <c r="AD1255" s="54"/>
      <c r="AE1255" s="42"/>
    </row>
    <row r="1256" spans="1:31" x14ac:dyDescent="0.3">
      <c r="A1256" s="66"/>
      <c r="B1256" s="66"/>
      <c r="C1256" s="195"/>
      <c r="D1256" s="66"/>
      <c r="E1256" s="58"/>
      <c r="F1256" s="58"/>
      <c r="G1256" s="182"/>
      <c r="H1256" s="58"/>
      <c r="I1256" s="199"/>
      <c r="J1256" s="177"/>
      <c r="K1256" s="515"/>
      <c r="L1256" s="59"/>
      <c r="M1256" s="59"/>
      <c r="N1256" s="58"/>
      <c r="O1256" s="200"/>
      <c r="P1256" s="130"/>
      <c r="Q1256" s="225"/>
      <c r="R1256" s="225"/>
      <c r="S1256" s="226"/>
      <c r="T1256" s="200"/>
      <c r="U1256" s="200"/>
      <c r="V1256" s="16"/>
      <c r="W1256" s="185"/>
      <c r="X1256" s="54"/>
      <c r="Y1256" s="54"/>
      <c r="Z1256" s="54"/>
      <c r="AA1256" s="54"/>
      <c r="AB1256" s="54"/>
      <c r="AC1256" s="54"/>
      <c r="AD1256" s="54"/>
      <c r="AE1256" s="42"/>
    </row>
    <row r="1257" spans="1:31" x14ac:dyDescent="0.3">
      <c r="A1257" s="66"/>
      <c r="B1257" s="66"/>
      <c r="C1257" s="195"/>
      <c r="D1257" s="66"/>
      <c r="E1257" s="58"/>
      <c r="F1257" s="58"/>
      <c r="G1257" s="182"/>
      <c r="H1257" s="58"/>
      <c r="I1257" s="199"/>
      <c r="J1257" s="177"/>
      <c r="K1257" s="515"/>
      <c r="L1257" s="59"/>
      <c r="M1257" s="59"/>
      <c r="N1257" s="58"/>
      <c r="O1257" s="200"/>
      <c r="P1257" s="130"/>
      <c r="Q1257" s="225"/>
      <c r="R1257" s="225"/>
      <c r="S1257" s="226"/>
      <c r="T1257" s="200"/>
      <c r="U1257" s="200"/>
      <c r="V1257" s="16"/>
      <c r="W1257" s="185"/>
      <c r="X1257" s="54"/>
      <c r="Y1257" s="54"/>
      <c r="Z1257" s="54"/>
      <c r="AA1257" s="54"/>
      <c r="AB1257" s="54"/>
      <c r="AC1257" s="54"/>
      <c r="AD1257" s="54"/>
      <c r="AE1257" s="42"/>
    </row>
    <row r="1258" spans="1:31" x14ac:dyDescent="0.3">
      <c r="A1258" s="66"/>
      <c r="B1258" s="66"/>
      <c r="C1258" s="195"/>
      <c r="D1258" s="66"/>
      <c r="E1258" s="58"/>
      <c r="F1258" s="58"/>
      <c r="G1258" s="182"/>
      <c r="H1258" s="58"/>
      <c r="I1258" s="199"/>
      <c r="J1258" s="177"/>
      <c r="K1258" s="515"/>
      <c r="L1258" s="59"/>
      <c r="M1258" s="59"/>
      <c r="N1258" s="58"/>
      <c r="O1258" s="200"/>
      <c r="P1258" s="130"/>
      <c r="Q1258" s="225"/>
      <c r="R1258" s="225"/>
      <c r="S1258" s="226"/>
      <c r="T1258" s="200"/>
      <c r="U1258" s="200"/>
      <c r="V1258" s="16"/>
      <c r="W1258" s="185"/>
      <c r="X1258" s="54"/>
      <c r="Y1258" s="54"/>
      <c r="Z1258" s="54"/>
      <c r="AA1258" s="54"/>
      <c r="AB1258" s="54"/>
      <c r="AC1258" s="54"/>
      <c r="AD1258" s="54"/>
      <c r="AE1258" s="42"/>
    </row>
    <row r="1259" spans="1:31" x14ac:dyDescent="0.3">
      <c r="A1259" s="66"/>
      <c r="B1259" s="66"/>
      <c r="C1259" s="195"/>
      <c r="D1259" s="66"/>
      <c r="E1259" s="58"/>
      <c r="F1259" s="58"/>
      <c r="G1259" s="182"/>
      <c r="H1259" s="58"/>
      <c r="I1259" s="199"/>
      <c r="J1259" s="177"/>
      <c r="K1259" s="515"/>
      <c r="L1259" s="59"/>
      <c r="M1259" s="59"/>
      <c r="N1259" s="58"/>
      <c r="O1259" s="200"/>
      <c r="P1259" s="130"/>
      <c r="Q1259" s="225"/>
      <c r="R1259" s="225"/>
      <c r="S1259" s="226"/>
      <c r="T1259" s="200"/>
      <c r="U1259" s="200"/>
      <c r="V1259" s="16"/>
      <c r="W1259" s="185"/>
      <c r="X1259" s="54"/>
      <c r="Y1259" s="54"/>
      <c r="Z1259" s="54"/>
      <c r="AA1259" s="54"/>
      <c r="AB1259" s="54"/>
      <c r="AC1259" s="54"/>
      <c r="AD1259" s="54"/>
      <c r="AE1259" s="42"/>
    </row>
    <row r="1260" spans="1:31" x14ac:dyDescent="0.3">
      <c r="A1260" s="66"/>
      <c r="B1260" s="66"/>
      <c r="C1260" s="195"/>
      <c r="D1260" s="66"/>
      <c r="E1260" s="58"/>
      <c r="F1260" s="58"/>
      <c r="G1260" s="182"/>
      <c r="H1260" s="58"/>
      <c r="I1260" s="199"/>
      <c r="J1260" s="177"/>
      <c r="K1260" s="515"/>
      <c r="L1260" s="59"/>
      <c r="M1260" s="59"/>
      <c r="N1260" s="58"/>
      <c r="O1260" s="200"/>
      <c r="P1260" s="130"/>
      <c r="Q1260" s="225"/>
      <c r="R1260" s="225"/>
      <c r="S1260" s="226"/>
      <c r="T1260" s="200"/>
      <c r="U1260" s="200"/>
      <c r="V1260" s="16"/>
      <c r="W1260" s="185"/>
      <c r="X1260" s="54"/>
      <c r="Y1260" s="54"/>
      <c r="Z1260" s="54"/>
      <c r="AA1260" s="54"/>
      <c r="AB1260" s="54"/>
      <c r="AC1260" s="54"/>
      <c r="AD1260" s="54"/>
      <c r="AE1260" s="42"/>
    </row>
    <row r="1261" spans="1:31" x14ac:dyDescent="0.3">
      <c r="A1261" s="66"/>
      <c r="B1261" s="66"/>
      <c r="C1261" s="195"/>
      <c r="D1261" s="66"/>
      <c r="E1261" s="58"/>
      <c r="F1261" s="58"/>
      <c r="G1261" s="182"/>
      <c r="H1261" s="58"/>
      <c r="I1261" s="199"/>
      <c r="J1261" s="177"/>
      <c r="K1261" s="515"/>
      <c r="L1261" s="59"/>
      <c r="M1261" s="59"/>
      <c r="N1261" s="58"/>
      <c r="O1261" s="200"/>
      <c r="P1261" s="130"/>
      <c r="Q1261" s="225"/>
      <c r="R1261" s="225"/>
      <c r="S1261" s="226"/>
      <c r="T1261" s="200"/>
      <c r="U1261" s="200"/>
      <c r="V1261" s="16"/>
      <c r="W1261" s="185"/>
      <c r="X1261" s="54"/>
      <c r="Y1261" s="54"/>
      <c r="Z1261" s="54"/>
      <c r="AA1261" s="54"/>
      <c r="AB1261" s="54"/>
      <c r="AC1261" s="54"/>
      <c r="AD1261" s="54"/>
      <c r="AE1261" s="42"/>
    </row>
    <row r="1262" spans="1:31" x14ac:dyDescent="0.3">
      <c r="A1262" s="66"/>
      <c r="B1262" s="66"/>
      <c r="C1262" s="195"/>
      <c r="D1262" s="66"/>
      <c r="E1262" s="58"/>
      <c r="F1262" s="58"/>
      <c r="G1262" s="182"/>
      <c r="H1262" s="58"/>
      <c r="I1262" s="199"/>
      <c r="J1262" s="177"/>
      <c r="K1262" s="515"/>
      <c r="L1262" s="59"/>
      <c r="M1262" s="59"/>
      <c r="N1262" s="58"/>
      <c r="O1262" s="200"/>
      <c r="P1262" s="130"/>
      <c r="Q1262" s="225"/>
      <c r="R1262" s="225"/>
      <c r="S1262" s="226"/>
      <c r="T1262" s="200"/>
      <c r="U1262" s="200"/>
      <c r="V1262" s="16"/>
      <c r="W1262" s="185"/>
      <c r="X1262" s="54"/>
      <c r="Y1262" s="54"/>
      <c r="Z1262" s="54"/>
      <c r="AA1262" s="54"/>
      <c r="AB1262" s="54"/>
      <c r="AC1262" s="54"/>
      <c r="AD1262" s="54"/>
      <c r="AE1262" s="42"/>
    </row>
    <row r="1263" spans="1:31" x14ac:dyDescent="0.3">
      <c r="A1263" s="66"/>
      <c r="B1263" s="66"/>
      <c r="C1263" s="195"/>
      <c r="D1263" s="66"/>
      <c r="E1263" s="58"/>
      <c r="F1263" s="58"/>
      <c r="G1263" s="182"/>
      <c r="H1263" s="58"/>
      <c r="I1263" s="199"/>
      <c r="J1263" s="177"/>
      <c r="K1263" s="515"/>
      <c r="L1263" s="59"/>
      <c r="M1263" s="59"/>
      <c r="N1263" s="197"/>
      <c r="O1263" s="200"/>
      <c r="P1263" s="130"/>
      <c r="Q1263" s="225"/>
      <c r="R1263" s="225"/>
      <c r="S1263" s="226"/>
      <c r="T1263" s="200"/>
      <c r="U1263" s="200"/>
      <c r="V1263" s="16"/>
      <c r="W1263" s="185"/>
      <c r="X1263" s="54"/>
      <c r="Y1263" s="54"/>
      <c r="Z1263" s="54"/>
      <c r="AA1263" s="54"/>
      <c r="AB1263" s="54"/>
      <c r="AC1263" s="54"/>
      <c r="AD1263" s="54"/>
      <c r="AE1263" s="42"/>
    </row>
    <row r="1264" spans="1:31" x14ac:dyDescent="0.3">
      <c r="A1264" s="66"/>
      <c r="B1264" s="66"/>
      <c r="C1264" s="195"/>
      <c r="D1264" s="66"/>
      <c r="E1264" s="58"/>
      <c r="F1264" s="58"/>
      <c r="G1264" s="182"/>
      <c r="H1264" s="58"/>
      <c r="I1264" s="199"/>
      <c r="J1264" s="177"/>
      <c r="K1264" s="515"/>
      <c r="L1264" s="59"/>
      <c r="M1264" s="59"/>
      <c r="N1264" s="58"/>
      <c r="O1264" s="200"/>
      <c r="P1264" s="130"/>
      <c r="Q1264" s="225"/>
      <c r="R1264" s="225"/>
      <c r="S1264" s="226"/>
      <c r="T1264" s="200"/>
      <c r="U1264" s="200"/>
      <c r="V1264" s="16"/>
      <c r="W1264" s="185"/>
      <c r="X1264" s="54"/>
      <c r="Y1264" s="54"/>
      <c r="Z1264" s="54"/>
      <c r="AA1264" s="54"/>
      <c r="AB1264" s="54"/>
      <c r="AC1264" s="54"/>
      <c r="AD1264" s="54"/>
      <c r="AE1264" s="42"/>
    </row>
    <row r="1265" spans="1:31" x14ac:dyDescent="0.3">
      <c r="A1265" s="66"/>
      <c r="B1265" s="66"/>
      <c r="C1265" s="195"/>
      <c r="D1265" s="66"/>
      <c r="E1265" s="58"/>
      <c r="F1265" s="58"/>
      <c r="G1265" s="182"/>
      <c r="H1265" s="58"/>
      <c r="I1265" s="199"/>
      <c r="J1265" s="177"/>
      <c r="K1265" s="515"/>
      <c r="L1265" s="59"/>
      <c r="M1265" s="59"/>
      <c r="N1265" s="58"/>
      <c r="O1265" s="200"/>
      <c r="P1265" s="130"/>
      <c r="Q1265" s="225"/>
      <c r="R1265" s="225"/>
      <c r="S1265" s="226"/>
      <c r="T1265" s="200"/>
      <c r="U1265" s="200"/>
      <c r="V1265" s="16"/>
      <c r="W1265" s="185"/>
      <c r="X1265" s="54"/>
      <c r="Y1265" s="54"/>
      <c r="Z1265" s="54"/>
      <c r="AA1265" s="54"/>
      <c r="AB1265" s="54"/>
      <c r="AC1265" s="54"/>
      <c r="AD1265" s="54"/>
      <c r="AE1265" s="42"/>
    </row>
    <row r="1266" spans="1:31" x14ac:dyDescent="0.3">
      <c r="A1266" s="66"/>
      <c r="B1266" s="66"/>
      <c r="C1266" s="195"/>
      <c r="D1266" s="66"/>
      <c r="E1266" s="58"/>
      <c r="F1266" s="58"/>
      <c r="G1266" s="182"/>
      <c r="H1266" s="58"/>
      <c r="I1266" s="199"/>
      <c r="J1266" s="177"/>
      <c r="K1266" s="515"/>
      <c r="L1266" s="59"/>
      <c r="M1266" s="59"/>
      <c r="N1266" s="58"/>
      <c r="O1266" s="200"/>
      <c r="P1266" s="130"/>
      <c r="Q1266" s="225"/>
      <c r="R1266" s="225"/>
      <c r="S1266" s="226"/>
      <c r="T1266" s="200"/>
      <c r="U1266" s="200"/>
      <c r="V1266" s="16"/>
      <c r="W1266" s="185"/>
      <c r="X1266" s="54"/>
      <c r="Y1266" s="54"/>
      <c r="Z1266" s="54"/>
      <c r="AA1266" s="54"/>
      <c r="AB1266" s="54"/>
      <c r="AC1266" s="54"/>
      <c r="AD1266" s="54"/>
      <c r="AE1266" s="42"/>
    </row>
    <row r="1267" spans="1:31" x14ac:dyDescent="0.3">
      <c r="A1267" s="66"/>
      <c r="B1267" s="66"/>
      <c r="C1267" s="195"/>
      <c r="D1267" s="66"/>
      <c r="E1267" s="58"/>
      <c r="F1267" s="58"/>
      <c r="G1267" s="182"/>
      <c r="H1267" s="58"/>
      <c r="I1267" s="199"/>
      <c r="J1267" s="177"/>
      <c r="K1267" s="515"/>
      <c r="L1267" s="59"/>
      <c r="M1267" s="59"/>
      <c r="N1267" s="58"/>
      <c r="O1267" s="200"/>
      <c r="P1267" s="130"/>
      <c r="Q1267" s="225"/>
      <c r="R1267" s="225"/>
      <c r="S1267" s="226"/>
      <c r="T1267" s="200"/>
      <c r="U1267" s="200"/>
      <c r="V1267" s="16"/>
      <c r="W1267" s="185"/>
      <c r="X1267" s="54"/>
      <c r="Y1267" s="54"/>
      <c r="Z1267" s="54"/>
      <c r="AA1267" s="54"/>
      <c r="AB1267" s="54"/>
      <c r="AC1267" s="54"/>
      <c r="AD1267" s="54"/>
      <c r="AE1267" s="42"/>
    </row>
    <row r="1268" spans="1:31" x14ac:dyDescent="0.3">
      <c r="A1268" s="66"/>
      <c r="B1268" s="66"/>
      <c r="C1268" s="195"/>
      <c r="D1268" s="66"/>
      <c r="E1268" s="58"/>
      <c r="F1268" s="58"/>
      <c r="G1268" s="182"/>
      <c r="H1268" s="58"/>
      <c r="I1268" s="199"/>
      <c r="J1268" s="177"/>
      <c r="K1268" s="515"/>
      <c r="L1268" s="59"/>
      <c r="M1268" s="59"/>
      <c r="N1268" s="197"/>
      <c r="O1268" s="200"/>
      <c r="P1268" s="130"/>
      <c r="Q1268" s="225"/>
      <c r="R1268" s="225"/>
      <c r="S1268" s="226"/>
      <c r="T1268" s="200"/>
      <c r="U1268" s="200"/>
      <c r="V1268" s="16"/>
      <c r="W1268" s="185"/>
      <c r="X1268" s="54"/>
      <c r="Y1268" s="54"/>
      <c r="Z1268" s="54"/>
      <c r="AA1268" s="54"/>
      <c r="AB1268" s="54"/>
      <c r="AC1268" s="54"/>
      <c r="AD1268" s="54"/>
      <c r="AE1268" s="42"/>
    </row>
    <row r="1269" spans="1:31" x14ac:dyDescent="0.3">
      <c r="A1269" s="66"/>
      <c r="B1269" s="66"/>
      <c r="C1269" s="195"/>
      <c r="D1269" s="66"/>
      <c r="E1269" s="58"/>
      <c r="F1269" s="58"/>
      <c r="G1269" s="182"/>
      <c r="H1269" s="58"/>
      <c r="I1269" s="199"/>
      <c r="J1269" s="177"/>
      <c r="K1269" s="515"/>
      <c r="L1269" s="59"/>
      <c r="M1269" s="59"/>
      <c r="N1269" s="58"/>
      <c r="O1269" s="200"/>
      <c r="P1269" s="130"/>
      <c r="Q1269" s="225"/>
      <c r="R1269" s="225"/>
      <c r="S1269" s="226"/>
      <c r="T1269" s="200"/>
      <c r="U1269" s="200"/>
      <c r="V1269" s="16"/>
      <c r="W1269" s="185"/>
      <c r="X1269" s="54"/>
      <c r="Y1269" s="54"/>
      <c r="Z1269" s="54"/>
      <c r="AA1269" s="54"/>
      <c r="AB1269" s="54"/>
      <c r="AC1269" s="54"/>
      <c r="AD1269" s="54"/>
      <c r="AE1269" s="42"/>
    </row>
    <row r="1270" spans="1:31" x14ac:dyDescent="0.3">
      <c r="A1270" s="66"/>
      <c r="B1270" s="66"/>
      <c r="C1270" s="195"/>
      <c r="D1270" s="66"/>
      <c r="E1270" s="58"/>
      <c r="F1270" s="58"/>
      <c r="G1270" s="182"/>
      <c r="H1270" s="58"/>
      <c r="I1270" s="199"/>
      <c r="J1270" s="177"/>
      <c r="K1270" s="515"/>
      <c r="L1270" s="59"/>
      <c r="M1270" s="59"/>
      <c r="N1270" s="197"/>
      <c r="O1270" s="200"/>
      <c r="P1270" s="130"/>
      <c r="Q1270" s="225"/>
      <c r="R1270" s="225"/>
      <c r="S1270" s="226"/>
      <c r="T1270" s="200"/>
      <c r="U1270" s="200"/>
      <c r="V1270" s="16"/>
      <c r="W1270" s="185"/>
      <c r="X1270" s="54"/>
      <c r="Y1270" s="54"/>
      <c r="Z1270" s="54"/>
      <c r="AA1270" s="54"/>
      <c r="AB1270" s="54"/>
      <c r="AC1270" s="54"/>
      <c r="AD1270" s="54"/>
      <c r="AE1270" s="42"/>
    </row>
    <row r="1271" spans="1:31" x14ac:dyDescent="0.3">
      <c r="A1271" s="66"/>
      <c r="B1271" s="66"/>
      <c r="C1271" s="195"/>
      <c r="D1271" s="66"/>
      <c r="E1271" s="58"/>
      <c r="F1271" s="58"/>
      <c r="G1271" s="182"/>
      <c r="H1271" s="58"/>
      <c r="I1271" s="199"/>
      <c r="J1271" s="177"/>
      <c r="K1271" s="515"/>
      <c r="L1271" s="59"/>
      <c r="M1271" s="59"/>
      <c r="N1271" s="197"/>
      <c r="O1271" s="200"/>
      <c r="P1271" s="130"/>
      <c r="Q1271" s="225"/>
      <c r="R1271" s="225"/>
      <c r="S1271" s="226"/>
      <c r="T1271" s="200"/>
      <c r="U1271" s="200"/>
      <c r="V1271" s="16"/>
      <c r="W1271" s="185"/>
      <c r="X1271" s="54"/>
      <c r="Y1271" s="54"/>
      <c r="Z1271" s="54"/>
      <c r="AA1271" s="54"/>
      <c r="AB1271" s="54"/>
      <c r="AC1271" s="54"/>
      <c r="AD1271" s="54"/>
      <c r="AE1271" s="42"/>
    </row>
    <row r="1272" spans="1:31" x14ac:dyDescent="0.3">
      <c r="A1272" s="66"/>
      <c r="B1272" s="66"/>
      <c r="C1272" s="195"/>
      <c r="D1272" s="66"/>
      <c r="E1272" s="58"/>
      <c r="F1272" s="58"/>
      <c r="G1272" s="182"/>
      <c r="H1272" s="58"/>
      <c r="I1272" s="199"/>
      <c r="J1272" s="177"/>
      <c r="K1272" s="515"/>
      <c r="L1272" s="59"/>
      <c r="M1272" s="59"/>
      <c r="N1272" s="58"/>
      <c r="O1272" s="200"/>
      <c r="P1272" s="130"/>
      <c r="Q1272" s="225"/>
      <c r="R1272" s="225"/>
      <c r="S1272" s="226"/>
      <c r="T1272" s="200"/>
      <c r="U1272" s="200"/>
      <c r="V1272" s="16"/>
      <c r="W1272" s="185"/>
      <c r="X1272" s="54"/>
      <c r="Y1272" s="54"/>
      <c r="Z1272" s="54"/>
      <c r="AA1272" s="54"/>
      <c r="AB1272" s="54"/>
      <c r="AC1272" s="54"/>
      <c r="AD1272" s="54"/>
      <c r="AE1272" s="42"/>
    </row>
    <row r="1273" spans="1:31" x14ac:dyDescent="0.3">
      <c r="A1273" s="66"/>
      <c r="B1273" s="66"/>
      <c r="C1273" s="195"/>
      <c r="D1273" s="66"/>
      <c r="E1273" s="58"/>
      <c r="F1273" s="58"/>
      <c r="G1273" s="182"/>
      <c r="H1273" s="58"/>
      <c r="I1273" s="199"/>
      <c r="J1273" s="177"/>
      <c r="K1273" s="515"/>
      <c r="L1273" s="59"/>
      <c r="M1273" s="59"/>
      <c r="N1273" s="58"/>
      <c r="O1273" s="200"/>
      <c r="P1273" s="130"/>
      <c r="Q1273" s="225"/>
      <c r="R1273" s="225"/>
      <c r="S1273" s="226"/>
      <c r="T1273" s="200"/>
      <c r="U1273" s="200"/>
      <c r="V1273" s="16"/>
      <c r="W1273" s="185"/>
      <c r="X1273" s="54"/>
      <c r="Y1273" s="54"/>
      <c r="Z1273" s="54"/>
      <c r="AA1273" s="54"/>
      <c r="AB1273" s="54"/>
      <c r="AC1273" s="54"/>
      <c r="AD1273" s="54"/>
      <c r="AE1273" s="42"/>
    </row>
    <row r="1274" spans="1:31" x14ac:dyDescent="0.3">
      <c r="A1274" s="66"/>
      <c r="B1274" s="66"/>
      <c r="C1274" s="195"/>
      <c r="D1274" s="66"/>
      <c r="E1274" s="58"/>
      <c r="F1274" s="58"/>
      <c r="G1274" s="182"/>
      <c r="H1274" s="58"/>
      <c r="I1274" s="199"/>
      <c r="J1274" s="177"/>
      <c r="K1274" s="515"/>
      <c r="L1274" s="59"/>
      <c r="M1274" s="59"/>
      <c r="N1274" s="58"/>
      <c r="O1274" s="200"/>
      <c r="P1274" s="130"/>
      <c r="Q1274" s="225"/>
      <c r="R1274" s="225"/>
      <c r="S1274" s="226"/>
      <c r="T1274" s="200"/>
      <c r="U1274" s="200"/>
      <c r="V1274" s="16"/>
      <c r="W1274" s="185"/>
      <c r="X1274" s="54"/>
      <c r="Y1274" s="54"/>
      <c r="Z1274" s="54"/>
      <c r="AA1274" s="54"/>
      <c r="AB1274" s="54"/>
      <c r="AC1274" s="54"/>
      <c r="AD1274" s="54"/>
      <c r="AE1274" s="42"/>
    </row>
    <row r="1275" spans="1:31" x14ac:dyDescent="0.3">
      <c r="A1275" s="66"/>
      <c r="B1275" s="66"/>
      <c r="C1275" s="195"/>
      <c r="D1275" s="66"/>
      <c r="E1275" s="58"/>
      <c r="F1275" s="58"/>
      <c r="G1275" s="182"/>
      <c r="H1275" s="58"/>
      <c r="I1275" s="199"/>
      <c r="J1275" s="177"/>
      <c r="K1275" s="515"/>
      <c r="L1275" s="59"/>
      <c r="M1275" s="59"/>
      <c r="N1275" s="58"/>
      <c r="O1275" s="200"/>
      <c r="P1275" s="130"/>
      <c r="Q1275" s="225"/>
      <c r="R1275" s="225"/>
      <c r="S1275" s="226"/>
      <c r="T1275" s="200"/>
      <c r="U1275" s="200"/>
      <c r="V1275" s="16"/>
      <c r="W1275" s="185"/>
      <c r="X1275" s="54"/>
      <c r="Y1275" s="54"/>
      <c r="Z1275" s="54"/>
      <c r="AA1275" s="54"/>
      <c r="AB1275" s="54"/>
      <c r="AC1275" s="54"/>
      <c r="AD1275" s="54"/>
      <c r="AE1275" s="42"/>
    </row>
    <row r="1276" spans="1:31" x14ac:dyDescent="0.3">
      <c r="A1276" s="66"/>
      <c r="B1276" s="66"/>
      <c r="C1276" s="195"/>
      <c r="D1276" s="66"/>
      <c r="E1276" s="58"/>
      <c r="F1276" s="58"/>
      <c r="G1276" s="182"/>
      <c r="H1276" s="58"/>
      <c r="I1276" s="199"/>
      <c r="J1276" s="177"/>
      <c r="K1276" s="515"/>
      <c r="L1276" s="59"/>
      <c r="M1276" s="59"/>
      <c r="N1276" s="58"/>
      <c r="O1276" s="200"/>
      <c r="P1276" s="130"/>
      <c r="Q1276" s="225"/>
      <c r="R1276" s="225"/>
      <c r="S1276" s="226"/>
      <c r="T1276" s="200"/>
      <c r="U1276" s="200"/>
      <c r="V1276" s="16"/>
      <c r="W1276" s="185"/>
      <c r="X1276" s="54"/>
      <c r="Y1276" s="54"/>
      <c r="Z1276" s="54"/>
      <c r="AA1276" s="54"/>
      <c r="AB1276" s="54"/>
      <c r="AC1276" s="54"/>
      <c r="AD1276" s="54"/>
      <c r="AE1276" s="42"/>
    </row>
    <row r="1277" spans="1:31" x14ac:dyDescent="0.3">
      <c r="A1277" s="66"/>
      <c r="B1277" s="66"/>
      <c r="C1277" s="195"/>
      <c r="D1277" s="66"/>
      <c r="E1277" s="58"/>
      <c r="F1277" s="58"/>
      <c r="G1277" s="182"/>
      <c r="H1277" s="58"/>
      <c r="I1277" s="199"/>
      <c r="J1277" s="177"/>
      <c r="K1277" s="515"/>
      <c r="L1277" s="59"/>
      <c r="M1277" s="59"/>
      <c r="N1277" s="58"/>
      <c r="O1277" s="200"/>
      <c r="P1277" s="130"/>
      <c r="Q1277" s="225"/>
      <c r="R1277" s="225"/>
      <c r="S1277" s="226"/>
      <c r="T1277" s="200"/>
      <c r="U1277" s="200"/>
      <c r="V1277" s="16"/>
      <c r="W1277" s="185"/>
      <c r="X1277" s="54"/>
      <c r="Y1277" s="54"/>
      <c r="Z1277" s="54"/>
      <c r="AA1277" s="54"/>
      <c r="AB1277" s="54"/>
      <c r="AC1277" s="54"/>
      <c r="AD1277" s="54"/>
      <c r="AE1277" s="42"/>
    </row>
    <row r="1278" spans="1:31" x14ac:dyDescent="0.3">
      <c r="A1278" s="66"/>
      <c r="B1278" s="66"/>
      <c r="C1278" s="195"/>
      <c r="D1278" s="66"/>
      <c r="E1278" s="58"/>
      <c r="F1278" s="58"/>
      <c r="G1278" s="182"/>
      <c r="H1278" s="58"/>
      <c r="I1278" s="199"/>
      <c r="J1278" s="177"/>
      <c r="K1278" s="515"/>
      <c r="L1278" s="59"/>
      <c r="M1278" s="59"/>
      <c r="N1278" s="58"/>
      <c r="O1278" s="200"/>
      <c r="P1278" s="130"/>
      <c r="Q1278" s="225"/>
      <c r="R1278" s="225"/>
      <c r="S1278" s="226"/>
      <c r="T1278" s="200"/>
      <c r="U1278" s="200"/>
      <c r="V1278" s="16"/>
      <c r="W1278" s="185"/>
      <c r="X1278" s="54"/>
      <c r="Y1278" s="54"/>
      <c r="Z1278" s="54"/>
      <c r="AA1278" s="54"/>
      <c r="AB1278" s="54"/>
      <c r="AC1278" s="54"/>
      <c r="AD1278" s="54"/>
      <c r="AE1278" s="42"/>
    </row>
    <row r="1279" spans="1:31" x14ac:dyDescent="0.3">
      <c r="A1279" s="66"/>
      <c r="B1279" s="66"/>
      <c r="C1279" s="195"/>
      <c r="D1279" s="66"/>
      <c r="E1279" s="58"/>
      <c r="F1279" s="58"/>
      <c r="G1279" s="182"/>
      <c r="H1279" s="58"/>
      <c r="I1279" s="199"/>
      <c r="J1279" s="177"/>
      <c r="K1279" s="515"/>
      <c r="L1279" s="59"/>
      <c r="M1279" s="59"/>
      <c r="N1279" s="197"/>
      <c r="O1279" s="200"/>
      <c r="P1279" s="130"/>
      <c r="Q1279" s="225"/>
      <c r="R1279" s="225"/>
      <c r="S1279" s="226"/>
      <c r="T1279" s="200"/>
      <c r="U1279" s="200"/>
      <c r="V1279" s="16"/>
      <c r="W1279" s="185"/>
      <c r="X1279" s="54"/>
      <c r="Y1279" s="54"/>
      <c r="Z1279" s="54"/>
      <c r="AA1279" s="54"/>
      <c r="AB1279" s="54"/>
      <c r="AC1279" s="54"/>
      <c r="AD1279" s="54"/>
      <c r="AE1279" s="42"/>
    </row>
    <row r="1280" spans="1:31" x14ac:dyDescent="0.3">
      <c r="A1280" s="66"/>
      <c r="B1280" s="66"/>
      <c r="C1280" s="195"/>
      <c r="D1280" s="66"/>
      <c r="E1280" s="58"/>
      <c r="F1280" s="58"/>
      <c r="G1280" s="182"/>
      <c r="H1280" s="58"/>
      <c r="I1280" s="199"/>
      <c r="J1280" s="177"/>
      <c r="K1280" s="515"/>
      <c r="L1280" s="59"/>
      <c r="M1280" s="59"/>
      <c r="N1280" s="58"/>
      <c r="O1280" s="200"/>
      <c r="P1280" s="130"/>
      <c r="Q1280" s="225"/>
      <c r="R1280" s="225"/>
      <c r="S1280" s="226"/>
      <c r="T1280" s="200"/>
      <c r="U1280" s="200"/>
      <c r="V1280" s="16"/>
      <c r="W1280" s="185"/>
      <c r="X1280" s="54"/>
      <c r="Y1280" s="54"/>
      <c r="Z1280" s="54"/>
      <c r="AA1280" s="54"/>
      <c r="AB1280" s="54"/>
      <c r="AC1280" s="54"/>
      <c r="AD1280" s="54"/>
      <c r="AE1280" s="42"/>
    </row>
    <row r="1281" spans="1:31" x14ac:dyDescent="0.3">
      <c r="A1281" s="66"/>
      <c r="B1281" s="66"/>
      <c r="C1281" s="195"/>
      <c r="D1281" s="66"/>
      <c r="E1281" s="58"/>
      <c r="F1281" s="58"/>
      <c r="G1281" s="182"/>
      <c r="H1281" s="58"/>
      <c r="I1281" s="199"/>
      <c r="J1281" s="177"/>
      <c r="K1281" s="515"/>
      <c r="L1281" s="59"/>
      <c r="M1281" s="59"/>
      <c r="N1281" s="197"/>
      <c r="O1281" s="200"/>
      <c r="P1281" s="130"/>
      <c r="Q1281" s="225"/>
      <c r="R1281" s="225"/>
      <c r="S1281" s="226"/>
      <c r="T1281" s="200"/>
      <c r="U1281" s="200"/>
      <c r="V1281" s="16"/>
      <c r="W1281" s="185"/>
      <c r="X1281" s="54"/>
      <c r="Y1281" s="54"/>
      <c r="Z1281" s="54"/>
      <c r="AA1281" s="54"/>
      <c r="AB1281" s="54"/>
      <c r="AC1281" s="54"/>
      <c r="AD1281" s="54"/>
      <c r="AE1281" s="42"/>
    </row>
    <row r="1282" spans="1:31" x14ac:dyDescent="0.3">
      <c r="A1282" s="66"/>
      <c r="B1282" s="66"/>
      <c r="C1282" s="195"/>
      <c r="D1282" s="66"/>
      <c r="E1282" s="58"/>
      <c r="F1282" s="58"/>
      <c r="G1282" s="182"/>
      <c r="H1282" s="58"/>
      <c r="I1282" s="199"/>
      <c r="J1282" s="177"/>
      <c r="K1282" s="515"/>
      <c r="L1282" s="59"/>
      <c r="M1282" s="59"/>
      <c r="N1282" s="58"/>
      <c r="O1282" s="200"/>
      <c r="P1282" s="130"/>
      <c r="Q1282" s="225"/>
      <c r="R1282" s="225"/>
      <c r="S1282" s="226"/>
      <c r="T1282" s="200"/>
      <c r="U1282" s="200"/>
      <c r="V1282" s="16"/>
      <c r="W1282" s="185"/>
      <c r="X1282" s="54"/>
      <c r="Y1282" s="54"/>
      <c r="Z1282" s="54"/>
      <c r="AA1282" s="54"/>
      <c r="AB1282" s="54"/>
      <c r="AC1282" s="54"/>
      <c r="AD1282" s="54"/>
      <c r="AE1282" s="42"/>
    </row>
    <row r="1283" spans="1:31" x14ac:dyDescent="0.3">
      <c r="A1283" s="66"/>
      <c r="B1283" s="66"/>
      <c r="C1283" s="195"/>
      <c r="D1283" s="66"/>
      <c r="E1283" s="58"/>
      <c r="F1283" s="58"/>
      <c r="G1283" s="182"/>
      <c r="H1283" s="58"/>
      <c r="I1283" s="199"/>
      <c r="J1283" s="177"/>
      <c r="K1283" s="515"/>
      <c r="L1283" s="59"/>
      <c r="M1283" s="59"/>
      <c r="N1283" s="58"/>
      <c r="O1283" s="200"/>
      <c r="P1283" s="130"/>
      <c r="Q1283" s="225"/>
      <c r="R1283" s="225"/>
      <c r="S1283" s="226"/>
      <c r="T1283" s="200"/>
      <c r="U1283" s="200"/>
      <c r="V1283" s="16"/>
      <c r="W1283" s="185"/>
      <c r="X1283" s="54"/>
      <c r="Y1283" s="54"/>
      <c r="Z1283" s="54"/>
      <c r="AA1283" s="54"/>
      <c r="AB1283" s="54"/>
      <c r="AC1283" s="54"/>
      <c r="AD1283" s="54"/>
      <c r="AE1283" s="42"/>
    </row>
    <row r="1284" spans="1:31" x14ac:dyDescent="0.3">
      <c r="A1284" s="66"/>
      <c r="B1284" s="66"/>
      <c r="C1284" s="195"/>
      <c r="D1284" s="66"/>
      <c r="E1284" s="58"/>
      <c r="F1284" s="58"/>
      <c r="G1284" s="182"/>
      <c r="H1284" s="58"/>
      <c r="I1284" s="199"/>
      <c r="J1284" s="177"/>
      <c r="K1284" s="515"/>
      <c r="L1284" s="59"/>
      <c r="M1284" s="59"/>
      <c r="N1284" s="58"/>
      <c r="O1284" s="200"/>
      <c r="P1284" s="130"/>
      <c r="Q1284" s="225"/>
      <c r="R1284" s="225"/>
      <c r="S1284" s="226"/>
      <c r="T1284" s="200"/>
      <c r="U1284" s="200"/>
      <c r="V1284" s="16"/>
      <c r="W1284" s="185"/>
      <c r="X1284" s="54"/>
      <c r="Y1284" s="54"/>
      <c r="Z1284" s="54"/>
      <c r="AA1284" s="54"/>
      <c r="AB1284" s="54"/>
      <c r="AC1284" s="54"/>
      <c r="AD1284" s="54"/>
      <c r="AE1284" s="42"/>
    </row>
    <row r="1285" spans="1:31" x14ac:dyDescent="0.3">
      <c r="A1285" s="66"/>
      <c r="B1285" s="66"/>
      <c r="C1285" s="195"/>
      <c r="D1285" s="66"/>
      <c r="E1285" s="58"/>
      <c r="F1285" s="58"/>
      <c r="G1285" s="182"/>
      <c r="H1285" s="58"/>
      <c r="I1285" s="199"/>
      <c r="J1285" s="177"/>
      <c r="K1285" s="515"/>
      <c r="L1285" s="59"/>
      <c r="M1285" s="59"/>
      <c r="N1285" s="58"/>
      <c r="O1285" s="200"/>
      <c r="P1285" s="130"/>
      <c r="Q1285" s="225"/>
      <c r="R1285" s="225"/>
      <c r="S1285" s="226"/>
      <c r="T1285" s="200"/>
      <c r="U1285" s="200"/>
      <c r="V1285" s="16"/>
      <c r="W1285" s="185"/>
      <c r="X1285" s="54"/>
      <c r="Y1285" s="54"/>
      <c r="Z1285" s="54"/>
      <c r="AA1285" s="54"/>
      <c r="AB1285" s="54"/>
      <c r="AC1285" s="54"/>
      <c r="AD1285" s="54"/>
      <c r="AE1285" s="42"/>
    </row>
    <row r="1286" spans="1:31" x14ac:dyDescent="0.3">
      <c r="A1286" s="66"/>
      <c r="B1286" s="66"/>
      <c r="C1286" s="195"/>
      <c r="D1286" s="66"/>
      <c r="E1286" s="58"/>
      <c r="F1286" s="58"/>
      <c r="G1286" s="182"/>
      <c r="H1286" s="58"/>
      <c r="I1286" s="199"/>
      <c r="J1286" s="177"/>
      <c r="K1286" s="515"/>
      <c r="L1286" s="59"/>
      <c r="M1286" s="59"/>
      <c r="N1286" s="58"/>
      <c r="O1286" s="200"/>
      <c r="P1286" s="130"/>
      <c r="Q1286" s="225"/>
      <c r="R1286" s="225"/>
      <c r="S1286" s="226"/>
      <c r="T1286" s="200"/>
      <c r="U1286" s="200"/>
      <c r="V1286" s="16"/>
      <c r="W1286" s="185"/>
      <c r="X1286" s="54"/>
      <c r="Y1286" s="54"/>
      <c r="Z1286" s="54"/>
      <c r="AA1286" s="54"/>
      <c r="AB1286" s="54"/>
      <c r="AC1286" s="54"/>
      <c r="AD1286" s="54"/>
      <c r="AE1286" s="42"/>
    </row>
    <row r="1287" spans="1:31" x14ac:dyDescent="0.3">
      <c r="A1287" s="66"/>
      <c r="B1287" s="66"/>
      <c r="C1287" s="195"/>
      <c r="D1287" s="66"/>
      <c r="E1287" s="58"/>
      <c r="F1287" s="58"/>
      <c r="G1287" s="182"/>
      <c r="H1287" s="58"/>
      <c r="I1287" s="199"/>
      <c r="J1287" s="177"/>
      <c r="K1287" s="515"/>
      <c r="L1287" s="59"/>
      <c r="M1287" s="59"/>
      <c r="N1287" s="197"/>
      <c r="O1287" s="200"/>
      <c r="P1287" s="130"/>
      <c r="Q1287" s="225"/>
      <c r="R1287" s="225"/>
      <c r="S1287" s="226"/>
      <c r="T1287" s="200"/>
      <c r="U1287" s="200"/>
      <c r="V1287" s="16"/>
      <c r="W1287" s="185"/>
      <c r="X1287" s="54"/>
      <c r="Y1287" s="54"/>
      <c r="Z1287" s="54"/>
      <c r="AA1287" s="54"/>
      <c r="AB1287" s="54"/>
      <c r="AC1287" s="54"/>
      <c r="AD1287" s="54"/>
      <c r="AE1287" s="42"/>
    </row>
    <row r="1288" spans="1:31" x14ac:dyDescent="0.3">
      <c r="A1288" s="66"/>
      <c r="B1288" s="66"/>
      <c r="C1288" s="195"/>
      <c r="D1288" s="66"/>
      <c r="E1288" s="58"/>
      <c r="F1288" s="58"/>
      <c r="G1288" s="182"/>
      <c r="H1288" s="58"/>
      <c r="I1288" s="199"/>
      <c r="J1288" s="177"/>
      <c r="K1288" s="515"/>
      <c r="L1288" s="59"/>
      <c r="M1288" s="59"/>
      <c r="N1288" s="197"/>
      <c r="O1288" s="200"/>
      <c r="P1288" s="130"/>
      <c r="Q1288" s="225"/>
      <c r="R1288" s="225"/>
      <c r="S1288" s="226"/>
      <c r="T1288" s="200"/>
      <c r="U1288" s="200"/>
      <c r="V1288" s="16"/>
      <c r="W1288" s="185"/>
      <c r="X1288" s="54"/>
      <c r="Y1288" s="54"/>
      <c r="Z1288" s="54"/>
      <c r="AA1288" s="54"/>
      <c r="AB1288" s="54"/>
      <c r="AC1288" s="54"/>
      <c r="AD1288" s="54"/>
      <c r="AE1288" s="42"/>
    </row>
    <row r="1289" spans="1:31" x14ac:dyDescent="0.3">
      <c r="A1289" s="66"/>
      <c r="B1289" s="66"/>
      <c r="C1289" s="195"/>
      <c r="D1289" s="66"/>
      <c r="E1289" s="58"/>
      <c r="F1289" s="58"/>
      <c r="G1289" s="182"/>
      <c r="H1289" s="58"/>
      <c r="I1289" s="199"/>
      <c r="J1289" s="177"/>
      <c r="K1289" s="515"/>
      <c r="L1289" s="59"/>
      <c r="M1289" s="59"/>
      <c r="N1289" s="197"/>
      <c r="O1289" s="200"/>
      <c r="P1289" s="130"/>
      <c r="Q1289" s="225"/>
      <c r="R1289" s="225"/>
      <c r="S1289" s="226"/>
      <c r="T1289" s="200"/>
      <c r="U1289" s="200"/>
      <c r="V1289" s="16"/>
      <c r="W1289" s="185"/>
      <c r="X1289" s="54"/>
      <c r="Y1289" s="54"/>
      <c r="Z1289" s="54"/>
      <c r="AA1289" s="54"/>
      <c r="AB1289" s="54"/>
      <c r="AC1289" s="54"/>
      <c r="AD1289" s="54"/>
      <c r="AE1289" s="42"/>
    </row>
    <row r="1290" spans="1:31" x14ac:dyDescent="0.3">
      <c r="A1290" s="66"/>
      <c r="B1290" s="66"/>
      <c r="C1290" s="195"/>
      <c r="D1290" s="66"/>
      <c r="E1290" s="58"/>
      <c r="F1290" s="58"/>
      <c r="G1290" s="182"/>
      <c r="H1290" s="58"/>
      <c r="I1290" s="199"/>
      <c r="J1290" s="177"/>
      <c r="K1290" s="515"/>
      <c r="L1290" s="59"/>
      <c r="M1290" s="59"/>
      <c r="N1290" s="58"/>
      <c r="O1290" s="200"/>
      <c r="P1290" s="130"/>
      <c r="Q1290" s="225"/>
      <c r="R1290" s="225"/>
      <c r="S1290" s="226"/>
      <c r="T1290" s="200"/>
      <c r="U1290" s="200"/>
      <c r="V1290" s="16"/>
      <c r="W1290" s="185"/>
      <c r="X1290" s="54"/>
      <c r="Y1290" s="54"/>
      <c r="Z1290" s="54"/>
      <c r="AA1290" s="54"/>
      <c r="AB1290" s="54"/>
      <c r="AC1290" s="54"/>
      <c r="AD1290" s="54"/>
      <c r="AE1290" s="42"/>
    </row>
    <row r="1291" spans="1:31" x14ac:dyDescent="0.3">
      <c r="A1291" s="66"/>
      <c r="B1291" s="66"/>
      <c r="C1291" s="195"/>
      <c r="D1291" s="66"/>
      <c r="E1291" s="58"/>
      <c r="F1291" s="58"/>
      <c r="G1291" s="182"/>
      <c r="H1291" s="58"/>
      <c r="I1291" s="199"/>
      <c r="J1291" s="177"/>
      <c r="K1291" s="515"/>
      <c r="L1291" s="59"/>
      <c r="M1291" s="59"/>
      <c r="N1291" s="197"/>
      <c r="O1291" s="200"/>
      <c r="P1291" s="130"/>
      <c r="Q1291" s="225"/>
      <c r="R1291" s="225"/>
      <c r="S1291" s="226"/>
      <c r="T1291" s="200"/>
      <c r="U1291" s="200"/>
      <c r="V1291" s="16"/>
      <c r="W1291" s="185"/>
      <c r="X1291" s="54"/>
      <c r="Y1291" s="54"/>
      <c r="Z1291" s="54"/>
      <c r="AA1291" s="54"/>
      <c r="AB1291" s="54"/>
      <c r="AC1291" s="54"/>
      <c r="AD1291" s="54"/>
      <c r="AE1291" s="42"/>
    </row>
    <row r="1292" spans="1:31" x14ac:dyDescent="0.3">
      <c r="A1292" s="66"/>
      <c r="B1292" s="66"/>
      <c r="C1292" s="195"/>
      <c r="D1292" s="66"/>
      <c r="E1292" s="58"/>
      <c r="F1292" s="58"/>
      <c r="G1292" s="182"/>
      <c r="H1292" s="58"/>
      <c r="I1292" s="199"/>
      <c r="J1292" s="177"/>
      <c r="K1292" s="515"/>
      <c r="L1292" s="59"/>
      <c r="M1292" s="59"/>
      <c r="N1292" s="58"/>
      <c r="O1292" s="200"/>
      <c r="P1292" s="130"/>
      <c r="Q1292" s="225"/>
      <c r="R1292" s="225"/>
      <c r="S1292" s="226"/>
      <c r="T1292" s="200"/>
      <c r="U1292" s="200"/>
      <c r="V1292" s="16"/>
      <c r="W1292" s="185"/>
      <c r="X1292" s="54"/>
      <c r="Y1292" s="54"/>
      <c r="Z1292" s="54"/>
      <c r="AA1292" s="54"/>
      <c r="AB1292" s="54"/>
      <c r="AC1292" s="54"/>
      <c r="AD1292" s="54"/>
      <c r="AE1292" s="42"/>
    </row>
    <row r="1293" spans="1:31" x14ac:dyDescent="0.3">
      <c r="A1293" s="66"/>
      <c r="B1293" s="66"/>
      <c r="C1293" s="195"/>
      <c r="D1293" s="66"/>
      <c r="E1293" s="58"/>
      <c r="F1293" s="58"/>
      <c r="G1293" s="182"/>
      <c r="H1293" s="58"/>
      <c r="I1293" s="199"/>
      <c r="J1293" s="177"/>
      <c r="K1293" s="515"/>
      <c r="L1293" s="59"/>
      <c r="M1293" s="59"/>
      <c r="N1293" s="58"/>
      <c r="O1293" s="200"/>
      <c r="P1293" s="130"/>
      <c r="Q1293" s="225"/>
      <c r="R1293" s="225"/>
      <c r="S1293" s="226"/>
      <c r="T1293" s="200"/>
      <c r="U1293" s="200"/>
      <c r="V1293" s="16"/>
      <c r="W1293" s="185"/>
      <c r="X1293" s="54"/>
      <c r="Y1293" s="54"/>
      <c r="Z1293" s="54"/>
      <c r="AA1293" s="54"/>
      <c r="AB1293" s="54"/>
      <c r="AC1293" s="54"/>
      <c r="AD1293" s="54"/>
      <c r="AE1293" s="42"/>
    </row>
    <row r="1294" spans="1:31" x14ac:dyDescent="0.3">
      <c r="A1294" s="66"/>
      <c r="B1294" s="66"/>
      <c r="C1294" s="195"/>
      <c r="D1294" s="66"/>
      <c r="E1294" s="58"/>
      <c r="F1294" s="58"/>
      <c r="G1294" s="182"/>
      <c r="H1294" s="58"/>
      <c r="I1294" s="199"/>
      <c r="J1294" s="177"/>
      <c r="K1294" s="515"/>
      <c r="L1294" s="59"/>
      <c r="M1294" s="59"/>
      <c r="N1294" s="58"/>
      <c r="O1294" s="200"/>
      <c r="P1294" s="130"/>
      <c r="Q1294" s="225"/>
      <c r="R1294" s="225"/>
      <c r="S1294" s="226"/>
      <c r="T1294" s="200"/>
      <c r="U1294" s="200"/>
      <c r="V1294" s="16"/>
      <c r="W1294" s="185"/>
      <c r="X1294" s="54"/>
      <c r="Y1294" s="54"/>
      <c r="Z1294" s="54"/>
      <c r="AA1294" s="54"/>
      <c r="AB1294" s="54"/>
      <c r="AC1294" s="54"/>
      <c r="AD1294" s="54"/>
      <c r="AE1294" s="42"/>
    </row>
    <row r="1295" spans="1:31" x14ac:dyDescent="0.3">
      <c r="A1295" s="66"/>
      <c r="B1295" s="66"/>
      <c r="C1295" s="195"/>
      <c r="D1295" s="66"/>
      <c r="E1295" s="58"/>
      <c r="F1295" s="58"/>
      <c r="G1295" s="182"/>
      <c r="H1295" s="58"/>
      <c r="I1295" s="199"/>
      <c r="J1295" s="177"/>
      <c r="K1295" s="515"/>
      <c r="L1295" s="59"/>
      <c r="M1295" s="59"/>
      <c r="N1295" s="58"/>
      <c r="O1295" s="200"/>
      <c r="P1295" s="130"/>
      <c r="Q1295" s="225"/>
      <c r="R1295" s="225"/>
      <c r="S1295" s="226"/>
      <c r="T1295" s="200"/>
      <c r="U1295" s="200"/>
      <c r="V1295" s="16"/>
      <c r="W1295" s="185"/>
      <c r="X1295" s="54"/>
      <c r="Y1295" s="54"/>
      <c r="Z1295" s="54"/>
      <c r="AA1295" s="54"/>
      <c r="AB1295" s="54"/>
      <c r="AC1295" s="54"/>
      <c r="AD1295" s="54"/>
      <c r="AE1295" s="42"/>
    </row>
    <row r="1296" spans="1:31" x14ac:dyDescent="0.3">
      <c r="A1296" s="66"/>
      <c r="B1296" s="66"/>
      <c r="C1296" s="195"/>
      <c r="D1296" s="66"/>
      <c r="E1296" s="58"/>
      <c r="F1296" s="58"/>
      <c r="G1296" s="182"/>
      <c r="H1296" s="58"/>
      <c r="I1296" s="199"/>
      <c r="J1296" s="177"/>
      <c r="K1296" s="515"/>
      <c r="L1296" s="59"/>
      <c r="M1296" s="59"/>
      <c r="N1296" s="58"/>
      <c r="O1296" s="200"/>
      <c r="P1296" s="130"/>
      <c r="Q1296" s="225"/>
      <c r="R1296" s="225"/>
      <c r="S1296" s="226"/>
      <c r="T1296" s="200"/>
      <c r="U1296" s="200"/>
      <c r="V1296" s="16"/>
      <c r="W1296" s="185"/>
      <c r="X1296" s="54"/>
      <c r="Y1296" s="54"/>
      <c r="Z1296" s="54"/>
      <c r="AA1296" s="54"/>
      <c r="AB1296" s="54"/>
      <c r="AC1296" s="54"/>
      <c r="AD1296" s="54"/>
      <c r="AE1296" s="42"/>
    </row>
    <row r="1297" spans="1:31" x14ac:dyDescent="0.3">
      <c r="A1297" s="66"/>
      <c r="B1297" s="66"/>
      <c r="C1297" s="195"/>
      <c r="D1297" s="66"/>
      <c r="E1297" s="58"/>
      <c r="F1297" s="58"/>
      <c r="G1297" s="182"/>
      <c r="H1297" s="58"/>
      <c r="I1297" s="199"/>
      <c r="J1297" s="177"/>
      <c r="K1297" s="515"/>
      <c r="L1297" s="59"/>
      <c r="M1297" s="59"/>
      <c r="N1297" s="58"/>
      <c r="O1297" s="200"/>
      <c r="P1297" s="130"/>
      <c r="Q1297" s="225"/>
      <c r="R1297" s="225"/>
      <c r="S1297" s="226"/>
      <c r="T1297" s="200"/>
      <c r="U1297" s="200"/>
      <c r="V1297" s="16"/>
      <c r="W1297" s="185"/>
      <c r="X1297" s="54"/>
      <c r="Y1297" s="54"/>
      <c r="Z1297" s="54"/>
      <c r="AA1297" s="54"/>
      <c r="AB1297" s="54"/>
      <c r="AC1297" s="54"/>
      <c r="AD1297" s="54"/>
      <c r="AE1297" s="42"/>
    </row>
    <row r="1298" spans="1:31" x14ac:dyDescent="0.3">
      <c r="A1298" s="66"/>
      <c r="B1298" s="66"/>
      <c r="C1298" s="195"/>
      <c r="D1298" s="66"/>
      <c r="E1298" s="58"/>
      <c r="F1298" s="58"/>
      <c r="G1298" s="182"/>
      <c r="H1298" s="58"/>
      <c r="I1298" s="199"/>
      <c r="J1298" s="177"/>
      <c r="K1298" s="515"/>
      <c r="L1298" s="59"/>
      <c r="M1298" s="59"/>
      <c r="N1298" s="58"/>
      <c r="O1298" s="200"/>
      <c r="P1298" s="130"/>
      <c r="Q1298" s="225"/>
      <c r="R1298" s="225"/>
      <c r="S1298" s="226"/>
      <c r="T1298" s="200"/>
      <c r="U1298" s="200"/>
      <c r="V1298" s="16"/>
      <c r="W1298" s="185"/>
      <c r="X1298" s="54"/>
      <c r="Y1298" s="54"/>
      <c r="Z1298" s="54"/>
      <c r="AA1298" s="54"/>
      <c r="AB1298" s="54"/>
      <c r="AC1298" s="54"/>
      <c r="AD1298" s="54"/>
      <c r="AE1298" s="42"/>
    </row>
    <row r="1299" spans="1:31" x14ac:dyDescent="0.3">
      <c r="A1299" s="66"/>
      <c r="B1299" s="66"/>
      <c r="C1299" s="195"/>
      <c r="D1299" s="66"/>
      <c r="E1299" s="58"/>
      <c r="F1299" s="58"/>
      <c r="G1299" s="182"/>
      <c r="H1299" s="58"/>
      <c r="I1299" s="199"/>
      <c r="J1299" s="177"/>
      <c r="K1299" s="515"/>
      <c r="L1299" s="59"/>
      <c r="M1299" s="59"/>
      <c r="N1299" s="58"/>
      <c r="O1299" s="200"/>
      <c r="P1299" s="130"/>
      <c r="Q1299" s="225"/>
      <c r="R1299" s="225"/>
      <c r="S1299" s="226"/>
      <c r="T1299" s="200"/>
      <c r="U1299" s="200"/>
      <c r="V1299" s="16"/>
      <c r="W1299" s="185"/>
      <c r="X1299" s="54"/>
      <c r="Y1299" s="54"/>
      <c r="Z1299" s="54"/>
      <c r="AA1299" s="54"/>
      <c r="AB1299" s="54"/>
      <c r="AC1299" s="54"/>
      <c r="AD1299" s="54"/>
      <c r="AE1299" s="42"/>
    </row>
    <row r="1300" spans="1:31" x14ac:dyDescent="0.3">
      <c r="A1300" s="66"/>
      <c r="B1300" s="66"/>
      <c r="C1300" s="195"/>
      <c r="D1300" s="66"/>
      <c r="E1300" s="58"/>
      <c r="F1300" s="58"/>
      <c r="G1300" s="182"/>
      <c r="H1300" s="58"/>
      <c r="I1300" s="199"/>
      <c r="J1300" s="177"/>
      <c r="K1300" s="515"/>
      <c r="L1300" s="59"/>
      <c r="M1300" s="59"/>
      <c r="N1300" s="58"/>
      <c r="O1300" s="200"/>
      <c r="P1300" s="130"/>
      <c r="Q1300" s="225"/>
      <c r="R1300" s="225"/>
      <c r="S1300" s="226"/>
      <c r="T1300" s="200"/>
      <c r="U1300" s="200"/>
      <c r="V1300" s="16"/>
      <c r="W1300" s="185"/>
      <c r="X1300" s="54"/>
      <c r="Y1300" s="54"/>
      <c r="Z1300" s="54"/>
      <c r="AA1300" s="54"/>
      <c r="AB1300" s="54"/>
      <c r="AC1300" s="54"/>
      <c r="AD1300" s="54"/>
      <c r="AE1300" s="42"/>
    </row>
    <row r="1301" spans="1:31" x14ac:dyDescent="0.3">
      <c r="A1301" s="66"/>
      <c r="B1301" s="66"/>
      <c r="C1301" s="195"/>
      <c r="D1301" s="66"/>
      <c r="E1301" s="58"/>
      <c r="F1301" s="58"/>
      <c r="G1301" s="182"/>
      <c r="H1301" s="58"/>
      <c r="I1301" s="199"/>
      <c r="J1301" s="177"/>
      <c r="K1301" s="515"/>
      <c r="L1301" s="59"/>
      <c r="M1301" s="59"/>
      <c r="N1301" s="197"/>
      <c r="O1301" s="200"/>
      <c r="P1301" s="130"/>
      <c r="Q1301" s="225"/>
      <c r="R1301" s="225"/>
      <c r="S1301" s="226"/>
      <c r="T1301" s="200"/>
      <c r="U1301" s="200"/>
      <c r="V1301" s="16"/>
      <c r="W1301" s="185"/>
      <c r="X1301" s="54"/>
      <c r="Y1301" s="54"/>
      <c r="Z1301" s="54"/>
      <c r="AA1301" s="54"/>
      <c r="AB1301" s="54"/>
      <c r="AC1301" s="54"/>
      <c r="AD1301" s="54"/>
      <c r="AE1301" s="42"/>
    </row>
    <row r="1302" spans="1:31" x14ac:dyDescent="0.3">
      <c r="A1302" s="66"/>
      <c r="B1302" s="66"/>
      <c r="C1302" s="195"/>
      <c r="D1302" s="66"/>
      <c r="E1302" s="58"/>
      <c r="F1302" s="58"/>
      <c r="G1302" s="182"/>
      <c r="H1302" s="58"/>
      <c r="I1302" s="199"/>
      <c r="J1302" s="177"/>
      <c r="K1302" s="515"/>
      <c r="L1302" s="59"/>
      <c r="M1302" s="59"/>
      <c r="N1302" s="58"/>
      <c r="O1302" s="200"/>
      <c r="P1302" s="130"/>
      <c r="Q1302" s="225"/>
      <c r="R1302" s="225"/>
      <c r="S1302" s="226"/>
      <c r="T1302" s="200"/>
      <c r="U1302" s="200"/>
      <c r="V1302" s="16"/>
      <c r="W1302" s="185"/>
      <c r="X1302" s="54"/>
      <c r="Y1302" s="54"/>
      <c r="Z1302" s="54"/>
      <c r="AA1302" s="54"/>
      <c r="AB1302" s="54"/>
      <c r="AC1302" s="54"/>
      <c r="AD1302" s="54"/>
      <c r="AE1302" s="42"/>
    </row>
    <row r="1303" spans="1:31" x14ac:dyDescent="0.3">
      <c r="A1303" s="66"/>
      <c r="B1303" s="66"/>
      <c r="C1303" s="195"/>
      <c r="D1303" s="66"/>
      <c r="E1303" s="58"/>
      <c r="F1303" s="58"/>
      <c r="G1303" s="182"/>
      <c r="H1303" s="58"/>
      <c r="I1303" s="199"/>
      <c r="J1303" s="177"/>
      <c r="K1303" s="515"/>
      <c r="L1303" s="59"/>
      <c r="M1303" s="59"/>
      <c r="N1303" s="58"/>
      <c r="O1303" s="200"/>
      <c r="P1303" s="130"/>
      <c r="Q1303" s="225"/>
      <c r="R1303" s="225"/>
      <c r="S1303" s="226"/>
      <c r="T1303" s="200"/>
      <c r="U1303" s="200"/>
      <c r="V1303" s="16"/>
      <c r="W1303" s="185"/>
      <c r="X1303" s="54"/>
      <c r="Y1303" s="54"/>
      <c r="Z1303" s="54"/>
      <c r="AA1303" s="54"/>
      <c r="AB1303" s="54"/>
      <c r="AC1303" s="54"/>
      <c r="AD1303" s="54"/>
      <c r="AE1303" s="42"/>
    </row>
    <row r="1304" spans="1:31" x14ac:dyDescent="0.3">
      <c r="A1304" s="66"/>
      <c r="B1304" s="66"/>
      <c r="C1304" s="195"/>
      <c r="D1304" s="66"/>
      <c r="E1304" s="58"/>
      <c r="F1304" s="58"/>
      <c r="G1304" s="182"/>
      <c r="H1304" s="58"/>
      <c r="I1304" s="199"/>
      <c r="J1304" s="177"/>
      <c r="K1304" s="515"/>
      <c r="L1304" s="59"/>
      <c r="M1304" s="59"/>
      <c r="N1304" s="58"/>
      <c r="O1304" s="200"/>
      <c r="P1304" s="130"/>
      <c r="Q1304" s="225"/>
      <c r="R1304" s="225"/>
      <c r="S1304" s="226"/>
      <c r="T1304" s="200"/>
      <c r="U1304" s="200"/>
      <c r="V1304" s="16"/>
      <c r="W1304" s="185"/>
      <c r="X1304" s="54"/>
      <c r="Y1304" s="54"/>
      <c r="Z1304" s="54"/>
      <c r="AA1304" s="54"/>
      <c r="AB1304" s="54"/>
      <c r="AC1304" s="54"/>
      <c r="AD1304" s="54"/>
      <c r="AE1304" s="42"/>
    </row>
    <row r="1305" spans="1:31" x14ac:dyDescent="0.3">
      <c r="A1305" s="66"/>
      <c r="B1305" s="66"/>
      <c r="C1305" s="195"/>
      <c r="D1305" s="66"/>
      <c r="E1305" s="58"/>
      <c r="F1305" s="58"/>
      <c r="G1305" s="182"/>
      <c r="H1305" s="58"/>
      <c r="I1305" s="199"/>
      <c r="J1305" s="177"/>
      <c r="K1305" s="515"/>
      <c r="L1305" s="59"/>
      <c r="M1305" s="59"/>
      <c r="N1305" s="58"/>
      <c r="O1305" s="200"/>
      <c r="P1305" s="130"/>
      <c r="Q1305" s="225"/>
      <c r="R1305" s="225"/>
      <c r="S1305" s="226"/>
      <c r="T1305" s="200"/>
      <c r="U1305" s="200"/>
      <c r="V1305" s="16"/>
      <c r="W1305" s="185"/>
      <c r="X1305" s="54"/>
      <c r="Y1305" s="54"/>
      <c r="Z1305" s="54"/>
      <c r="AA1305" s="54"/>
      <c r="AB1305" s="54"/>
      <c r="AC1305" s="54"/>
      <c r="AD1305" s="54"/>
      <c r="AE1305" s="42"/>
    </row>
    <row r="1306" spans="1:31" x14ac:dyDescent="0.3">
      <c r="A1306" s="66"/>
      <c r="B1306" s="66"/>
      <c r="C1306" s="195"/>
      <c r="D1306" s="66"/>
      <c r="E1306" s="58"/>
      <c r="F1306" s="58"/>
      <c r="G1306" s="182"/>
      <c r="H1306" s="58"/>
      <c r="I1306" s="199"/>
      <c r="J1306" s="177"/>
      <c r="K1306" s="515"/>
      <c r="L1306" s="59"/>
      <c r="M1306" s="59"/>
      <c r="N1306" s="58"/>
      <c r="O1306" s="200"/>
      <c r="P1306" s="130"/>
      <c r="Q1306" s="225"/>
      <c r="R1306" s="225"/>
      <c r="S1306" s="226"/>
      <c r="T1306" s="200"/>
      <c r="U1306" s="200"/>
      <c r="V1306" s="16"/>
      <c r="W1306" s="185"/>
      <c r="X1306" s="54"/>
      <c r="Y1306" s="54"/>
      <c r="Z1306" s="54"/>
      <c r="AA1306" s="54"/>
      <c r="AB1306" s="54"/>
      <c r="AC1306" s="54"/>
      <c r="AD1306" s="54"/>
      <c r="AE1306" s="42"/>
    </row>
    <row r="1307" spans="1:31" x14ac:dyDescent="0.3">
      <c r="A1307" s="66"/>
      <c r="B1307" s="66"/>
      <c r="C1307" s="195"/>
      <c r="D1307" s="66"/>
      <c r="E1307" s="58"/>
      <c r="F1307" s="58"/>
      <c r="G1307" s="182"/>
      <c r="H1307" s="58"/>
      <c r="I1307" s="199"/>
      <c r="J1307" s="177"/>
      <c r="K1307" s="515"/>
      <c r="L1307" s="59"/>
      <c r="M1307" s="59"/>
      <c r="N1307" s="58"/>
      <c r="O1307" s="200"/>
      <c r="P1307" s="130"/>
      <c r="Q1307" s="225"/>
      <c r="R1307" s="225"/>
      <c r="S1307" s="226"/>
      <c r="T1307" s="200"/>
      <c r="U1307" s="200"/>
      <c r="V1307" s="16"/>
      <c r="W1307" s="185"/>
      <c r="X1307" s="54"/>
      <c r="Y1307" s="54"/>
      <c r="Z1307" s="54"/>
      <c r="AA1307" s="54"/>
      <c r="AB1307" s="54"/>
      <c r="AC1307" s="54"/>
      <c r="AD1307" s="54"/>
      <c r="AE1307" s="42"/>
    </row>
    <row r="1308" spans="1:31" x14ac:dyDescent="0.3">
      <c r="A1308" s="66"/>
      <c r="B1308" s="66"/>
      <c r="C1308" s="195"/>
      <c r="D1308" s="66"/>
      <c r="E1308" s="58"/>
      <c r="F1308" s="58"/>
      <c r="G1308" s="182"/>
      <c r="H1308" s="58"/>
      <c r="I1308" s="199"/>
      <c r="J1308" s="177"/>
      <c r="K1308" s="515"/>
      <c r="L1308" s="59"/>
      <c r="M1308" s="59"/>
      <c r="N1308" s="58"/>
      <c r="O1308" s="200"/>
      <c r="P1308" s="130"/>
      <c r="Q1308" s="225"/>
      <c r="R1308" s="225"/>
      <c r="S1308" s="226"/>
      <c r="T1308" s="200"/>
      <c r="U1308" s="200"/>
      <c r="V1308" s="16"/>
      <c r="W1308" s="185"/>
      <c r="X1308" s="54"/>
      <c r="Y1308" s="54"/>
      <c r="Z1308" s="54"/>
      <c r="AA1308" s="54"/>
      <c r="AB1308" s="54"/>
      <c r="AC1308" s="54"/>
      <c r="AD1308" s="54"/>
      <c r="AE1308" s="42"/>
    </row>
    <row r="1309" spans="1:31" x14ac:dyDescent="0.3">
      <c r="A1309" s="66"/>
      <c r="B1309" s="66"/>
      <c r="C1309" s="195"/>
      <c r="D1309" s="66"/>
      <c r="E1309" s="58"/>
      <c r="F1309" s="58"/>
      <c r="G1309" s="182"/>
      <c r="H1309" s="58"/>
      <c r="I1309" s="199"/>
      <c r="J1309" s="177"/>
      <c r="K1309" s="515"/>
      <c r="L1309" s="59"/>
      <c r="M1309" s="59"/>
      <c r="N1309" s="197"/>
      <c r="O1309" s="200"/>
      <c r="P1309" s="130"/>
      <c r="Q1309" s="225"/>
      <c r="R1309" s="225"/>
      <c r="S1309" s="226"/>
      <c r="T1309" s="200"/>
      <c r="U1309" s="200"/>
      <c r="V1309" s="16"/>
      <c r="W1309" s="185"/>
      <c r="X1309" s="54"/>
      <c r="Y1309" s="54"/>
      <c r="Z1309" s="54"/>
      <c r="AA1309" s="54"/>
      <c r="AB1309" s="54"/>
      <c r="AC1309" s="54"/>
      <c r="AD1309" s="54"/>
      <c r="AE1309" s="42"/>
    </row>
    <row r="1310" spans="1:31" x14ac:dyDescent="0.3">
      <c r="A1310" s="66"/>
      <c r="B1310" s="66"/>
      <c r="C1310" s="195"/>
      <c r="D1310" s="66"/>
      <c r="E1310" s="58"/>
      <c r="F1310" s="58"/>
      <c r="G1310" s="182"/>
      <c r="H1310" s="58"/>
      <c r="I1310" s="199"/>
      <c r="J1310" s="177"/>
      <c r="K1310" s="515"/>
      <c r="L1310" s="59"/>
      <c r="M1310" s="59"/>
      <c r="N1310" s="58"/>
      <c r="O1310" s="200"/>
      <c r="P1310" s="130"/>
      <c r="Q1310" s="225"/>
      <c r="R1310" s="225"/>
      <c r="S1310" s="226"/>
      <c r="T1310" s="200"/>
      <c r="U1310" s="200"/>
      <c r="V1310" s="16"/>
      <c r="W1310" s="185"/>
      <c r="X1310" s="54"/>
      <c r="Y1310" s="54"/>
      <c r="Z1310" s="54"/>
      <c r="AA1310" s="54"/>
      <c r="AB1310" s="54"/>
      <c r="AC1310" s="54"/>
      <c r="AD1310" s="54"/>
      <c r="AE1310" s="42"/>
    </row>
    <row r="1311" spans="1:31" x14ac:dyDescent="0.3">
      <c r="A1311" s="66"/>
      <c r="B1311" s="66"/>
      <c r="C1311" s="195"/>
      <c r="D1311" s="66"/>
      <c r="E1311" s="58"/>
      <c r="F1311" s="58"/>
      <c r="G1311" s="182"/>
      <c r="H1311" s="58"/>
      <c r="I1311" s="199"/>
      <c r="J1311" s="177"/>
      <c r="K1311" s="515"/>
      <c r="L1311" s="59"/>
      <c r="M1311" s="59"/>
      <c r="N1311" s="58"/>
      <c r="O1311" s="200"/>
      <c r="P1311" s="130"/>
      <c r="Q1311" s="225"/>
      <c r="R1311" s="225"/>
      <c r="S1311" s="226"/>
      <c r="T1311" s="200"/>
      <c r="U1311" s="200"/>
      <c r="V1311" s="16"/>
      <c r="W1311" s="185"/>
      <c r="X1311" s="54"/>
      <c r="Y1311" s="54"/>
      <c r="Z1311" s="54"/>
      <c r="AA1311" s="54"/>
      <c r="AB1311" s="54"/>
      <c r="AC1311" s="54"/>
      <c r="AD1311" s="54"/>
      <c r="AE1311" s="42"/>
    </row>
    <row r="1312" spans="1:31" x14ac:dyDescent="0.3">
      <c r="A1312" s="66"/>
      <c r="B1312" s="66"/>
      <c r="C1312" s="195"/>
      <c r="D1312" s="66"/>
      <c r="E1312" s="58"/>
      <c r="F1312" s="58"/>
      <c r="G1312" s="182"/>
      <c r="H1312" s="58"/>
      <c r="I1312" s="199"/>
      <c r="J1312" s="177"/>
      <c r="K1312" s="515"/>
      <c r="L1312" s="59"/>
      <c r="M1312" s="59"/>
      <c r="N1312" s="58"/>
      <c r="O1312" s="200"/>
      <c r="P1312" s="130"/>
      <c r="Q1312" s="225"/>
      <c r="R1312" s="225"/>
      <c r="S1312" s="226"/>
      <c r="T1312" s="200"/>
      <c r="U1312" s="200"/>
      <c r="V1312" s="16"/>
      <c r="W1312" s="185"/>
      <c r="X1312" s="54"/>
      <c r="Y1312" s="54"/>
      <c r="Z1312" s="54"/>
      <c r="AA1312" s="54"/>
      <c r="AB1312" s="54"/>
      <c r="AC1312" s="54"/>
      <c r="AD1312" s="54"/>
      <c r="AE1312" s="42"/>
    </row>
    <row r="1313" spans="1:31" x14ac:dyDescent="0.3">
      <c r="A1313" s="66"/>
      <c r="B1313" s="66"/>
      <c r="C1313" s="195"/>
      <c r="D1313" s="66"/>
      <c r="E1313" s="58"/>
      <c r="F1313" s="58"/>
      <c r="G1313" s="182"/>
      <c r="H1313" s="58"/>
      <c r="I1313" s="199"/>
      <c r="J1313" s="177"/>
      <c r="K1313" s="515"/>
      <c r="L1313" s="59"/>
      <c r="M1313" s="59"/>
      <c r="N1313" s="58"/>
      <c r="O1313" s="200"/>
      <c r="P1313" s="130"/>
      <c r="Q1313" s="225"/>
      <c r="R1313" s="225"/>
      <c r="S1313" s="226"/>
      <c r="T1313" s="200"/>
      <c r="U1313" s="200"/>
      <c r="V1313" s="16"/>
      <c r="W1313" s="185"/>
      <c r="X1313" s="54"/>
      <c r="Y1313" s="54"/>
      <c r="Z1313" s="54"/>
      <c r="AA1313" s="54"/>
      <c r="AB1313" s="54"/>
      <c r="AC1313" s="54"/>
      <c r="AD1313" s="54"/>
      <c r="AE1313" s="42"/>
    </row>
    <row r="1314" spans="1:31" x14ac:dyDescent="0.3">
      <c r="A1314" s="66"/>
      <c r="B1314" s="66"/>
      <c r="C1314" s="195"/>
      <c r="D1314" s="66"/>
      <c r="E1314" s="58"/>
      <c r="F1314" s="58"/>
      <c r="G1314" s="182"/>
      <c r="H1314" s="58"/>
      <c r="I1314" s="199"/>
      <c r="J1314" s="177"/>
      <c r="K1314" s="515"/>
      <c r="L1314" s="59"/>
      <c r="M1314" s="59"/>
      <c r="N1314" s="58"/>
      <c r="O1314" s="200"/>
      <c r="P1314" s="130"/>
      <c r="Q1314" s="225"/>
      <c r="R1314" s="225"/>
      <c r="S1314" s="226"/>
      <c r="T1314" s="200"/>
      <c r="U1314" s="200"/>
      <c r="V1314" s="16"/>
      <c r="W1314" s="185"/>
      <c r="X1314" s="54"/>
      <c r="Y1314" s="54"/>
      <c r="Z1314" s="54"/>
      <c r="AA1314" s="54"/>
      <c r="AB1314" s="54"/>
      <c r="AC1314" s="54"/>
      <c r="AD1314" s="54"/>
      <c r="AE1314" s="42"/>
    </row>
    <row r="1315" spans="1:31" x14ac:dyDescent="0.3">
      <c r="A1315" s="66"/>
      <c r="B1315" s="66"/>
      <c r="C1315" s="195"/>
      <c r="D1315" s="66"/>
      <c r="E1315" s="58"/>
      <c r="F1315" s="58"/>
      <c r="G1315" s="182"/>
      <c r="H1315" s="58"/>
      <c r="I1315" s="199"/>
      <c r="J1315" s="177"/>
      <c r="K1315" s="515"/>
      <c r="L1315" s="59"/>
      <c r="M1315" s="59"/>
      <c r="N1315" s="58"/>
      <c r="O1315" s="200"/>
      <c r="P1315" s="130"/>
      <c r="Q1315" s="225"/>
      <c r="R1315" s="225"/>
      <c r="S1315" s="226"/>
      <c r="T1315" s="200"/>
      <c r="U1315" s="200"/>
      <c r="V1315" s="16"/>
      <c r="W1315" s="185"/>
      <c r="X1315" s="54"/>
      <c r="Y1315" s="54"/>
      <c r="Z1315" s="54"/>
      <c r="AA1315" s="54"/>
      <c r="AB1315" s="54"/>
      <c r="AC1315" s="54"/>
      <c r="AD1315" s="54"/>
      <c r="AE1315" s="42"/>
    </row>
    <row r="1316" spans="1:31" x14ac:dyDescent="0.3">
      <c r="A1316" s="66"/>
      <c r="B1316" s="66"/>
      <c r="C1316" s="195"/>
      <c r="D1316" s="66"/>
      <c r="E1316" s="58"/>
      <c r="F1316" s="58"/>
      <c r="G1316" s="182"/>
      <c r="H1316" s="58"/>
      <c r="I1316" s="199"/>
      <c r="J1316" s="177"/>
      <c r="K1316" s="515"/>
      <c r="L1316" s="59"/>
      <c r="M1316" s="59"/>
      <c r="N1316" s="58"/>
      <c r="O1316" s="200"/>
      <c r="P1316" s="130"/>
      <c r="Q1316" s="225"/>
      <c r="R1316" s="225"/>
      <c r="S1316" s="226"/>
      <c r="T1316" s="200"/>
      <c r="U1316" s="200"/>
      <c r="V1316" s="16"/>
      <c r="W1316" s="185"/>
      <c r="X1316" s="54"/>
      <c r="Y1316" s="54"/>
      <c r="Z1316" s="54"/>
      <c r="AA1316" s="54"/>
      <c r="AB1316" s="54"/>
      <c r="AC1316" s="54"/>
      <c r="AD1316" s="54"/>
      <c r="AE1316" s="42"/>
    </row>
    <row r="1317" spans="1:31" x14ac:dyDescent="0.3">
      <c r="A1317" s="66"/>
      <c r="B1317" s="66"/>
      <c r="C1317" s="195"/>
      <c r="D1317" s="66"/>
      <c r="E1317" s="58"/>
      <c r="F1317" s="58"/>
      <c r="G1317" s="182"/>
      <c r="H1317" s="58"/>
      <c r="I1317" s="199"/>
      <c r="J1317" s="177"/>
      <c r="K1317" s="515"/>
      <c r="L1317" s="59"/>
      <c r="M1317" s="59"/>
      <c r="N1317" s="197"/>
      <c r="O1317" s="200"/>
      <c r="P1317" s="130"/>
      <c r="Q1317" s="225"/>
      <c r="R1317" s="225"/>
      <c r="S1317" s="226"/>
      <c r="T1317" s="200"/>
      <c r="U1317" s="200"/>
      <c r="V1317" s="16"/>
      <c r="W1317" s="185"/>
      <c r="X1317" s="54"/>
      <c r="Y1317" s="54"/>
      <c r="Z1317" s="54"/>
      <c r="AA1317" s="54"/>
      <c r="AB1317" s="54"/>
      <c r="AC1317" s="54"/>
      <c r="AD1317" s="54"/>
      <c r="AE1317" s="42"/>
    </row>
    <row r="1318" spans="1:31" x14ac:dyDescent="0.3">
      <c r="A1318" s="66"/>
      <c r="B1318" s="66"/>
      <c r="C1318" s="195"/>
      <c r="D1318" s="66"/>
      <c r="E1318" s="58"/>
      <c r="F1318" s="58"/>
      <c r="G1318" s="182"/>
      <c r="H1318" s="58"/>
      <c r="I1318" s="199"/>
      <c r="J1318" s="177"/>
      <c r="K1318" s="515"/>
      <c r="L1318" s="59"/>
      <c r="M1318" s="59"/>
      <c r="N1318" s="58"/>
      <c r="O1318" s="200"/>
      <c r="P1318" s="130"/>
      <c r="Q1318" s="225"/>
      <c r="R1318" s="225"/>
      <c r="S1318" s="226"/>
      <c r="T1318" s="200"/>
      <c r="U1318" s="200"/>
      <c r="V1318" s="16"/>
      <c r="W1318" s="185"/>
      <c r="X1318" s="54"/>
      <c r="Y1318" s="54"/>
      <c r="Z1318" s="54"/>
      <c r="AA1318" s="54"/>
      <c r="AB1318" s="54"/>
      <c r="AC1318" s="54"/>
      <c r="AD1318" s="54"/>
      <c r="AE1318" s="42"/>
    </row>
    <row r="1319" spans="1:31" x14ac:dyDescent="0.3">
      <c r="A1319" s="66"/>
      <c r="B1319" s="66"/>
      <c r="C1319" s="195"/>
      <c r="D1319" s="66"/>
      <c r="E1319" s="58"/>
      <c r="F1319" s="58"/>
      <c r="G1319" s="182"/>
      <c r="H1319" s="58"/>
      <c r="I1319" s="199"/>
      <c r="J1319" s="177"/>
      <c r="K1319" s="515"/>
      <c r="L1319" s="59"/>
      <c r="M1319" s="59"/>
      <c r="N1319" s="197"/>
      <c r="O1319" s="200"/>
      <c r="P1319" s="130"/>
      <c r="Q1319" s="225"/>
      <c r="R1319" s="225"/>
      <c r="S1319" s="226"/>
      <c r="T1319" s="200"/>
      <c r="U1319" s="200"/>
      <c r="V1319" s="16"/>
      <c r="W1319" s="185"/>
      <c r="X1319" s="54"/>
      <c r="Y1319" s="54"/>
      <c r="Z1319" s="54"/>
      <c r="AA1319" s="54"/>
      <c r="AB1319" s="54"/>
      <c r="AC1319" s="54"/>
      <c r="AD1319" s="54"/>
      <c r="AE1319" s="42"/>
    </row>
    <row r="1320" spans="1:31" x14ac:dyDescent="0.3">
      <c r="A1320" s="66"/>
      <c r="B1320" s="66"/>
      <c r="C1320" s="195"/>
      <c r="D1320" s="66"/>
      <c r="E1320" s="58"/>
      <c r="F1320" s="58"/>
      <c r="G1320" s="182"/>
      <c r="H1320" s="58"/>
      <c r="I1320" s="199"/>
      <c r="J1320" s="177"/>
      <c r="K1320" s="515"/>
      <c r="L1320" s="59"/>
      <c r="M1320" s="59"/>
      <c r="N1320" s="197"/>
      <c r="O1320" s="200"/>
      <c r="P1320" s="130"/>
      <c r="Q1320" s="225"/>
      <c r="R1320" s="225"/>
      <c r="S1320" s="226"/>
      <c r="T1320" s="200"/>
      <c r="U1320" s="200"/>
      <c r="V1320" s="16"/>
      <c r="W1320" s="185"/>
      <c r="X1320" s="54"/>
      <c r="Y1320" s="54"/>
      <c r="Z1320" s="54"/>
      <c r="AA1320" s="54"/>
      <c r="AB1320" s="54"/>
      <c r="AC1320" s="54"/>
      <c r="AD1320" s="54"/>
      <c r="AE1320" s="42"/>
    </row>
    <row r="1321" spans="1:31" x14ac:dyDescent="0.3">
      <c r="A1321" s="66"/>
      <c r="B1321" s="66"/>
      <c r="C1321" s="195"/>
      <c r="D1321" s="66"/>
      <c r="E1321" s="58"/>
      <c r="F1321" s="58"/>
      <c r="G1321" s="182"/>
      <c r="H1321" s="58"/>
      <c r="I1321" s="199"/>
      <c r="J1321" s="177"/>
      <c r="K1321" s="515"/>
      <c r="L1321" s="59"/>
      <c r="M1321" s="59"/>
      <c r="N1321" s="58"/>
      <c r="O1321" s="200"/>
      <c r="P1321" s="130"/>
      <c r="Q1321" s="225"/>
      <c r="R1321" s="225"/>
      <c r="S1321" s="226"/>
      <c r="T1321" s="200"/>
      <c r="U1321" s="200"/>
      <c r="V1321" s="16"/>
      <c r="W1321" s="185"/>
      <c r="X1321" s="54"/>
      <c r="Y1321" s="54"/>
      <c r="Z1321" s="54"/>
      <c r="AA1321" s="54"/>
      <c r="AB1321" s="54"/>
      <c r="AC1321" s="54"/>
      <c r="AD1321" s="54"/>
      <c r="AE1321" s="42"/>
    </row>
    <row r="1322" spans="1:31" x14ac:dyDescent="0.3">
      <c r="A1322" s="66"/>
      <c r="B1322" s="66"/>
      <c r="C1322" s="195"/>
      <c r="D1322" s="66"/>
      <c r="E1322" s="58"/>
      <c r="F1322" s="58"/>
      <c r="G1322" s="182"/>
      <c r="H1322" s="58"/>
      <c r="I1322" s="199"/>
      <c r="J1322" s="177"/>
      <c r="K1322" s="515"/>
      <c r="L1322" s="59"/>
      <c r="M1322" s="59"/>
      <c r="N1322" s="197"/>
      <c r="O1322" s="200"/>
      <c r="P1322" s="130"/>
      <c r="Q1322" s="225"/>
      <c r="R1322" s="225"/>
      <c r="S1322" s="226"/>
      <c r="T1322" s="200"/>
      <c r="U1322" s="200"/>
      <c r="V1322" s="16"/>
      <c r="W1322" s="185"/>
      <c r="X1322" s="54"/>
      <c r="Y1322" s="54"/>
      <c r="Z1322" s="54"/>
      <c r="AA1322" s="54"/>
      <c r="AB1322" s="54"/>
      <c r="AC1322" s="54"/>
      <c r="AD1322" s="54"/>
      <c r="AE1322" s="42"/>
    </row>
    <row r="1323" spans="1:31" x14ac:dyDescent="0.3">
      <c r="A1323" s="66"/>
      <c r="B1323" s="66"/>
      <c r="C1323" s="195"/>
      <c r="D1323" s="66"/>
      <c r="E1323" s="58"/>
      <c r="F1323" s="58"/>
      <c r="G1323" s="182"/>
      <c r="H1323" s="58"/>
      <c r="I1323" s="199"/>
      <c r="J1323" s="177"/>
      <c r="K1323" s="515"/>
      <c r="L1323" s="59"/>
      <c r="M1323" s="59"/>
      <c r="N1323" s="58"/>
      <c r="O1323" s="200"/>
      <c r="P1323" s="130"/>
      <c r="Q1323" s="225"/>
      <c r="R1323" s="225"/>
      <c r="S1323" s="226"/>
      <c r="T1323" s="200"/>
      <c r="U1323" s="200"/>
      <c r="V1323" s="16"/>
      <c r="W1323" s="185"/>
      <c r="X1323" s="54"/>
      <c r="Y1323" s="54"/>
      <c r="Z1323" s="54"/>
      <c r="AA1323" s="54"/>
      <c r="AB1323" s="54"/>
      <c r="AC1323" s="54"/>
      <c r="AD1323" s="54"/>
      <c r="AE1323" s="42"/>
    </row>
    <row r="1324" spans="1:31" x14ac:dyDescent="0.3">
      <c r="A1324" s="66"/>
      <c r="B1324" s="66"/>
      <c r="C1324" s="195"/>
      <c r="D1324" s="66"/>
      <c r="E1324" s="58"/>
      <c r="F1324" s="58"/>
      <c r="G1324" s="182"/>
      <c r="H1324" s="58"/>
      <c r="I1324" s="199"/>
      <c r="J1324" s="177"/>
      <c r="K1324" s="515"/>
      <c r="L1324" s="59"/>
      <c r="M1324" s="59"/>
      <c r="N1324" s="58"/>
      <c r="O1324" s="200"/>
      <c r="P1324" s="130"/>
      <c r="Q1324" s="225"/>
      <c r="R1324" s="225"/>
      <c r="S1324" s="226"/>
      <c r="T1324" s="200"/>
      <c r="U1324" s="200"/>
      <c r="V1324" s="16"/>
      <c r="W1324" s="185"/>
      <c r="X1324" s="54"/>
      <c r="Y1324" s="54"/>
      <c r="Z1324" s="54"/>
      <c r="AA1324" s="54"/>
      <c r="AB1324" s="54"/>
      <c r="AC1324" s="54"/>
      <c r="AD1324" s="54"/>
      <c r="AE1324" s="42"/>
    </row>
    <row r="1325" spans="1:31" x14ac:dyDescent="0.3">
      <c r="A1325" s="66"/>
      <c r="B1325" s="66"/>
      <c r="C1325" s="196"/>
      <c r="D1325" s="66"/>
      <c r="E1325" s="58"/>
      <c r="F1325" s="58"/>
      <c r="G1325" s="182"/>
      <c r="H1325" s="58"/>
      <c r="I1325" s="199"/>
      <c r="J1325" s="177"/>
      <c r="K1325" s="515"/>
      <c r="L1325" s="59"/>
      <c r="M1325" s="59"/>
      <c r="N1325" s="193"/>
      <c r="O1325" s="200"/>
      <c r="P1325" s="130"/>
      <c r="Q1325" s="225"/>
      <c r="R1325" s="225"/>
      <c r="S1325" s="226"/>
      <c r="T1325" s="200"/>
      <c r="U1325" s="200"/>
      <c r="V1325" s="16"/>
      <c r="W1325" s="185"/>
      <c r="X1325" s="54"/>
      <c r="Y1325" s="54"/>
      <c r="Z1325" s="54"/>
      <c r="AA1325" s="54"/>
      <c r="AB1325" s="54"/>
      <c r="AC1325" s="54"/>
      <c r="AD1325" s="54"/>
      <c r="AE1325" s="42"/>
    </row>
    <row r="1326" spans="1:31" x14ac:dyDescent="0.3">
      <c r="A1326" s="66"/>
      <c r="B1326" s="66"/>
      <c r="C1326" s="196"/>
      <c r="D1326" s="66"/>
      <c r="E1326" s="58"/>
      <c r="F1326" s="58"/>
      <c r="G1326" s="182"/>
      <c r="H1326" s="58"/>
      <c r="I1326" s="199"/>
      <c r="J1326" s="177"/>
      <c r="K1326" s="515"/>
      <c r="L1326" s="59"/>
      <c r="M1326" s="59"/>
      <c r="N1326" s="193"/>
      <c r="O1326" s="200"/>
      <c r="P1326" s="130"/>
      <c r="Q1326" s="225"/>
      <c r="R1326" s="225"/>
      <c r="S1326" s="226"/>
      <c r="T1326" s="200"/>
      <c r="U1326" s="200"/>
      <c r="V1326" s="16"/>
      <c r="W1326" s="185"/>
      <c r="X1326" s="54"/>
      <c r="Y1326" s="54"/>
      <c r="Z1326" s="54"/>
      <c r="AA1326" s="54"/>
      <c r="AB1326" s="54"/>
      <c r="AC1326" s="54"/>
      <c r="AD1326" s="54"/>
      <c r="AE1326" s="42"/>
    </row>
    <row r="1327" spans="1:31" x14ac:dyDescent="0.3">
      <c r="A1327" s="66"/>
      <c r="B1327" s="66"/>
      <c r="C1327" s="196"/>
      <c r="D1327" s="66"/>
      <c r="E1327" s="58"/>
      <c r="F1327" s="58"/>
      <c r="G1327" s="182"/>
      <c r="H1327" s="58"/>
      <c r="I1327" s="199"/>
      <c r="J1327" s="177"/>
      <c r="K1327" s="515"/>
      <c r="L1327" s="59"/>
      <c r="M1327" s="59"/>
      <c r="N1327" s="197"/>
      <c r="O1327" s="200"/>
      <c r="P1327" s="130"/>
      <c r="Q1327" s="225"/>
      <c r="R1327" s="225"/>
      <c r="S1327" s="226"/>
      <c r="T1327" s="200"/>
      <c r="U1327" s="200"/>
      <c r="V1327" s="16"/>
      <c r="W1327" s="185"/>
      <c r="X1327" s="54"/>
      <c r="Y1327" s="54"/>
      <c r="Z1327" s="54"/>
      <c r="AA1327" s="54"/>
      <c r="AB1327" s="54"/>
      <c r="AC1327" s="54"/>
      <c r="AD1327" s="54"/>
      <c r="AE1327" s="42"/>
    </row>
    <row r="1328" spans="1:31" x14ac:dyDescent="0.3">
      <c r="A1328" s="66"/>
      <c r="B1328" s="66"/>
      <c r="C1328" s="196"/>
      <c r="D1328" s="66"/>
      <c r="E1328" s="58"/>
      <c r="F1328" s="58"/>
      <c r="G1328" s="182"/>
      <c r="H1328" s="58"/>
      <c r="I1328" s="199"/>
      <c r="J1328" s="177"/>
      <c r="K1328" s="515"/>
      <c r="L1328" s="59"/>
      <c r="M1328" s="59"/>
      <c r="N1328" s="193"/>
      <c r="O1328" s="200"/>
      <c r="P1328" s="130"/>
      <c r="Q1328" s="225"/>
      <c r="R1328" s="225"/>
      <c r="S1328" s="226"/>
      <c r="T1328" s="200"/>
      <c r="U1328" s="200"/>
      <c r="V1328" s="16"/>
      <c r="W1328" s="185"/>
      <c r="X1328" s="54"/>
      <c r="Y1328" s="54"/>
      <c r="Z1328" s="54"/>
      <c r="AA1328" s="54"/>
      <c r="AB1328" s="54"/>
      <c r="AC1328" s="54"/>
      <c r="AD1328" s="54"/>
      <c r="AE1328" s="42"/>
    </row>
    <row r="1329" spans="1:31" x14ac:dyDescent="0.3">
      <c r="A1329" s="66"/>
      <c r="B1329" s="66"/>
      <c r="C1329" s="196"/>
      <c r="D1329" s="66"/>
      <c r="E1329" s="58"/>
      <c r="F1329" s="58"/>
      <c r="G1329" s="182"/>
      <c r="H1329" s="58"/>
      <c r="I1329" s="199"/>
      <c r="J1329" s="177"/>
      <c r="K1329" s="515"/>
      <c r="L1329" s="59"/>
      <c r="M1329" s="59"/>
      <c r="N1329" s="193"/>
      <c r="O1329" s="200"/>
      <c r="P1329" s="130"/>
      <c r="Q1329" s="225"/>
      <c r="R1329" s="225"/>
      <c r="S1329" s="226"/>
      <c r="T1329" s="200"/>
      <c r="U1329" s="200"/>
      <c r="V1329" s="16"/>
      <c r="W1329" s="185"/>
      <c r="X1329" s="54"/>
      <c r="Y1329" s="54"/>
      <c r="Z1329" s="54"/>
      <c r="AA1329" s="54"/>
      <c r="AB1329" s="54"/>
      <c r="AC1329" s="54"/>
      <c r="AD1329" s="54"/>
      <c r="AE1329" s="42"/>
    </row>
    <row r="1330" spans="1:31" x14ac:dyDescent="0.3">
      <c r="A1330" s="66"/>
      <c r="B1330" s="66"/>
      <c r="C1330" s="196"/>
      <c r="D1330" s="66"/>
      <c r="E1330" s="58"/>
      <c r="F1330" s="58"/>
      <c r="G1330" s="182"/>
      <c r="H1330" s="58"/>
      <c r="I1330" s="199"/>
      <c r="J1330" s="177"/>
      <c r="K1330" s="515"/>
      <c r="L1330" s="59"/>
      <c r="M1330" s="59"/>
      <c r="N1330" s="197"/>
      <c r="O1330" s="200"/>
      <c r="P1330" s="130"/>
      <c r="Q1330" s="225"/>
      <c r="R1330" s="225"/>
      <c r="S1330" s="226"/>
      <c r="T1330" s="200"/>
      <c r="U1330" s="200"/>
      <c r="V1330" s="16"/>
      <c r="W1330" s="185"/>
      <c r="X1330" s="54"/>
      <c r="Y1330" s="54"/>
      <c r="Z1330" s="54"/>
      <c r="AA1330" s="54"/>
      <c r="AB1330" s="54"/>
      <c r="AC1330" s="54"/>
      <c r="AD1330" s="54"/>
      <c r="AE1330" s="42"/>
    </row>
    <row r="1331" spans="1:31" x14ac:dyDescent="0.3">
      <c r="A1331" s="66"/>
      <c r="B1331" s="66"/>
      <c r="C1331" s="196"/>
      <c r="D1331" s="66"/>
      <c r="E1331" s="58"/>
      <c r="F1331" s="58"/>
      <c r="G1331" s="182"/>
      <c r="H1331" s="58"/>
      <c r="I1331" s="199"/>
      <c r="J1331" s="177"/>
      <c r="K1331" s="515"/>
      <c r="L1331" s="59"/>
      <c r="M1331" s="59"/>
      <c r="N1331" s="193"/>
      <c r="O1331" s="200"/>
      <c r="P1331" s="130"/>
      <c r="Q1331" s="225"/>
      <c r="R1331" s="225"/>
      <c r="S1331" s="226"/>
      <c r="T1331" s="200"/>
      <c r="U1331" s="200"/>
      <c r="V1331" s="16"/>
      <c r="W1331" s="185"/>
      <c r="X1331" s="54"/>
      <c r="Y1331" s="54"/>
      <c r="Z1331" s="54"/>
      <c r="AA1331" s="54"/>
      <c r="AB1331" s="54"/>
      <c r="AC1331" s="54"/>
      <c r="AD1331" s="54"/>
      <c r="AE1331" s="42"/>
    </row>
    <row r="1332" spans="1:31" x14ac:dyDescent="0.3">
      <c r="A1332" s="66"/>
      <c r="B1332" s="66"/>
      <c r="C1332" s="196"/>
      <c r="D1332" s="66"/>
      <c r="E1332" s="58"/>
      <c r="F1332" s="58"/>
      <c r="G1332" s="182"/>
      <c r="H1332" s="58"/>
      <c r="I1332" s="199"/>
      <c r="J1332" s="177"/>
      <c r="K1332" s="515"/>
      <c r="L1332" s="59"/>
      <c r="M1332" s="59"/>
      <c r="N1332" s="193"/>
      <c r="O1332" s="200"/>
      <c r="P1332" s="130"/>
      <c r="Q1332" s="225"/>
      <c r="R1332" s="225"/>
      <c r="S1332" s="226"/>
      <c r="T1332" s="200"/>
      <c r="U1332" s="200"/>
      <c r="V1332" s="16"/>
      <c r="W1332" s="185"/>
      <c r="X1332" s="54"/>
      <c r="Y1332" s="54"/>
      <c r="Z1332" s="54"/>
      <c r="AA1332" s="54"/>
      <c r="AB1332" s="54"/>
      <c r="AC1332" s="54"/>
      <c r="AD1332" s="54"/>
      <c r="AE1332" s="42"/>
    </row>
    <row r="1333" spans="1:31" x14ac:dyDescent="0.3">
      <c r="A1333" s="66"/>
      <c r="B1333" s="66"/>
      <c r="C1333" s="196"/>
      <c r="D1333" s="66"/>
      <c r="E1333" s="58"/>
      <c r="F1333" s="58"/>
      <c r="G1333" s="182"/>
      <c r="H1333" s="58"/>
      <c r="I1333" s="199"/>
      <c r="J1333" s="177"/>
      <c r="K1333" s="515"/>
      <c r="L1333" s="59"/>
      <c r="M1333" s="59"/>
      <c r="N1333" s="197"/>
      <c r="O1333" s="200"/>
      <c r="P1333" s="130"/>
      <c r="Q1333" s="225"/>
      <c r="R1333" s="225"/>
      <c r="S1333" s="226"/>
      <c r="T1333" s="200"/>
      <c r="U1333" s="200"/>
      <c r="V1333" s="16"/>
      <c r="W1333" s="185"/>
      <c r="X1333" s="54"/>
      <c r="Y1333" s="54"/>
      <c r="Z1333" s="54"/>
      <c r="AA1333" s="54"/>
      <c r="AB1333" s="54"/>
      <c r="AC1333" s="54"/>
      <c r="AD1333" s="54"/>
      <c r="AE1333" s="42"/>
    </row>
    <row r="1334" spans="1:31" s="17" customFormat="1" x14ac:dyDescent="0.3">
      <c r="A1334" s="203"/>
      <c r="B1334" s="129"/>
      <c r="C1334" s="129"/>
      <c r="D1334" s="129"/>
      <c r="E1334" s="58"/>
      <c r="F1334" s="58"/>
      <c r="G1334" s="58"/>
      <c r="H1334" s="58"/>
      <c r="I1334" s="204"/>
      <c r="J1334" s="197"/>
      <c r="K1334" s="515"/>
      <c r="L1334" s="59"/>
      <c r="M1334" s="59"/>
      <c r="N1334" s="197"/>
      <c r="O1334" s="200"/>
      <c r="P1334" s="130"/>
      <c r="Q1334" s="225"/>
      <c r="R1334" s="225"/>
      <c r="S1334" s="226"/>
      <c r="T1334" s="200"/>
      <c r="U1334" s="200"/>
      <c r="V1334" s="16"/>
      <c r="W1334" s="189"/>
      <c r="X1334" s="54"/>
      <c r="Y1334" s="54"/>
      <c r="Z1334" s="54"/>
      <c r="AA1334" s="54"/>
      <c r="AB1334" s="54"/>
      <c r="AC1334" s="54"/>
      <c r="AD1334" s="54"/>
      <c r="AE1334" s="42"/>
    </row>
    <row r="1335" spans="1:31" s="17" customFormat="1" x14ac:dyDescent="0.3">
      <c r="A1335" s="203"/>
      <c r="B1335" s="129"/>
      <c r="C1335" s="129"/>
      <c r="D1335" s="129"/>
      <c r="E1335" s="58"/>
      <c r="F1335" s="58"/>
      <c r="G1335" s="58"/>
      <c r="H1335" s="58"/>
      <c r="I1335" s="204"/>
      <c r="J1335" s="197"/>
      <c r="K1335" s="515"/>
      <c r="L1335" s="59"/>
      <c r="M1335" s="59"/>
      <c r="N1335" s="197"/>
      <c r="O1335" s="200"/>
      <c r="P1335" s="130"/>
      <c r="Q1335" s="225"/>
      <c r="R1335" s="225"/>
      <c r="S1335" s="226"/>
      <c r="T1335" s="200"/>
      <c r="U1335" s="200"/>
      <c r="V1335" s="16"/>
      <c r="W1335" s="189"/>
      <c r="X1335" s="54"/>
      <c r="Y1335" s="54"/>
      <c r="Z1335" s="54"/>
      <c r="AA1335" s="54"/>
      <c r="AB1335" s="54"/>
      <c r="AC1335" s="54"/>
      <c r="AD1335" s="54"/>
      <c r="AE1335" s="42"/>
    </row>
    <row r="1336" spans="1:31" x14ac:dyDescent="0.3">
      <c r="A1336" s="203"/>
      <c r="B1336" s="129"/>
      <c r="C1336" s="129"/>
      <c r="D1336" s="129"/>
      <c r="E1336" s="58"/>
      <c r="F1336" s="58"/>
      <c r="G1336" s="58"/>
      <c r="H1336" s="58"/>
      <c r="I1336" s="204"/>
      <c r="J1336" s="197"/>
      <c r="K1336" s="515"/>
      <c r="L1336" s="59"/>
      <c r="M1336" s="59"/>
      <c r="N1336" s="197"/>
      <c r="O1336" s="200"/>
      <c r="P1336" s="130"/>
      <c r="Q1336" s="225"/>
      <c r="R1336" s="225"/>
      <c r="S1336" s="226"/>
      <c r="T1336" s="200"/>
      <c r="U1336" s="200"/>
      <c r="V1336" s="16"/>
      <c r="W1336" s="189"/>
      <c r="X1336" s="54"/>
      <c r="Y1336" s="54"/>
      <c r="Z1336" s="54"/>
      <c r="AA1336" s="54"/>
      <c r="AB1336" s="54"/>
      <c r="AC1336" s="54"/>
      <c r="AD1336" s="54"/>
      <c r="AE1336" s="42"/>
    </row>
    <row r="1337" spans="1:31" x14ac:dyDescent="0.3">
      <c r="A1337" s="203"/>
      <c r="B1337" s="129"/>
      <c r="C1337" s="129"/>
      <c r="D1337" s="129"/>
      <c r="E1337" s="58"/>
      <c r="F1337" s="58"/>
      <c r="G1337" s="58"/>
      <c r="H1337" s="58"/>
      <c r="I1337" s="204"/>
      <c r="J1337" s="197"/>
      <c r="K1337" s="515"/>
      <c r="L1337" s="59"/>
      <c r="M1337" s="59"/>
      <c r="N1337" s="197"/>
      <c r="O1337" s="200"/>
      <c r="P1337" s="130"/>
      <c r="Q1337" s="225"/>
      <c r="R1337" s="225"/>
      <c r="S1337" s="226"/>
      <c r="T1337" s="200"/>
      <c r="U1337" s="200"/>
      <c r="V1337" s="16"/>
      <c r="W1337" s="189"/>
      <c r="X1337" s="54"/>
      <c r="Y1337" s="54"/>
      <c r="Z1337" s="54"/>
      <c r="AA1337" s="54"/>
      <c r="AB1337" s="54"/>
      <c r="AC1337" s="54"/>
      <c r="AD1337" s="54"/>
      <c r="AE1337" s="42"/>
    </row>
    <row r="1338" spans="1:31" x14ac:dyDescent="0.3">
      <c r="A1338" s="203"/>
      <c r="B1338" s="129"/>
      <c r="C1338" s="129"/>
      <c r="D1338" s="129"/>
      <c r="E1338" s="58"/>
      <c r="F1338" s="58"/>
      <c r="G1338" s="58"/>
      <c r="H1338" s="58"/>
      <c r="I1338" s="204"/>
      <c r="J1338" s="197"/>
      <c r="K1338" s="515"/>
      <c r="L1338" s="59"/>
      <c r="M1338" s="59"/>
      <c r="N1338" s="197"/>
      <c r="O1338" s="200"/>
      <c r="P1338" s="130"/>
      <c r="Q1338" s="225"/>
      <c r="R1338" s="225"/>
      <c r="S1338" s="226"/>
      <c r="T1338" s="200"/>
      <c r="U1338" s="200"/>
      <c r="V1338" s="16"/>
      <c r="W1338" s="189"/>
      <c r="X1338" s="54"/>
      <c r="Y1338" s="54"/>
      <c r="Z1338" s="54"/>
      <c r="AA1338" s="54"/>
      <c r="AB1338" s="54"/>
      <c r="AC1338" s="54"/>
      <c r="AD1338" s="54"/>
      <c r="AE1338" s="42"/>
    </row>
    <row r="1339" spans="1:31" x14ac:dyDescent="0.3">
      <c r="A1339" s="203"/>
      <c r="B1339" s="129"/>
      <c r="C1339" s="129"/>
      <c r="D1339" s="129"/>
      <c r="E1339" s="58"/>
      <c r="F1339" s="58"/>
      <c r="G1339" s="58"/>
      <c r="H1339" s="58"/>
      <c r="I1339" s="204"/>
      <c r="J1339" s="197"/>
      <c r="K1339" s="515"/>
      <c r="L1339" s="59"/>
      <c r="M1339" s="59"/>
      <c r="N1339" s="197"/>
      <c r="O1339" s="200"/>
      <c r="P1339" s="130"/>
      <c r="Q1339" s="225"/>
      <c r="R1339" s="225"/>
      <c r="S1339" s="226"/>
      <c r="T1339" s="200"/>
      <c r="U1339" s="200"/>
      <c r="V1339" s="16"/>
      <c r="W1339" s="189"/>
      <c r="X1339" s="54"/>
      <c r="Y1339" s="54"/>
      <c r="Z1339" s="54"/>
      <c r="AA1339" s="54"/>
      <c r="AB1339" s="54"/>
      <c r="AC1339" s="54"/>
      <c r="AD1339" s="54"/>
      <c r="AE1339" s="42"/>
    </row>
    <row r="1340" spans="1:31" x14ac:dyDescent="0.3">
      <c r="A1340" s="203"/>
      <c r="B1340" s="129"/>
      <c r="C1340" s="129"/>
      <c r="D1340" s="129"/>
      <c r="E1340" s="58"/>
      <c r="F1340" s="58"/>
      <c r="G1340" s="58"/>
      <c r="H1340" s="58"/>
      <c r="I1340" s="204"/>
      <c r="J1340" s="197"/>
      <c r="K1340" s="515"/>
      <c r="L1340" s="59"/>
      <c r="M1340" s="59"/>
      <c r="N1340" s="197"/>
      <c r="O1340" s="200"/>
      <c r="P1340" s="130"/>
      <c r="Q1340" s="225"/>
      <c r="R1340" s="225"/>
      <c r="S1340" s="226"/>
      <c r="T1340" s="200"/>
      <c r="U1340" s="200"/>
      <c r="V1340" s="16"/>
      <c r="W1340" s="189"/>
      <c r="X1340" s="54"/>
      <c r="Y1340" s="54"/>
      <c r="Z1340" s="54"/>
      <c r="AA1340" s="54"/>
      <c r="AB1340" s="54"/>
      <c r="AC1340" s="54"/>
      <c r="AD1340" s="54"/>
      <c r="AE1340" s="42"/>
    </row>
    <row r="1341" spans="1:31" x14ac:dyDescent="0.3">
      <c r="A1341" s="203"/>
      <c r="B1341" s="129"/>
      <c r="C1341" s="129"/>
      <c r="D1341" s="129"/>
      <c r="E1341" s="58"/>
      <c r="F1341" s="58"/>
      <c r="G1341" s="58"/>
      <c r="H1341" s="58"/>
      <c r="I1341" s="204"/>
      <c r="J1341" s="197"/>
      <c r="K1341" s="515"/>
      <c r="L1341" s="59"/>
      <c r="M1341" s="59"/>
      <c r="N1341" s="197"/>
      <c r="O1341" s="200"/>
      <c r="P1341" s="130"/>
      <c r="Q1341" s="225"/>
      <c r="R1341" s="225"/>
      <c r="S1341" s="226"/>
      <c r="T1341" s="200"/>
      <c r="U1341" s="200"/>
      <c r="V1341" s="16"/>
      <c r="W1341" s="189"/>
      <c r="X1341" s="54"/>
      <c r="Y1341" s="54"/>
      <c r="Z1341" s="54"/>
      <c r="AA1341" s="54"/>
      <c r="AB1341" s="54"/>
      <c r="AC1341" s="54"/>
      <c r="AD1341" s="54"/>
      <c r="AE1341" s="42"/>
    </row>
    <row r="1342" spans="1:31" x14ac:dyDescent="0.3">
      <c r="A1342" s="203"/>
      <c r="B1342" s="129"/>
      <c r="C1342" s="129"/>
      <c r="D1342" s="129"/>
      <c r="E1342" s="182"/>
      <c r="F1342" s="58"/>
      <c r="G1342" s="58"/>
      <c r="H1342" s="58"/>
      <c r="I1342" s="204"/>
      <c r="J1342" s="197"/>
      <c r="K1342" s="515"/>
      <c r="L1342" s="59"/>
      <c r="M1342" s="59"/>
      <c r="N1342" s="197"/>
      <c r="O1342" s="200"/>
      <c r="P1342" s="130"/>
      <c r="Q1342" s="225"/>
      <c r="R1342" s="225"/>
      <c r="S1342" s="226"/>
      <c r="T1342" s="200"/>
      <c r="U1342" s="200"/>
      <c r="V1342" s="16"/>
      <c r="W1342" s="189"/>
      <c r="X1342" s="54"/>
      <c r="Y1342" s="54"/>
      <c r="Z1342" s="54"/>
      <c r="AA1342" s="54"/>
      <c r="AB1342" s="54"/>
      <c r="AC1342" s="54"/>
      <c r="AD1342" s="54"/>
      <c r="AE1342" s="42"/>
    </row>
    <row r="1343" spans="1:31" x14ac:dyDescent="0.3">
      <c r="A1343" s="203"/>
      <c r="B1343" s="129"/>
      <c r="C1343" s="129"/>
      <c r="D1343" s="129"/>
      <c r="E1343" s="182"/>
      <c r="F1343" s="58"/>
      <c r="G1343" s="58"/>
      <c r="H1343" s="58"/>
      <c r="I1343" s="204"/>
      <c r="J1343" s="197"/>
      <c r="K1343" s="515"/>
      <c r="L1343" s="59"/>
      <c r="M1343" s="59"/>
      <c r="N1343" s="197"/>
      <c r="O1343" s="200"/>
      <c r="P1343" s="130"/>
      <c r="Q1343" s="225"/>
      <c r="R1343" s="225"/>
      <c r="S1343" s="226"/>
      <c r="T1343" s="200"/>
      <c r="U1343" s="200"/>
      <c r="V1343" s="16"/>
      <c r="W1343" s="189"/>
      <c r="X1343" s="54"/>
      <c r="Y1343" s="54"/>
      <c r="Z1343" s="54"/>
      <c r="AA1343" s="54"/>
      <c r="AB1343" s="54"/>
      <c r="AC1343" s="54"/>
      <c r="AD1343" s="54"/>
      <c r="AE1343" s="42"/>
    </row>
    <row r="1344" spans="1:31" x14ac:dyDescent="0.3">
      <c r="A1344" s="203"/>
      <c r="B1344" s="129"/>
      <c r="C1344" s="129"/>
      <c r="D1344" s="129"/>
      <c r="E1344" s="182"/>
      <c r="F1344" s="58"/>
      <c r="G1344" s="58"/>
      <c r="H1344" s="58"/>
      <c r="I1344" s="204"/>
      <c r="J1344" s="197"/>
      <c r="K1344" s="515"/>
      <c r="L1344" s="59"/>
      <c r="M1344" s="59"/>
      <c r="N1344" s="197"/>
      <c r="O1344" s="200"/>
      <c r="P1344" s="130"/>
      <c r="Q1344" s="225"/>
      <c r="R1344" s="225"/>
      <c r="S1344" s="226"/>
      <c r="T1344" s="200"/>
      <c r="U1344" s="200"/>
      <c r="V1344" s="16"/>
      <c r="W1344" s="189"/>
      <c r="X1344" s="54"/>
      <c r="Y1344" s="54"/>
      <c r="Z1344" s="54"/>
      <c r="AA1344" s="54"/>
      <c r="AB1344" s="54"/>
      <c r="AC1344" s="54"/>
      <c r="AD1344" s="54"/>
      <c r="AE1344" s="42"/>
    </row>
    <row r="1345" spans="1:31" x14ac:dyDescent="0.3">
      <c r="A1345" s="203"/>
      <c r="B1345" s="129"/>
      <c r="C1345" s="129"/>
      <c r="D1345" s="129"/>
      <c r="E1345" s="182"/>
      <c r="F1345" s="58"/>
      <c r="G1345" s="58"/>
      <c r="H1345" s="58"/>
      <c r="I1345" s="204"/>
      <c r="J1345" s="197"/>
      <c r="K1345" s="515"/>
      <c r="L1345" s="59"/>
      <c r="M1345" s="59"/>
      <c r="N1345" s="197"/>
      <c r="O1345" s="200"/>
      <c r="P1345" s="130"/>
      <c r="Q1345" s="225"/>
      <c r="R1345" s="225"/>
      <c r="S1345" s="226"/>
      <c r="T1345" s="200"/>
      <c r="U1345" s="200"/>
      <c r="V1345" s="16"/>
      <c r="W1345" s="189"/>
      <c r="X1345" s="54"/>
      <c r="Y1345" s="54"/>
      <c r="Z1345" s="54"/>
      <c r="AA1345" s="54"/>
      <c r="AB1345" s="54"/>
      <c r="AC1345" s="54"/>
      <c r="AD1345" s="54"/>
      <c r="AE1345" s="42"/>
    </row>
    <row r="1346" spans="1:31" x14ac:dyDescent="0.3">
      <c r="A1346" s="203"/>
      <c r="B1346" s="129"/>
      <c r="C1346" s="129"/>
      <c r="D1346" s="129"/>
      <c r="E1346" s="182"/>
      <c r="F1346" s="58"/>
      <c r="G1346" s="58"/>
      <c r="H1346" s="58"/>
      <c r="I1346" s="204"/>
      <c r="J1346" s="197"/>
      <c r="K1346" s="515"/>
      <c r="L1346" s="59"/>
      <c r="M1346" s="59"/>
      <c r="N1346" s="197"/>
      <c r="O1346" s="200"/>
      <c r="P1346" s="130"/>
      <c r="Q1346" s="225"/>
      <c r="R1346" s="225"/>
      <c r="S1346" s="226"/>
      <c r="T1346" s="200"/>
      <c r="U1346" s="200"/>
      <c r="V1346" s="16"/>
      <c r="W1346" s="189"/>
      <c r="X1346" s="54"/>
      <c r="Y1346" s="54"/>
      <c r="Z1346" s="54"/>
      <c r="AA1346" s="54"/>
      <c r="AB1346" s="54"/>
      <c r="AC1346" s="54"/>
      <c r="AD1346" s="54"/>
      <c r="AE1346" s="42"/>
    </row>
    <row r="1347" spans="1:31" x14ac:dyDescent="0.3">
      <c r="A1347" s="203"/>
      <c r="B1347" s="129"/>
      <c r="C1347" s="129"/>
      <c r="D1347" s="129"/>
      <c r="E1347" s="182"/>
      <c r="F1347" s="58"/>
      <c r="G1347" s="58"/>
      <c r="H1347" s="58"/>
      <c r="I1347" s="204"/>
      <c r="J1347" s="197"/>
      <c r="K1347" s="515"/>
      <c r="L1347" s="59"/>
      <c r="M1347" s="59"/>
      <c r="N1347" s="197"/>
      <c r="O1347" s="200"/>
      <c r="P1347" s="130"/>
      <c r="Q1347" s="225"/>
      <c r="R1347" s="225"/>
      <c r="S1347" s="226"/>
      <c r="T1347" s="200"/>
      <c r="U1347" s="200"/>
      <c r="V1347" s="16"/>
      <c r="W1347" s="189"/>
      <c r="X1347" s="54"/>
      <c r="Y1347" s="54"/>
      <c r="Z1347" s="54"/>
      <c r="AA1347" s="54"/>
      <c r="AB1347" s="54"/>
      <c r="AC1347" s="54"/>
      <c r="AD1347" s="54"/>
      <c r="AE1347" s="42"/>
    </row>
    <row r="1348" spans="1:31" x14ac:dyDescent="0.3">
      <c r="A1348" s="203"/>
      <c r="B1348" s="129"/>
      <c r="C1348" s="129"/>
      <c r="D1348" s="129"/>
      <c r="E1348" s="182"/>
      <c r="F1348" s="58"/>
      <c r="G1348" s="58"/>
      <c r="H1348" s="58"/>
      <c r="I1348" s="204"/>
      <c r="J1348" s="197"/>
      <c r="K1348" s="515"/>
      <c r="L1348" s="59"/>
      <c r="M1348" s="59"/>
      <c r="N1348" s="197"/>
      <c r="O1348" s="200"/>
      <c r="P1348" s="130"/>
      <c r="Q1348" s="225"/>
      <c r="R1348" s="225"/>
      <c r="S1348" s="226"/>
      <c r="T1348" s="200"/>
      <c r="U1348" s="200"/>
      <c r="V1348" s="16"/>
      <c r="W1348" s="189"/>
      <c r="X1348" s="54"/>
      <c r="Y1348" s="54"/>
      <c r="Z1348" s="54"/>
      <c r="AA1348" s="54"/>
      <c r="AB1348" s="54"/>
      <c r="AC1348" s="54"/>
      <c r="AD1348" s="54"/>
      <c r="AE1348" s="42"/>
    </row>
    <row r="1349" spans="1:31" x14ac:dyDescent="0.3">
      <c r="A1349" s="203"/>
      <c r="B1349" s="129"/>
      <c r="C1349" s="129"/>
      <c r="D1349" s="129"/>
      <c r="E1349" s="182"/>
      <c r="F1349" s="58"/>
      <c r="G1349" s="58"/>
      <c r="H1349" s="58"/>
      <c r="I1349" s="204"/>
      <c r="J1349" s="197"/>
      <c r="K1349" s="515"/>
      <c r="L1349" s="59"/>
      <c r="M1349" s="59"/>
      <c r="N1349" s="197"/>
      <c r="O1349" s="200"/>
      <c r="P1349" s="130"/>
      <c r="Q1349" s="225"/>
      <c r="R1349" s="225"/>
      <c r="S1349" s="226"/>
      <c r="T1349" s="200"/>
      <c r="U1349" s="200"/>
      <c r="V1349" s="16"/>
      <c r="W1349" s="189"/>
      <c r="X1349" s="54"/>
      <c r="Y1349" s="54"/>
      <c r="Z1349" s="54"/>
      <c r="AA1349" s="54"/>
      <c r="AB1349" s="54"/>
      <c r="AC1349" s="54"/>
      <c r="AD1349" s="54"/>
      <c r="AE1349" s="42"/>
    </row>
    <row r="1350" spans="1:31" x14ac:dyDescent="0.3">
      <c r="A1350" s="203"/>
      <c r="B1350" s="129"/>
      <c r="C1350" s="129"/>
      <c r="D1350" s="129"/>
      <c r="E1350" s="182"/>
      <c r="F1350" s="58"/>
      <c r="G1350" s="58"/>
      <c r="H1350" s="58"/>
      <c r="I1350" s="204"/>
      <c r="J1350" s="197"/>
      <c r="K1350" s="515"/>
      <c r="L1350" s="59"/>
      <c r="M1350" s="59"/>
      <c r="N1350" s="197"/>
      <c r="O1350" s="200"/>
      <c r="P1350" s="130"/>
      <c r="Q1350" s="225"/>
      <c r="R1350" s="225"/>
      <c r="S1350" s="226"/>
      <c r="T1350" s="200"/>
      <c r="U1350" s="200"/>
      <c r="V1350" s="16"/>
      <c r="W1350" s="189"/>
      <c r="X1350" s="54"/>
      <c r="Y1350" s="54"/>
      <c r="Z1350" s="54"/>
      <c r="AA1350" s="54"/>
      <c r="AB1350" s="54"/>
      <c r="AC1350" s="54"/>
      <c r="AD1350" s="54"/>
      <c r="AE1350" s="42"/>
    </row>
    <row r="1351" spans="1:31" x14ac:dyDescent="0.3">
      <c r="A1351" s="203"/>
      <c r="B1351" s="129"/>
      <c r="C1351" s="129"/>
      <c r="D1351" s="129"/>
      <c r="E1351" s="182"/>
      <c r="F1351" s="58"/>
      <c r="G1351" s="58"/>
      <c r="H1351" s="58"/>
      <c r="I1351" s="204"/>
      <c r="J1351" s="197"/>
      <c r="K1351" s="515"/>
      <c r="L1351" s="59"/>
      <c r="M1351" s="59"/>
      <c r="N1351" s="197"/>
      <c r="O1351" s="200"/>
      <c r="P1351" s="130"/>
      <c r="Q1351" s="225"/>
      <c r="R1351" s="225"/>
      <c r="S1351" s="226"/>
      <c r="T1351" s="200"/>
      <c r="U1351" s="200"/>
      <c r="V1351" s="16"/>
      <c r="W1351" s="189"/>
      <c r="X1351" s="54"/>
      <c r="Y1351" s="54"/>
      <c r="Z1351" s="54"/>
      <c r="AA1351" s="54"/>
      <c r="AB1351" s="54"/>
      <c r="AC1351" s="54"/>
      <c r="AD1351" s="54"/>
      <c r="AE1351" s="42"/>
    </row>
    <row r="1352" spans="1:31" x14ac:dyDescent="0.3">
      <c r="A1352" s="203"/>
      <c r="B1352" s="129"/>
      <c r="C1352" s="129"/>
      <c r="D1352" s="129"/>
      <c r="E1352" s="182"/>
      <c r="F1352" s="58"/>
      <c r="G1352" s="58"/>
      <c r="H1352" s="58"/>
      <c r="I1352" s="204"/>
      <c r="J1352" s="205"/>
      <c r="K1352" s="515"/>
      <c r="L1352" s="59"/>
      <c r="M1352" s="59"/>
      <c r="N1352" s="197"/>
      <c r="O1352" s="200"/>
      <c r="P1352" s="130"/>
      <c r="Q1352" s="225"/>
      <c r="R1352" s="225"/>
      <c r="S1352" s="226"/>
      <c r="T1352" s="200"/>
      <c r="U1352" s="200"/>
      <c r="V1352" s="16"/>
      <c r="W1352" s="189"/>
      <c r="X1352" s="54"/>
      <c r="Y1352" s="54"/>
      <c r="Z1352" s="54"/>
      <c r="AA1352" s="54"/>
      <c r="AB1352" s="54"/>
      <c r="AC1352" s="54"/>
      <c r="AD1352" s="54"/>
      <c r="AE1352" s="42"/>
    </row>
    <row r="1353" spans="1:31" x14ac:dyDescent="0.3">
      <c r="A1353" s="203"/>
      <c r="B1353" s="129"/>
      <c r="C1353" s="129"/>
      <c r="D1353" s="129"/>
      <c r="E1353" s="182"/>
      <c r="F1353" s="58"/>
      <c r="G1353" s="58"/>
      <c r="H1353" s="58"/>
      <c r="I1353" s="204"/>
      <c r="J1353" s="197"/>
      <c r="K1353" s="515"/>
      <c r="L1353" s="59"/>
      <c r="M1353" s="59"/>
      <c r="N1353" s="197"/>
      <c r="O1353" s="200"/>
      <c r="P1353" s="130"/>
      <c r="Q1353" s="225"/>
      <c r="R1353" s="225"/>
      <c r="S1353" s="226"/>
      <c r="T1353" s="200"/>
      <c r="U1353" s="200"/>
      <c r="V1353" s="16"/>
      <c r="W1353" s="189"/>
      <c r="X1353" s="54"/>
      <c r="Y1353" s="54"/>
      <c r="Z1353" s="54"/>
      <c r="AA1353" s="54"/>
      <c r="AB1353" s="54"/>
      <c r="AC1353" s="54"/>
      <c r="AD1353" s="54"/>
      <c r="AE1353" s="42"/>
    </row>
    <row r="1354" spans="1:31" x14ac:dyDescent="0.3">
      <c r="A1354" s="203"/>
      <c r="B1354" s="129"/>
      <c r="C1354" s="129"/>
      <c r="D1354" s="129"/>
      <c r="E1354" s="182"/>
      <c r="F1354" s="58"/>
      <c r="G1354" s="58"/>
      <c r="H1354" s="58"/>
      <c r="I1354" s="204"/>
      <c r="J1354" s="197"/>
      <c r="K1354" s="515"/>
      <c r="L1354" s="59"/>
      <c r="M1354" s="59"/>
      <c r="N1354" s="197"/>
      <c r="O1354" s="200"/>
      <c r="P1354" s="130"/>
      <c r="Q1354" s="225"/>
      <c r="R1354" s="225"/>
      <c r="S1354" s="226"/>
      <c r="T1354" s="200"/>
      <c r="U1354" s="200"/>
      <c r="V1354" s="16"/>
      <c r="W1354" s="189"/>
      <c r="X1354" s="54"/>
      <c r="Y1354" s="54"/>
      <c r="Z1354" s="54"/>
      <c r="AA1354" s="54"/>
      <c r="AB1354" s="54"/>
      <c r="AC1354" s="54"/>
      <c r="AD1354" s="54"/>
      <c r="AE1354" s="42"/>
    </row>
    <row r="1355" spans="1:31" x14ac:dyDescent="0.3">
      <c r="A1355" s="203"/>
      <c r="B1355" s="129"/>
      <c r="C1355" s="129"/>
      <c r="D1355" s="129"/>
      <c r="E1355" s="182"/>
      <c r="F1355" s="58"/>
      <c r="G1355" s="58"/>
      <c r="H1355" s="58"/>
      <c r="I1355" s="204"/>
      <c r="J1355" s="197"/>
      <c r="K1355" s="515"/>
      <c r="L1355" s="59"/>
      <c r="M1355" s="59"/>
      <c r="N1355" s="197"/>
      <c r="O1355" s="200"/>
      <c r="P1355" s="130"/>
      <c r="Q1355" s="225"/>
      <c r="R1355" s="225"/>
      <c r="S1355" s="226"/>
      <c r="T1355" s="200"/>
      <c r="U1355" s="200"/>
      <c r="V1355" s="16"/>
      <c r="W1355" s="189"/>
      <c r="X1355" s="54"/>
      <c r="Y1355" s="54"/>
      <c r="Z1355" s="54"/>
      <c r="AA1355" s="54"/>
      <c r="AB1355" s="54"/>
      <c r="AC1355" s="54"/>
      <c r="AD1355" s="54"/>
      <c r="AE1355" s="42"/>
    </row>
    <row r="1356" spans="1:31" x14ac:dyDescent="0.3">
      <c r="A1356" s="203"/>
      <c r="B1356" s="129"/>
      <c r="C1356" s="129"/>
      <c r="D1356" s="129"/>
      <c r="E1356" s="182"/>
      <c r="F1356" s="58"/>
      <c r="G1356" s="58"/>
      <c r="H1356" s="58"/>
      <c r="I1356" s="204"/>
      <c r="J1356" s="197"/>
      <c r="K1356" s="515"/>
      <c r="L1356" s="59"/>
      <c r="M1356" s="59"/>
      <c r="N1356" s="197"/>
      <c r="O1356" s="200"/>
      <c r="P1356" s="130"/>
      <c r="Q1356" s="225"/>
      <c r="R1356" s="225"/>
      <c r="S1356" s="226"/>
      <c r="T1356" s="200"/>
      <c r="U1356" s="200"/>
      <c r="V1356" s="16"/>
      <c r="W1356" s="189"/>
      <c r="X1356" s="54"/>
      <c r="Y1356" s="54"/>
      <c r="Z1356" s="54"/>
      <c r="AA1356" s="54"/>
      <c r="AB1356" s="54"/>
      <c r="AC1356" s="54"/>
      <c r="AD1356" s="54"/>
      <c r="AE1356" s="42"/>
    </row>
    <row r="1357" spans="1:31" x14ac:dyDescent="0.3">
      <c r="A1357" s="203"/>
      <c r="B1357" s="129"/>
      <c r="C1357" s="129"/>
      <c r="D1357" s="129"/>
      <c r="E1357" s="182"/>
      <c r="F1357" s="58"/>
      <c r="G1357" s="58"/>
      <c r="H1357" s="58"/>
      <c r="I1357" s="204"/>
      <c r="J1357" s="197"/>
      <c r="K1357" s="515"/>
      <c r="L1357" s="59"/>
      <c r="M1357" s="59"/>
      <c r="N1357" s="197"/>
      <c r="O1357" s="200"/>
      <c r="P1357" s="130"/>
      <c r="Q1357" s="225"/>
      <c r="R1357" s="225"/>
      <c r="S1357" s="226"/>
      <c r="T1357" s="200"/>
      <c r="U1357" s="200"/>
      <c r="V1357" s="16"/>
      <c r="W1357" s="189"/>
      <c r="X1357" s="54"/>
      <c r="Y1357" s="54"/>
      <c r="Z1357" s="54"/>
      <c r="AA1357" s="54"/>
      <c r="AB1357" s="54"/>
      <c r="AC1357" s="54"/>
      <c r="AD1357" s="54"/>
      <c r="AE1357" s="42"/>
    </row>
    <row r="1358" spans="1:31" x14ac:dyDescent="0.3">
      <c r="A1358" s="203"/>
      <c r="B1358" s="129"/>
      <c r="C1358" s="129"/>
      <c r="D1358" s="129"/>
      <c r="E1358" s="182"/>
      <c r="F1358" s="58"/>
      <c r="G1358" s="58"/>
      <c r="H1358" s="58"/>
      <c r="I1358" s="204"/>
      <c r="J1358" s="197"/>
      <c r="K1358" s="515"/>
      <c r="L1358" s="59"/>
      <c r="M1358" s="59"/>
      <c r="N1358" s="197"/>
      <c r="O1358" s="200"/>
      <c r="P1358" s="130"/>
      <c r="Q1358" s="225"/>
      <c r="R1358" s="225"/>
      <c r="S1358" s="226"/>
      <c r="T1358" s="200"/>
      <c r="U1358" s="200"/>
      <c r="V1358" s="16"/>
      <c r="W1358" s="189"/>
      <c r="X1358" s="54"/>
      <c r="Y1358" s="54"/>
      <c r="Z1358" s="54"/>
      <c r="AA1358" s="54"/>
      <c r="AB1358" s="54"/>
      <c r="AC1358" s="54"/>
      <c r="AD1358" s="54"/>
      <c r="AE1358" s="42"/>
    </row>
    <row r="1359" spans="1:31" s="17" customFormat="1" x14ac:dyDescent="0.3">
      <c r="A1359" s="203"/>
      <c r="B1359" s="129"/>
      <c r="C1359" s="129"/>
      <c r="D1359" s="129"/>
      <c r="E1359" s="182"/>
      <c r="F1359" s="58"/>
      <c r="G1359" s="58"/>
      <c r="H1359" s="58"/>
      <c r="I1359" s="204"/>
      <c r="J1359" s="197"/>
      <c r="K1359" s="515"/>
      <c r="L1359" s="59"/>
      <c r="M1359" s="59"/>
      <c r="N1359" s="197"/>
      <c r="O1359" s="200"/>
      <c r="P1359" s="130"/>
      <c r="Q1359" s="225"/>
      <c r="R1359" s="225"/>
      <c r="S1359" s="226"/>
      <c r="T1359" s="200"/>
      <c r="U1359" s="200"/>
      <c r="V1359" s="16"/>
      <c r="W1359" s="202"/>
      <c r="X1359" s="54"/>
      <c r="Y1359" s="54"/>
      <c r="Z1359" s="54"/>
      <c r="AA1359" s="54"/>
      <c r="AB1359" s="54"/>
      <c r="AC1359" s="54"/>
      <c r="AD1359" s="54"/>
      <c r="AE1359" s="42"/>
    </row>
    <row r="1360" spans="1:31" x14ac:dyDescent="0.3">
      <c r="A1360" s="203"/>
      <c r="B1360" s="129"/>
      <c r="C1360" s="129"/>
      <c r="D1360" s="129"/>
      <c r="E1360" s="182"/>
      <c r="F1360" s="58"/>
      <c r="G1360" s="58"/>
      <c r="H1360" s="58"/>
      <c r="I1360" s="204"/>
      <c r="J1360" s="197"/>
      <c r="K1360" s="515"/>
      <c r="L1360" s="59"/>
      <c r="M1360" s="59"/>
      <c r="N1360" s="197"/>
      <c r="O1360" s="200"/>
      <c r="P1360" s="130"/>
      <c r="Q1360" s="225"/>
      <c r="R1360" s="225"/>
      <c r="S1360" s="226"/>
      <c r="T1360" s="200"/>
      <c r="U1360" s="200"/>
      <c r="V1360" s="16"/>
      <c r="W1360" s="189"/>
      <c r="X1360" s="54"/>
      <c r="Y1360" s="54"/>
      <c r="Z1360" s="54"/>
      <c r="AA1360" s="54"/>
      <c r="AB1360" s="54"/>
      <c r="AC1360" s="54"/>
      <c r="AD1360" s="54"/>
      <c r="AE1360" s="42"/>
    </row>
    <row r="1361" spans="1:31" x14ac:dyDescent="0.3">
      <c r="A1361" s="203"/>
      <c r="B1361" s="129"/>
      <c r="C1361" s="129"/>
      <c r="D1361" s="129"/>
      <c r="E1361" s="182"/>
      <c r="F1361" s="58"/>
      <c r="G1361" s="58"/>
      <c r="H1361" s="58"/>
      <c r="I1361" s="204"/>
      <c r="J1361" s="205"/>
      <c r="K1361" s="515"/>
      <c r="L1361" s="59"/>
      <c r="M1361" s="59"/>
      <c r="N1361" s="197"/>
      <c r="O1361" s="200"/>
      <c r="P1361" s="130"/>
      <c r="Q1361" s="225"/>
      <c r="R1361" s="225"/>
      <c r="S1361" s="226"/>
      <c r="T1361" s="200"/>
      <c r="U1361" s="200"/>
      <c r="V1361" s="16"/>
      <c r="W1361" s="189"/>
      <c r="X1361" s="54"/>
      <c r="Y1361" s="54"/>
      <c r="Z1361" s="54"/>
      <c r="AA1361" s="54"/>
      <c r="AB1361" s="54"/>
      <c r="AC1361" s="54"/>
      <c r="AD1361" s="54"/>
      <c r="AE1361" s="42"/>
    </row>
    <row r="1362" spans="1:31" x14ac:dyDescent="0.3">
      <c r="A1362" s="203"/>
      <c r="B1362" s="129"/>
      <c r="C1362" s="129"/>
      <c r="D1362" s="129"/>
      <c r="E1362" s="182"/>
      <c r="F1362" s="58"/>
      <c r="G1362" s="58"/>
      <c r="H1362" s="58"/>
      <c r="I1362" s="204"/>
      <c r="J1362" s="197"/>
      <c r="K1362" s="515"/>
      <c r="L1362" s="59"/>
      <c r="M1362" s="59"/>
      <c r="N1362" s="197"/>
      <c r="O1362" s="200"/>
      <c r="P1362" s="130"/>
      <c r="Q1362" s="225"/>
      <c r="R1362" s="225"/>
      <c r="S1362" s="226"/>
      <c r="T1362" s="200"/>
      <c r="U1362" s="200"/>
      <c r="V1362" s="16"/>
      <c r="W1362" s="189"/>
      <c r="X1362" s="54"/>
      <c r="Y1362" s="54"/>
      <c r="Z1362" s="54"/>
      <c r="AA1362" s="54"/>
      <c r="AB1362" s="54"/>
      <c r="AC1362" s="54"/>
      <c r="AD1362" s="54"/>
      <c r="AE1362" s="42"/>
    </row>
    <row r="1363" spans="1:31" x14ac:dyDescent="0.3">
      <c r="A1363" s="203"/>
      <c r="B1363" s="129"/>
      <c r="C1363" s="129"/>
      <c r="D1363" s="129"/>
      <c r="E1363" s="182"/>
      <c r="F1363" s="58"/>
      <c r="G1363" s="58"/>
      <c r="H1363" s="58"/>
      <c r="I1363" s="204"/>
      <c r="J1363" s="197"/>
      <c r="K1363" s="515"/>
      <c r="L1363" s="59"/>
      <c r="M1363" s="59"/>
      <c r="N1363" s="197"/>
      <c r="O1363" s="200"/>
      <c r="P1363" s="130"/>
      <c r="Q1363" s="225"/>
      <c r="R1363" s="225"/>
      <c r="S1363" s="226"/>
      <c r="T1363" s="200"/>
      <c r="U1363" s="200"/>
      <c r="V1363" s="16"/>
      <c r="W1363" s="189"/>
      <c r="X1363" s="54"/>
      <c r="Y1363" s="54"/>
      <c r="Z1363" s="54"/>
      <c r="AA1363" s="54"/>
      <c r="AB1363" s="54"/>
      <c r="AC1363" s="54"/>
      <c r="AD1363" s="54"/>
      <c r="AE1363" s="42"/>
    </row>
    <row r="1364" spans="1:31" x14ac:dyDescent="0.3">
      <c r="A1364" s="203"/>
      <c r="B1364" s="129"/>
      <c r="C1364" s="129"/>
      <c r="D1364" s="129"/>
      <c r="E1364" s="182"/>
      <c r="F1364" s="58"/>
      <c r="G1364" s="58"/>
      <c r="H1364" s="58"/>
      <c r="I1364" s="204"/>
      <c r="J1364" s="197"/>
      <c r="K1364" s="515"/>
      <c r="L1364" s="59"/>
      <c r="M1364" s="59"/>
      <c r="N1364" s="197"/>
      <c r="O1364" s="200"/>
      <c r="P1364" s="130"/>
      <c r="Q1364" s="225"/>
      <c r="R1364" s="225"/>
      <c r="S1364" s="226"/>
      <c r="T1364" s="200"/>
      <c r="U1364" s="200"/>
      <c r="V1364" s="16"/>
      <c r="W1364" s="189"/>
      <c r="X1364" s="54"/>
      <c r="Y1364" s="54"/>
      <c r="Z1364" s="54"/>
      <c r="AA1364" s="54"/>
      <c r="AB1364" s="54"/>
      <c r="AC1364" s="54"/>
      <c r="AD1364" s="54"/>
      <c r="AE1364" s="42"/>
    </row>
    <row r="1365" spans="1:31" x14ac:dyDescent="0.3">
      <c r="A1365" s="203"/>
      <c r="B1365" s="129"/>
      <c r="C1365" s="129"/>
      <c r="D1365" s="129"/>
      <c r="E1365" s="182"/>
      <c r="F1365" s="58"/>
      <c r="G1365" s="58"/>
      <c r="H1365" s="58"/>
      <c r="I1365" s="204"/>
      <c r="J1365" s="197"/>
      <c r="K1365" s="515"/>
      <c r="L1365" s="59"/>
      <c r="M1365" s="59"/>
      <c r="N1365" s="197"/>
      <c r="O1365" s="200"/>
      <c r="P1365" s="130"/>
      <c r="Q1365" s="225"/>
      <c r="R1365" s="225"/>
      <c r="S1365" s="226"/>
      <c r="T1365" s="200"/>
      <c r="U1365" s="200"/>
      <c r="V1365" s="16"/>
      <c r="W1365" s="189"/>
      <c r="X1365" s="54"/>
      <c r="Y1365" s="54"/>
      <c r="Z1365" s="54"/>
      <c r="AA1365" s="54"/>
      <c r="AB1365" s="54"/>
      <c r="AC1365" s="54"/>
      <c r="AD1365" s="54"/>
      <c r="AE1365" s="42"/>
    </row>
    <row r="1366" spans="1:31" x14ac:dyDescent="0.3">
      <c r="A1366" s="203"/>
      <c r="B1366" s="129"/>
      <c r="C1366" s="129"/>
      <c r="D1366" s="129"/>
      <c r="E1366" s="182"/>
      <c r="F1366" s="58"/>
      <c r="G1366" s="58"/>
      <c r="H1366" s="58"/>
      <c r="I1366" s="204"/>
      <c r="J1366" s="197"/>
      <c r="K1366" s="515"/>
      <c r="L1366" s="59"/>
      <c r="M1366" s="59"/>
      <c r="N1366" s="197"/>
      <c r="O1366" s="200"/>
      <c r="P1366" s="130"/>
      <c r="Q1366" s="225"/>
      <c r="R1366" s="225"/>
      <c r="S1366" s="226"/>
      <c r="T1366" s="200"/>
      <c r="U1366" s="200"/>
      <c r="V1366" s="16"/>
      <c r="W1366" s="189"/>
      <c r="X1366" s="54"/>
      <c r="Y1366" s="54"/>
      <c r="Z1366" s="54"/>
      <c r="AA1366" s="54"/>
      <c r="AB1366" s="54"/>
      <c r="AC1366" s="54"/>
      <c r="AD1366" s="54"/>
      <c r="AE1366" s="42"/>
    </row>
    <row r="1367" spans="1:31" x14ac:dyDescent="0.3">
      <c r="A1367" s="203"/>
      <c r="B1367" s="129"/>
      <c r="C1367" s="129"/>
      <c r="D1367" s="129"/>
      <c r="E1367" s="182"/>
      <c r="F1367" s="58"/>
      <c r="G1367" s="58"/>
      <c r="H1367" s="58"/>
      <c r="I1367" s="204"/>
      <c r="J1367" s="197"/>
      <c r="K1367" s="515"/>
      <c r="L1367" s="59"/>
      <c r="M1367" s="59"/>
      <c r="N1367" s="197"/>
      <c r="O1367" s="200"/>
      <c r="P1367" s="130"/>
      <c r="Q1367" s="225"/>
      <c r="R1367" s="225"/>
      <c r="S1367" s="226"/>
      <c r="T1367" s="200"/>
      <c r="U1367" s="200"/>
      <c r="V1367" s="16"/>
      <c r="W1367" s="189"/>
      <c r="X1367" s="54"/>
      <c r="Y1367" s="54"/>
      <c r="Z1367" s="54"/>
      <c r="AA1367" s="54"/>
      <c r="AB1367" s="54"/>
      <c r="AC1367" s="54"/>
      <c r="AD1367" s="54"/>
      <c r="AE1367" s="42"/>
    </row>
    <row r="1368" spans="1:31" s="17" customFormat="1" x14ac:dyDescent="0.3">
      <c r="A1368" s="203"/>
      <c r="B1368" s="129"/>
      <c r="C1368" s="179"/>
      <c r="D1368" s="179"/>
      <c r="E1368" s="182"/>
      <c r="F1368" s="58"/>
      <c r="G1368" s="58"/>
      <c r="H1368" s="190"/>
      <c r="I1368" s="216"/>
      <c r="J1368" s="191"/>
      <c r="K1368" s="516"/>
      <c r="L1368" s="235"/>
      <c r="M1368" s="235"/>
      <c r="N1368" s="217"/>
      <c r="O1368" s="216"/>
      <c r="P1368" s="190"/>
      <c r="Q1368" s="231"/>
      <c r="R1368" s="231"/>
      <c r="S1368" s="224"/>
      <c r="T1368" s="216"/>
      <c r="U1368" s="216"/>
      <c r="V1368" s="190"/>
      <c r="W1368" s="190"/>
      <c r="X1368" s="54"/>
      <c r="Y1368" s="54"/>
      <c r="Z1368" s="54"/>
      <c r="AA1368" s="54"/>
      <c r="AB1368" s="54"/>
      <c r="AC1368" s="54"/>
      <c r="AD1368" s="54"/>
      <c r="AE1368" s="42"/>
    </row>
    <row r="1369" spans="1:31" x14ac:dyDescent="0.3">
      <c r="A1369" s="203"/>
      <c r="B1369" s="129"/>
      <c r="C1369" s="129"/>
      <c r="D1369" s="129"/>
      <c r="E1369" s="182"/>
      <c r="F1369" s="58"/>
      <c r="G1369" s="58"/>
      <c r="H1369" s="58"/>
      <c r="I1369" s="204"/>
      <c r="J1369" s="197"/>
      <c r="K1369" s="515"/>
      <c r="L1369" s="59"/>
      <c r="M1369" s="59"/>
      <c r="N1369" s="197"/>
      <c r="O1369" s="200"/>
      <c r="P1369" s="130"/>
      <c r="Q1369" s="225"/>
      <c r="R1369" s="225"/>
      <c r="S1369" s="226"/>
      <c r="T1369" s="200"/>
      <c r="U1369" s="200"/>
      <c r="V1369" s="16"/>
      <c r="W1369" s="189"/>
      <c r="X1369" s="54"/>
      <c r="Y1369" s="54"/>
      <c r="Z1369" s="54"/>
      <c r="AA1369" s="54"/>
      <c r="AB1369" s="54"/>
      <c r="AC1369" s="54"/>
      <c r="AD1369" s="54"/>
      <c r="AE1369" s="42"/>
    </row>
    <row r="1370" spans="1:31" x14ac:dyDescent="0.3">
      <c r="A1370" s="203"/>
      <c r="B1370" s="129"/>
      <c r="C1370" s="129"/>
      <c r="D1370" s="129"/>
      <c r="E1370" s="182"/>
      <c r="F1370" s="58"/>
      <c r="G1370" s="58"/>
      <c r="H1370" s="58"/>
      <c r="I1370" s="204"/>
      <c r="J1370" s="197"/>
      <c r="K1370" s="515"/>
      <c r="L1370" s="59"/>
      <c r="M1370" s="59"/>
      <c r="N1370" s="197"/>
      <c r="O1370" s="200"/>
      <c r="P1370" s="130"/>
      <c r="Q1370" s="225"/>
      <c r="R1370" s="225"/>
      <c r="S1370" s="226"/>
      <c r="T1370" s="200"/>
      <c r="U1370" s="200"/>
      <c r="V1370" s="16"/>
      <c r="W1370" s="189"/>
      <c r="X1370" s="54"/>
      <c r="Y1370" s="54"/>
      <c r="Z1370" s="54"/>
      <c r="AA1370" s="54"/>
      <c r="AB1370" s="54"/>
      <c r="AC1370" s="54"/>
      <c r="AD1370" s="54"/>
      <c r="AE1370" s="42"/>
    </row>
    <row r="1371" spans="1:31" s="17" customFormat="1" x14ac:dyDescent="0.3">
      <c r="A1371" s="203"/>
      <c r="B1371" s="129"/>
      <c r="C1371" s="129"/>
      <c r="D1371" s="129"/>
      <c r="E1371" s="182"/>
      <c r="F1371" s="58"/>
      <c r="G1371" s="58"/>
      <c r="H1371" s="58"/>
      <c r="I1371" s="204"/>
      <c r="J1371" s="197"/>
      <c r="K1371" s="515"/>
      <c r="L1371" s="59"/>
      <c r="M1371" s="59"/>
      <c r="N1371" s="197"/>
      <c r="O1371" s="200"/>
      <c r="P1371" s="130"/>
      <c r="Q1371" s="225"/>
      <c r="R1371" s="225"/>
      <c r="S1371" s="226"/>
      <c r="T1371" s="200"/>
      <c r="U1371" s="200"/>
      <c r="V1371" s="16"/>
      <c r="W1371" s="189"/>
      <c r="X1371" s="54"/>
      <c r="Y1371" s="54"/>
      <c r="Z1371" s="54"/>
      <c r="AA1371" s="54"/>
      <c r="AB1371" s="54"/>
      <c r="AC1371" s="54"/>
      <c r="AD1371" s="54"/>
      <c r="AE1371" s="42"/>
    </row>
    <row r="1372" spans="1:31" x14ac:dyDescent="0.3">
      <c r="A1372" s="203"/>
      <c r="B1372" s="129"/>
      <c r="C1372" s="129"/>
      <c r="D1372" s="129"/>
      <c r="E1372" s="182"/>
      <c r="F1372" s="58"/>
      <c r="G1372" s="58"/>
      <c r="H1372" s="58"/>
      <c r="I1372" s="204"/>
      <c r="J1372" s="197"/>
      <c r="K1372" s="515"/>
      <c r="L1372" s="59"/>
      <c r="M1372" s="59"/>
      <c r="N1372" s="197"/>
      <c r="O1372" s="200"/>
      <c r="P1372" s="130"/>
      <c r="Q1372" s="225"/>
      <c r="R1372" s="225"/>
      <c r="S1372" s="226"/>
      <c r="T1372" s="200"/>
      <c r="U1372" s="200"/>
      <c r="V1372" s="16"/>
      <c r="W1372" s="202"/>
      <c r="X1372" s="54"/>
      <c r="Y1372" s="54"/>
      <c r="Z1372" s="54"/>
      <c r="AA1372" s="54"/>
      <c r="AB1372" s="54"/>
      <c r="AC1372" s="54"/>
      <c r="AD1372" s="54"/>
      <c r="AE1372" s="42"/>
    </row>
    <row r="1373" spans="1:31" x14ac:dyDescent="0.3">
      <c r="A1373" s="203"/>
      <c r="B1373" s="129"/>
      <c r="C1373" s="129"/>
      <c r="D1373" s="129"/>
      <c r="E1373" s="58"/>
      <c r="F1373" s="58"/>
      <c r="G1373" s="58"/>
      <c r="H1373" s="58"/>
      <c r="I1373" s="204"/>
      <c r="J1373" s="197"/>
      <c r="K1373" s="515"/>
      <c r="L1373" s="59"/>
      <c r="M1373" s="59"/>
      <c r="N1373" s="197"/>
      <c r="O1373" s="200"/>
      <c r="P1373" s="130"/>
      <c r="Q1373" s="225"/>
      <c r="R1373" s="225"/>
      <c r="S1373" s="226"/>
      <c r="T1373" s="200"/>
      <c r="U1373" s="200"/>
      <c r="V1373" s="16"/>
      <c r="W1373" s="189"/>
      <c r="X1373" s="54"/>
      <c r="Y1373" s="54"/>
      <c r="Z1373" s="54"/>
      <c r="AA1373" s="54"/>
      <c r="AB1373" s="54"/>
      <c r="AC1373" s="54"/>
      <c r="AD1373" s="54"/>
      <c r="AE1373" s="42"/>
    </row>
    <row r="1374" spans="1:31" x14ac:dyDescent="0.3">
      <c r="A1374" s="203"/>
      <c r="B1374" s="129"/>
      <c r="C1374" s="129"/>
      <c r="D1374" s="129"/>
      <c r="E1374" s="58"/>
      <c r="F1374" s="58"/>
      <c r="G1374" s="58"/>
      <c r="H1374" s="58"/>
      <c r="I1374" s="204"/>
      <c r="J1374" s="197"/>
      <c r="K1374" s="515"/>
      <c r="L1374" s="59"/>
      <c r="M1374" s="59"/>
      <c r="N1374" s="197"/>
      <c r="O1374" s="200"/>
      <c r="P1374" s="130"/>
      <c r="Q1374" s="225"/>
      <c r="R1374" s="225"/>
      <c r="S1374" s="226"/>
      <c r="T1374" s="200"/>
      <c r="U1374" s="200"/>
      <c r="V1374" s="16"/>
      <c r="W1374" s="189"/>
      <c r="X1374" s="54"/>
      <c r="Y1374" s="54"/>
      <c r="Z1374" s="54"/>
      <c r="AA1374" s="54"/>
      <c r="AB1374" s="54"/>
      <c r="AC1374" s="54"/>
      <c r="AD1374" s="54"/>
      <c r="AE1374" s="42"/>
    </row>
    <row r="1375" spans="1:31" x14ac:dyDescent="0.3">
      <c r="A1375" s="203"/>
      <c r="B1375" s="129"/>
      <c r="C1375" s="129"/>
      <c r="D1375" s="129"/>
      <c r="E1375" s="58"/>
      <c r="F1375" s="58"/>
      <c r="G1375" s="58"/>
      <c r="H1375" s="58"/>
      <c r="I1375" s="204"/>
      <c r="J1375" s="197"/>
      <c r="K1375" s="515"/>
      <c r="L1375" s="59"/>
      <c r="M1375" s="59"/>
      <c r="N1375" s="197"/>
      <c r="O1375" s="200"/>
      <c r="P1375" s="130"/>
      <c r="Q1375" s="225"/>
      <c r="R1375" s="225"/>
      <c r="S1375" s="226"/>
      <c r="T1375" s="200"/>
      <c r="U1375" s="200"/>
      <c r="V1375" s="16"/>
      <c r="W1375" s="189"/>
      <c r="X1375" s="54"/>
      <c r="Y1375" s="54"/>
      <c r="Z1375" s="54"/>
      <c r="AA1375" s="54"/>
      <c r="AB1375" s="54"/>
      <c r="AC1375" s="54"/>
      <c r="AD1375" s="54"/>
      <c r="AE1375" s="42"/>
    </row>
    <row r="1376" spans="1:31" x14ac:dyDescent="0.3">
      <c r="A1376" s="203"/>
      <c r="B1376" s="129"/>
      <c r="C1376" s="129"/>
      <c r="D1376" s="129"/>
      <c r="E1376" s="58"/>
      <c r="F1376" s="58"/>
      <c r="G1376" s="58"/>
      <c r="H1376" s="58"/>
      <c r="I1376" s="204"/>
      <c r="J1376" s="197"/>
      <c r="K1376" s="515"/>
      <c r="L1376" s="59"/>
      <c r="M1376" s="59"/>
      <c r="N1376" s="197"/>
      <c r="O1376" s="200"/>
      <c r="P1376" s="130"/>
      <c r="Q1376" s="225"/>
      <c r="R1376" s="225"/>
      <c r="S1376" s="226"/>
      <c r="T1376" s="200"/>
      <c r="U1376" s="200"/>
      <c r="V1376" s="16"/>
      <c r="W1376" s="189"/>
      <c r="X1376" s="54"/>
      <c r="Y1376" s="54"/>
      <c r="Z1376" s="54"/>
      <c r="AA1376" s="54"/>
      <c r="AB1376" s="54"/>
      <c r="AC1376" s="54"/>
      <c r="AD1376" s="54"/>
      <c r="AE1376" s="42"/>
    </row>
    <row r="1377" spans="1:31" x14ac:dyDescent="0.3">
      <c r="A1377" s="203"/>
      <c r="B1377" s="129"/>
      <c r="C1377" s="129"/>
      <c r="D1377" s="129"/>
      <c r="E1377" s="58"/>
      <c r="F1377" s="58"/>
      <c r="G1377" s="58"/>
      <c r="H1377" s="58"/>
      <c r="I1377" s="204"/>
      <c r="J1377" s="197"/>
      <c r="K1377" s="515"/>
      <c r="L1377" s="59"/>
      <c r="M1377" s="59"/>
      <c r="N1377" s="197"/>
      <c r="O1377" s="200"/>
      <c r="P1377" s="130"/>
      <c r="Q1377" s="225"/>
      <c r="R1377" s="225"/>
      <c r="S1377" s="226"/>
      <c r="T1377" s="200"/>
      <c r="U1377" s="200"/>
      <c r="V1377" s="16"/>
      <c r="W1377" s="189"/>
      <c r="X1377" s="54"/>
      <c r="Y1377" s="54"/>
      <c r="Z1377" s="54"/>
      <c r="AA1377" s="54"/>
      <c r="AB1377" s="54"/>
      <c r="AC1377" s="54"/>
      <c r="AD1377" s="54"/>
      <c r="AE1377" s="42"/>
    </row>
    <row r="1378" spans="1:31" x14ac:dyDescent="0.3">
      <c r="A1378" s="66"/>
      <c r="B1378" s="66"/>
      <c r="C1378" s="218"/>
      <c r="D1378" s="179"/>
      <c r="E1378" s="220"/>
      <c r="F1378" s="220"/>
      <c r="G1378" s="221"/>
      <c r="H1378" s="190"/>
      <c r="I1378" s="200"/>
      <c r="J1378" s="191"/>
      <c r="K1378" s="517"/>
      <c r="L1378" s="186"/>
      <c r="M1378" s="186"/>
      <c r="N1378" s="187"/>
      <c r="O1378" s="201"/>
      <c r="P1378" s="130"/>
      <c r="Q1378" s="230"/>
      <c r="R1378" s="230"/>
      <c r="S1378" s="226"/>
      <c r="T1378" s="188"/>
      <c r="U1378" s="188"/>
      <c r="V1378" s="16"/>
      <c r="W1378" s="183"/>
      <c r="X1378" s="54"/>
      <c r="Y1378" s="54"/>
      <c r="Z1378" s="54"/>
      <c r="AA1378" s="54"/>
      <c r="AB1378" s="54"/>
      <c r="AC1378" s="54"/>
      <c r="AD1378" s="54"/>
      <c r="AE1378" s="42"/>
    </row>
    <row r="1379" spans="1:31" x14ac:dyDescent="0.3">
      <c r="A1379" s="66"/>
      <c r="B1379" s="66"/>
      <c r="C1379" s="218"/>
      <c r="D1379" s="179"/>
      <c r="E1379" s="220"/>
      <c r="F1379" s="220"/>
      <c r="G1379" s="221"/>
      <c r="H1379" s="190"/>
      <c r="I1379" s="200"/>
      <c r="J1379" s="191"/>
      <c r="K1379" s="517"/>
      <c r="L1379" s="186"/>
      <c r="M1379" s="186"/>
      <c r="N1379" s="187"/>
      <c r="O1379" s="201"/>
      <c r="P1379" s="130"/>
      <c r="Q1379" s="230"/>
      <c r="R1379" s="230"/>
      <c r="S1379" s="226"/>
      <c r="T1379" s="188"/>
      <c r="U1379" s="188"/>
      <c r="V1379" s="16"/>
      <c r="W1379" s="183"/>
      <c r="X1379" s="54"/>
      <c r="Y1379" s="54"/>
      <c r="Z1379" s="54"/>
      <c r="AA1379" s="54"/>
      <c r="AB1379" s="54"/>
      <c r="AC1379" s="54"/>
      <c r="AD1379" s="54"/>
      <c r="AE1379" s="42"/>
    </row>
    <row r="1380" spans="1:31" x14ac:dyDescent="0.3">
      <c r="A1380" s="66"/>
      <c r="B1380" s="66"/>
      <c r="C1380" s="218"/>
      <c r="D1380" s="179"/>
      <c r="E1380" s="220"/>
      <c r="F1380" s="220"/>
      <c r="G1380" s="221"/>
      <c r="H1380" s="190"/>
      <c r="I1380" s="200"/>
      <c r="J1380" s="191"/>
      <c r="K1380" s="517"/>
      <c r="L1380" s="186"/>
      <c r="M1380" s="186"/>
      <c r="N1380" s="187"/>
      <c r="O1380" s="201"/>
      <c r="P1380" s="130"/>
      <c r="Q1380" s="230"/>
      <c r="R1380" s="230"/>
      <c r="S1380" s="226"/>
      <c r="T1380" s="188"/>
      <c r="U1380" s="188"/>
      <c r="V1380" s="16"/>
      <c r="W1380" s="183"/>
      <c r="X1380" s="54"/>
      <c r="Y1380" s="54"/>
      <c r="Z1380" s="54"/>
      <c r="AA1380" s="54"/>
      <c r="AB1380" s="54"/>
      <c r="AC1380" s="54"/>
      <c r="AD1380" s="54"/>
      <c r="AE1380" s="42"/>
    </row>
    <row r="1381" spans="1:31" x14ac:dyDescent="0.3">
      <c r="A1381" s="66"/>
      <c r="B1381" s="66"/>
      <c r="C1381" s="218"/>
      <c r="D1381" s="179"/>
      <c r="E1381" s="220"/>
      <c r="F1381" s="220"/>
      <c r="G1381" s="221"/>
      <c r="H1381" s="190"/>
      <c r="I1381" s="200"/>
      <c r="J1381" s="191"/>
      <c r="K1381" s="517"/>
      <c r="L1381" s="186"/>
      <c r="M1381" s="186"/>
      <c r="N1381" s="187"/>
      <c r="O1381" s="201"/>
      <c r="P1381" s="130"/>
      <c r="Q1381" s="230"/>
      <c r="R1381" s="230"/>
      <c r="S1381" s="226"/>
      <c r="T1381" s="188"/>
      <c r="U1381" s="188"/>
      <c r="V1381" s="16"/>
      <c r="W1381" s="183"/>
      <c r="X1381" s="54"/>
      <c r="Y1381" s="54"/>
      <c r="Z1381" s="54"/>
      <c r="AA1381" s="54"/>
      <c r="AB1381" s="54"/>
      <c r="AC1381" s="54"/>
      <c r="AD1381" s="54"/>
      <c r="AE1381" s="42"/>
    </row>
    <row r="1382" spans="1:31" x14ac:dyDescent="0.3">
      <c r="A1382" s="66"/>
      <c r="B1382" s="66"/>
      <c r="C1382" s="218"/>
      <c r="D1382" s="179"/>
      <c r="E1382" s="220"/>
      <c r="F1382" s="220"/>
      <c r="G1382" s="221"/>
      <c r="H1382" s="190"/>
      <c r="I1382" s="200"/>
      <c r="J1382" s="191"/>
      <c r="K1382" s="517"/>
      <c r="L1382" s="186"/>
      <c r="M1382" s="186"/>
      <c r="N1382" s="187"/>
      <c r="O1382" s="201"/>
      <c r="P1382" s="130"/>
      <c r="Q1382" s="230"/>
      <c r="R1382" s="230"/>
      <c r="S1382" s="226"/>
      <c r="T1382" s="188"/>
      <c r="U1382" s="188"/>
      <c r="V1382" s="16"/>
      <c r="W1382" s="183"/>
      <c r="X1382" s="54"/>
      <c r="Y1382" s="54"/>
      <c r="Z1382" s="54"/>
      <c r="AA1382" s="54"/>
      <c r="AB1382" s="54"/>
      <c r="AC1382" s="54"/>
      <c r="AD1382" s="54"/>
      <c r="AE1382" s="42"/>
    </row>
    <row r="1383" spans="1:31" x14ac:dyDescent="0.3">
      <c r="A1383" s="66"/>
      <c r="B1383" s="66"/>
      <c r="C1383" s="218"/>
      <c r="D1383" s="179"/>
      <c r="E1383" s="220"/>
      <c r="F1383" s="220"/>
      <c r="G1383" s="221"/>
      <c r="H1383" s="190"/>
      <c r="I1383" s="200"/>
      <c r="J1383" s="191"/>
      <c r="K1383" s="517"/>
      <c r="L1383" s="186"/>
      <c r="M1383" s="186"/>
      <c r="N1383" s="187"/>
      <c r="O1383" s="201"/>
      <c r="P1383" s="130"/>
      <c r="Q1383" s="230"/>
      <c r="R1383" s="230"/>
      <c r="S1383" s="226"/>
      <c r="T1383" s="188"/>
      <c r="U1383" s="188"/>
      <c r="V1383" s="16"/>
      <c r="W1383" s="183"/>
      <c r="X1383" s="54"/>
      <c r="Y1383" s="54"/>
      <c r="Z1383" s="54"/>
      <c r="AA1383" s="54"/>
      <c r="AB1383" s="54"/>
      <c r="AC1383" s="54"/>
      <c r="AD1383" s="54"/>
      <c r="AE1383" s="42"/>
    </row>
    <row r="1384" spans="1:31" x14ac:dyDescent="0.3">
      <c r="A1384" s="66"/>
      <c r="B1384" s="66"/>
      <c r="C1384" s="218"/>
      <c r="D1384" s="179"/>
      <c r="E1384" s="220"/>
      <c r="F1384" s="220"/>
      <c r="G1384" s="221"/>
      <c r="H1384" s="190"/>
      <c r="I1384" s="200"/>
      <c r="J1384" s="191"/>
      <c r="K1384" s="517"/>
      <c r="L1384" s="186"/>
      <c r="M1384" s="186"/>
      <c r="N1384" s="187"/>
      <c r="O1384" s="201"/>
      <c r="P1384" s="130"/>
      <c r="Q1384" s="230"/>
      <c r="R1384" s="230"/>
      <c r="S1384" s="226"/>
      <c r="T1384" s="188"/>
      <c r="U1384" s="188"/>
      <c r="V1384" s="16"/>
      <c r="W1384" s="183"/>
      <c r="X1384" s="54"/>
      <c r="Y1384" s="54"/>
      <c r="Z1384" s="54"/>
      <c r="AA1384" s="54"/>
      <c r="AB1384" s="54"/>
      <c r="AC1384" s="54"/>
      <c r="AD1384" s="54"/>
      <c r="AE1384" s="42"/>
    </row>
    <row r="1385" spans="1:31" x14ac:dyDescent="0.3">
      <c r="A1385" s="66"/>
      <c r="B1385" s="66"/>
      <c r="C1385" s="218"/>
      <c r="D1385" s="179"/>
      <c r="E1385" s="220"/>
      <c r="F1385" s="220"/>
      <c r="G1385" s="221"/>
      <c r="H1385" s="190"/>
      <c r="I1385" s="200"/>
      <c r="J1385" s="191"/>
      <c r="K1385" s="517"/>
      <c r="L1385" s="186"/>
      <c r="M1385" s="186"/>
      <c r="N1385" s="187"/>
      <c r="O1385" s="201"/>
      <c r="P1385" s="130"/>
      <c r="Q1385" s="230"/>
      <c r="R1385" s="230"/>
      <c r="S1385" s="226"/>
      <c r="T1385" s="188"/>
      <c r="U1385" s="188"/>
      <c r="V1385" s="16"/>
      <c r="W1385" s="183"/>
      <c r="X1385" s="54"/>
      <c r="Y1385" s="54"/>
      <c r="Z1385" s="54"/>
      <c r="AA1385" s="54"/>
      <c r="AB1385" s="54"/>
      <c r="AC1385" s="54"/>
      <c r="AD1385" s="54"/>
      <c r="AE1385" s="42"/>
    </row>
    <row r="1386" spans="1:31" x14ac:dyDescent="0.3">
      <c r="A1386" s="66"/>
      <c r="B1386" s="66"/>
      <c r="C1386" s="218"/>
      <c r="D1386" s="179"/>
      <c r="E1386" s="220"/>
      <c r="F1386" s="220"/>
      <c r="G1386" s="221"/>
      <c r="H1386" s="190"/>
      <c r="I1386" s="200"/>
      <c r="J1386" s="191"/>
      <c r="K1386" s="517"/>
      <c r="L1386" s="186"/>
      <c r="M1386" s="186"/>
      <c r="N1386" s="187"/>
      <c r="O1386" s="201"/>
      <c r="P1386" s="130"/>
      <c r="Q1386" s="230"/>
      <c r="R1386" s="230"/>
      <c r="S1386" s="226"/>
      <c r="T1386" s="188"/>
      <c r="U1386" s="188"/>
      <c r="V1386" s="16"/>
      <c r="W1386" s="183"/>
      <c r="X1386" s="54"/>
      <c r="Y1386" s="54"/>
      <c r="Z1386" s="54"/>
      <c r="AA1386" s="54"/>
      <c r="AB1386" s="54"/>
      <c r="AC1386" s="54"/>
      <c r="AD1386" s="54"/>
      <c r="AE1386" s="42"/>
    </row>
    <row r="1387" spans="1:31" x14ac:dyDescent="0.3">
      <c r="A1387" s="66"/>
      <c r="B1387" s="66"/>
      <c r="C1387" s="218"/>
      <c r="D1387" s="179"/>
      <c r="E1387" s="220"/>
      <c r="F1387" s="220"/>
      <c r="G1387" s="221"/>
      <c r="H1387" s="190"/>
      <c r="I1387" s="200"/>
      <c r="J1387" s="191"/>
      <c r="K1387" s="517"/>
      <c r="L1387" s="186"/>
      <c r="M1387" s="186"/>
      <c r="N1387" s="187"/>
      <c r="O1387" s="201"/>
      <c r="P1387" s="130"/>
      <c r="Q1387" s="230"/>
      <c r="R1387" s="230"/>
      <c r="S1387" s="226"/>
      <c r="T1387" s="188"/>
      <c r="U1387" s="188"/>
      <c r="V1387" s="16"/>
      <c r="W1387" s="183"/>
      <c r="X1387" s="54"/>
      <c r="Y1387" s="54"/>
      <c r="Z1387" s="54"/>
      <c r="AA1387" s="54"/>
      <c r="AB1387" s="54"/>
      <c r="AC1387" s="54"/>
      <c r="AD1387" s="54"/>
      <c r="AE1387" s="42"/>
    </row>
    <row r="1388" spans="1:31" x14ac:dyDescent="0.3">
      <c r="A1388" s="66"/>
      <c r="B1388" s="66"/>
      <c r="C1388" s="218"/>
      <c r="D1388" s="179"/>
      <c r="E1388" s="220"/>
      <c r="F1388" s="220"/>
      <c r="G1388" s="221"/>
      <c r="H1388" s="190"/>
      <c r="I1388" s="200"/>
      <c r="J1388" s="191"/>
      <c r="K1388" s="517"/>
      <c r="L1388" s="186"/>
      <c r="M1388" s="186"/>
      <c r="N1388" s="187"/>
      <c r="O1388" s="201"/>
      <c r="P1388" s="130"/>
      <c r="Q1388" s="230"/>
      <c r="R1388" s="230"/>
      <c r="S1388" s="226"/>
      <c r="T1388" s="188"/>
      <c r="U1388" s="188"/>
      <c r="V1388" s="16"/>
      <c r="W1388" s="183"/>
      <c r="X1388" s="54"/>
      <c r="Y1388" s="54"/>
      <c r="Z1388" s="54"/>
      <c r="AA1388" s="54"/>
      <c r="AB1388" s="54"/>
      <c r="AC1388" s="54"/>
      <c r="AD1388" s="54"/>
      <c r="AE1388" s="42"/>
    </row>
    <row r="1389" spans="1:31" x14ac:dyDescent="0.3">
      <c r="A1389" s="66"/>
      <c r="B1389" s="66"/>
      <c r="C1389" s="218"/>
      <c r="D1389" s="179"/>
      <c r="E1389" s="220"/>
      <c r="F1389" s="220"/>
      <c r="G1389" s="221"/>
      <c r="H1389" s="190"/>
      <c r="I1389" s="200"/>
      <c r="J1389" s="191"/>
      <c r="K1389" s="517"/>
      <c r="L1389" s="186"/>
      <c r="M1389" s="186"/>
      <c r="N1389" s="187"/>
      <c r="O1389" s="201"/>
      <c r="P1389" s="130"/>
      <c r="Q1389" s="230"/>
      <c r="R1389" s="230"/>
      <c r="S1389" s="226"/>
      <c r="T1389" s="188"/>
      <c r="U1389" s="188"/>
      <c r="V1389" s="16"/>
      <c r="W1389" s="183"/>
      <c r="X1389" s="54"/>
      <c r="Y1389" s="54"/>
      <c r="Z1389" s="54"/>
      <c r="AA1389" s="54"/>
      <c r="AB1389" s="54"/>
      <c r="AC1389" s="54"/>
      <c r="AD1389" s="54"/>
      <c r="AE1389" s="42"/>
    </row>
    <row r="1390" spans="1:31" x14ac:dyDescent="0.3">
      <c r="A1390" s="66"/>
      <c r="B1390" s="66"/>
      <c r="C1390" s="218"/>
      <c r="D1390" s="179"/>
      <c r="E1390" s="220"/>
      <c r="F1390" s="220"/>
      <c r="G1390" s="221"/>
      <c r="H1390" s="190"/>
      <c r="I1390" s="200"/>
      <c r="J1390" s="191"/>
      <c r="K1390" s="517"/>
      <c r="L1390" s="186"/>
      <c r="M1390" s="186"/>
      <c r="N1390" s="187"/>
      <c r="O1390" s="201"/>
      <c r="P1390" s="130"/>
      <c r="Q1390" s="230"/>
      <c r="R1390" s="230"/>
      <c r="S1390" s="226"/>
      <c r="T1390" s="188"/>
      <c r="U1390" s="188"/>
      <c r="V1390" s="16"/>
      <c r="W1390" s="183"/>
      <c r="X1390" s="54"/>
      <c r="Y1390" s="54"/>
      <c r="Z1390" s="54"/>
      <c r="AA1390" s="54"/>
      <c r="AB1390" s="54"/>
      <c r="AC1390" s="54"/>
      <c r="AD1390" s="54"/>
      <c r="AE1390" s="42"/>
    </row>
    <row r="1391" spans="1:31" x14ac:dyDescent="0.3">
      <c r="A1391" s="66"/>
      <c r="B1391" s="66"/>
      <c r="C1391" s="218"/>
      <c r="D1391" s="179"/>
      <c r="E1391" s="220"/>
      <c r="F1391" s="220"/>
      <c r="G1391" s="221"/>
      <c r="H1391" s="190"/>
      <c r="I1391" s="200"/>
      <c r="J1391" s="191"/>
      <c r="K1391" s="517"/>
      <c r="L1391" s="186"/>
      <c r="M1391" s="186"/>
      <c r="N1391" s="187"/>
      <c r="O1391" s="201"/>
      <c r="P1391" s="130"/>
      <c r="Q1391" s="230"/>
      <c r="R1391" s="230"/>
      <c r="S1391" s="226"/>
      <c r="T1391" s="188"/>
      <c r="U1391" s="188"/>
      <c r="V1391" s="16"/>
      <c r="W1391" s="183"/>
      <c r="X1391" s="54"/>
      <c r="Y1391" s="54"/>
      <c r="Z1391" s="54"/>
      <c r="AA1391" s="54"/>
      <c r="AB1391" s="54"/>
      <c r="AC1391" s="54"/>
      <c r="AD1391" s="54"/>
      <c r="AE1391" s="42"/>
    </row>
    <row r="1392" spans="1:31" x14ac:dyDescent="0.3">
      <c r="A1392" s="66"/>
      <c r="B1392" s="66"/>
      <c r="C1392" s="218"/>
      <c r="D1392" s="179"/>
      <c r="E1392" s="220"/>
      <c r="F1392" s="220"/>
      <c r="G1392" s="221"/>
      <c r="H1392" s="190"/>
      <c r="I1392" s="200"/>
      <c r="J1392" s="191"/>
      <c r="K1392" s="517"/>
      <c r="L1392" s="186"/>
      <c r="M1392" s="186"/>
      <c r="N1392" s="187"/>
      <c r="O1392" s="201"/>
      <c r="P1392" s="130"/>
      <c r="Q1392" s="230"/>
      <c r="R1392" s="230"/>
      <c r="S1392" s="226"/>
      <c r="T1392" s="188"/>
      <c r="U1392" s="188"/>
      <c r="V1392" s="16"/>
      <c r="W1392" s="183"/>
      <c r="X1392" s="54"/>
      <c r="Y1392" s="54"/>
      <c r="Z1392" s="54"/>
      <c r="AA1392" s="54"/>
      <c r="AB1392" s="54"/>
      <c r="AC1392" s="54"/>
      <c r="AD1392" s="54"/>
      <c r="AE1392" s="42"/>
    </row>
    <row r="1393" spans="1:31" x14ac:dyDescent="0.3">
      <c r="A1393" s="66"/>
      <c r="B1393" s="66"/>
      <c r="C1393" s="218"/>
      <c r="D1393" s="179"/>
      <c r="E1393" s="220"/>
      <c r="F1393" s="220"/>
      <c r="G1393" s="221"/>
      <c r="H1393" s="190"/>
      <c r="I1393" s="200"/>
      <c r="J1393" s="191"/>
      <c r="K1393" s="517"/>
      <c r="L1393" s="186"/>
      <c r="M1393" s="186"/>
      <c r="N1393" s="187"/>
      <c r="O1393" s="200"/>
      <c r="P1393" s="130"/>
      <c r="Q1393" s="230"/>
      <c r="R1393" s="230"/>
      <c r="S1393" s="226"/>
      <c r="T1393" s="188"/>
      <c r="U1393" s="188"/>
      <c r="V1393" s="16"/>
      <c r="W1393" s="183"/>
      <c r="X1393" s="54"/>
      <c r="Y1393" s="54"/>
      <c r="Z1393" s="54"/>
      <c r="AA1393" s="54"/>
      <c r="AB1393" s="54"/>
      <c r="AC1393" s="54"/>
      <c r="AD1393" s="54"/>
      <c r="AE1393" s="42"/>
    </row>
    <row r="1394" spans="1:31" x14ac:dyDescent="0.3">
      <c r="A1394" s="66"/>
      <c r="B1394" s="66"/>
      <c r="C1394" s="218"/>
      <c r="D1394" s="179"/>
      <c r="E1394" s="220"/>
      <c r="F1394" s="220"/>
      <c r="G1394" s="221"/>
      <c r="H1394" s="190"/>
      <c r="I1394" s="200"/>
      <c r="J1394" s="191"/>
      <c r="K1394" s="517"/>
      <c r="L1394" s="186"/>
      <c r="M1394" s="186"/>
      <c r="N1394" s="187"/>
      <c r="O1394" s="201"/>
      <c r="P1394" s="130"/>
      <c r="Q1394" s="230"/>
      <c r="R1394" s="230"/>
      <c r="S1394" s="226"/>
      <c r="T1394" s="188"/>
      <c r="U1394" s="188"/>
      <c r="V1394" s="16"/>
      <c r="W1394" s="183"/>
      <c r="X1394" s="54"/>
      <c r="Y1394" s="54"/>
      <c r="Z1394" s="54"/>
      <c r="AA1394" s="54"/>
      <c r="AB1394" s="54"/>
      <c r="AC1394" s="54"/>
      <c r="AD1394" s="54"/>
      <c r="AE1394" s="42"/>
    </row>
    <row r="1395" spans="1:31" x14ac:dyDescent="0.3">
      <c r="A1395" s="66"/>
      <c r="B1395" s="66"/>
      <c r="C1395" s="218"/>
      <c r="D1395" s="179"/>
      <c r="E1395" s="220"/>
      <c r="F1395" s="220"/>
      <c r="G1395" s="221"/>
      <c r="H1395" s="190"/>
      <c r="I1395" s="200"/>
      <c r="J1395" s="191"/>
      <c r="K1395" s="517"/>
      <c r="L1395" s="186"/>
      <c r="M1395" s="186"/>
      <c r="N1395" s="198"/>
      <c r="O1395" s="184"/>
      <c r="P1395" s="130"/>
      <c r="Q1395" s="230"/>
      <c r="R1395" s="230"/>
      <c r="S1395" s="226"/>
      <c r="T1395" s="188"/>
      <c r="U1395" s="188"/>
      <c r="V1395" s="16"/>
      <c r="W1395" s="183"/>
      <c r="X1395" s="54"/>
      <c r="Y1395" s="54"/>
      <c r="Z1395" s="54"/>
      <c r="AA1395" s="54"/>
      <c r="AB1395" s="54"/>
      <c r="AC1395" s="54"/>
      <c r="AD1395" s="54"/>
      <c r="AE1395" s="42"/>
    </row>
    <row r="1396" spans="1:31" x14ac:dyDescent="0.3">
      <c r="A1396" s="66"/>
      <c r="B1396" s="66"/>
      <c r="C1396" s="218"/>
      <c r="D1396" s="179"/>
      <c r="E1396" s="220"/>
      <c r="F1396" s="220"/>
      <c r="G1396" s="221"/>
      <c r="H1396" s="190"/>
      <c r="I1396" s="200"/>
      <c r="J1396" s="191"/>
      <c r="K1396" s="517"/>
      <c r="L1396" s="186"/>
      <c r="M1396" s="186"/>
      <c r="N1396" s="187"/>
      <c r="O1396" s="201"/>
      <c r="P1396" s="130"/>
      <c r="Q1396" s="230"/>
      <c r="R1396" s="230"/>
      <c r="S1396" s="226"/>
      <c r="T1396" s="188"/>
      <c r="U1396" s="188"/>
      <c r="V1396" s="16"/>
      <c r="W1396" s="183"/>
      <c r="X1396" s="54"/>
      <c r="Y1396" s="54"/>
      <c r="Z1396" s="54"/>
      <c r="AA1396" s="54"/>
      <c r="AB1396" s="54"/>
      <c r="AC1396" s="54"/>
      <c r="AD1396" s="54"/>
      <c r="AE1396" s="42"/>
    </row>
    <row r="1397" spans="1:31" x14ac:dyDescent="0.3">
      <c r="A1397" s="66"/>
      <c r="B1397" s="66"/>
      <c r="C1397" s="218"/>
      <c r="D1397" s="179"/>
      <c r="E1397" s="220"/>
      <c r="F1397" s="220"/>
      <c r="G1397" s="221"/>
      <c r="H1397" s="190"/>
      <c r="I1397" s="200"/>
      <c r="J1397" s="191"/>
      <c r="K1397" s="517"/>
      <c r="L1397" s="186"/>
      <c r="M1397" s="186"/>
      <c r="N1397" s="187"/>
      <c r="O1397" s="201"/>
      <c r="P1397" s="130"/>
      <c r="Q1397" s="230"/>
      <c r="R1397" s="230"/>
      <c r="S1397" s="226"/>
      <c r="T1397" s="188"/>
      <c r="U1397" s="188"/>
      <c r="V1397" s="16"/>
      <c r="W1397" s="183"/>
      <c r="X1397" s="54"/>
      <c r="Y1397" s="54"/>
      <c r="Z1397" s="54"/>
      <c r="AA1397" s="54"/>
      <c r="AB1397" s="54"/>
      <c r="AC1397" s="54"/>
      <c r="AD1397" s="54"/>
      <c r="AE1397" s="42"/>
    </row>
    <row r="1398" spans="1:31" x14ac:dyDescent="0.3">
      <c r="A1398" s="66"/>
      <c r="B1398" s="66"/>
      <c r="C1398" s="218"/>
      <c r="D1398" s="179"/>
      <c r="E1398" s="220"/>
      <c r="F1398" s="220"/>
      <c r="G1398" s="221"/>
      <c r="H1398" s="190"/>
      <c r="I1398" s="200"/>
      <c r="J1398" s="191"/>
      <c r="K1398" s="517"/>
      <c r="L1398" s="186"/>
      <c r="M1398" s="186"/>
      <c r="N1398" s="198"/>
      <c r="O1398" s="184"/>
      <c r="P1398" s="130"/>
      <c r="Q1398" s="230"/>
      <c r="R1398" s="230"/>
      <c r="S1398" s="226"/>
      <c r="T1398" s="188"/>
      <c r="U1398" s="188"/>
      <c r="V1398" s="16"/>
      <c r="W1398" s="183"/>
      <c r="X1398" s="54"/>
      <c r="Y1398" s="54"/>
      <c r="Z1398" s="54"/>
      <c r="AA1398" s="54"/>
      <c r="AB1398" s="54"/>
      <c r="AC1398" s="54"/>
      <c r="AD1398" s="54"/>
      <c r="AE1398" s="42"/>
    </row>
    <row r="1399" spans="1:31" x14ac:dyDescent="0.3">
      <c r="A1399" s="66"/>
      <c r="B1399" s="66"/>
      <c r="C1399" s="218"/>
      <c r="D1399" s="179"/>
      <c r="E1399" s="220"/>
      <c r="F1399" s="220"/>
      <c r="G1399" s="221"/>
      <c r="H1399" s="190"/>
      <c r="I1399" s="200"/>
      <c r="J1399" s="191"/>
      <c r="K1399" s="517"/>
      <c r="L1399" s="186"/>
      <c r="M1399" s="186"/>
      <c r="N1399" s="187"/>
      <c r="O1399" s="201"/>
      <c r="P1399" s="130"/>
      <c r="Q1399" s="230"/>
      <c r="R1399" s="230"/>
      <c r="S1399" s="226"/>
      <c r="T1399" s="188"/>
      <c r="U1399" s="188"/>
      <c r="V1399" s="16"/>
      <c r="W1399" s="183"/>
      <c r="X1399" s="54"/>
      <c r="Y1399" s="54"/>
      <c r="Z1399" s="54"/>
      <c r="AA1399" s="54"/>
      <c r="AB1399" s="54"/>
      <c r="AC1399" s="54"/>
      <c r="AD1399" s="54"/>
      <c r="AE1399" s="42"/>
    </row>
    <row r="1400" spans="1:31" x14ac:dyDescent="0.3">
      <c r="A1400" s="66"/>
      <c r="B1400" s="66"/>
      <c r="C1400" s="218"/>
      <c r="D1400" s="179"/>
      <c r="E1400" s="220"/>
      <c r="F1400" s="220"/>
      <c r="G1400" s="221"/>
      <c r="H1400" s="190"/>
      <c r="I1400" s="200"/>
      <c r="J1400" s="191"/>
      <c r="K1400" s="517"/>
      <c r="L1400" s="186"/>
      <c r="M1400" s="186"/>
      <c r="N1400" s="187"/>
      <c r="O1400" s="201"/>
      <c r="P1400" s="130"/>
      <c r="Q1400" s="230"/>
      <c r="R1400" s="230"/>
      <c r="S1400" s="226"/>
      <c r="T1400" s="188"/>
      <c r="U1400" s="188"/>
      <c r="V1400" s="16"/>
      <c r="W1400" s="183"/>
      <c r="X1400" s="54"/>
      <c r="Y1400" s="54"/>
      <c r="Z1400" s="54"/>
      <c r="AA1400" s="54"/>
      <c r="AB1400" s="54"/>
      <c r="AC1400" s="54"/>
      <c r="AD1400" s="54"/>
      <c r="AE1400" s="42"/>
    </row>
    <row r="1401" spans="1:31" x14ac:dyDescent="0.3">
      <c r="A1401" s="66"/>
      <c r="B1401" s="66"/>
      <c r="C1401" s="218"/>
      <c r="D1401" s="179"/>
      <c r="E1401" s="220"/>
      <c r="F1401" s="220"/>
      <c r="G1401" s="221"/>
      <c r="H1401" s="190"/>
      <c r="I1401" s="200"/>
      <c r="J1401" s="191"/>
      <c r="K1401" s="517"/>
      <c r="L1401" s="186"/>
      <c r="M1401" s="186"/>
      <c r="N1401" s="187"/>
      <c r="O1401" s="201"/>
      <c r="P1401" s="130"/>
      <c r="Q1401" s="230"/>
      <c r="R1401" s="230"/>
      <c r="S1401" s="226"/>
      <c r="T1401" s="188"/>
      <c r="U1401" s="188"/>
      <c r="V1401" s="16"/>
      <c r="W1401" s="183"/>
      <c r="X1401" s="54"/>
      <c r="Y1401" s="54"/>
      <c r="Z1401" s="54"/>
      <c r="AA1401" s="54"/>
      <c r="AB1401" s="54"/>
      <c r="AC1401" s="54"/>
      <c r="AD1401" s="54"/>
      <c r="AE1401" s="42"/>
    </row>
    <row r="1402" spans="1:31" x14ac:dyDescent="0.3">
      <c r="A1402" s="66"/>
      <c r="B1402" s="66"/>
      <c r="C1402" s="218"/>
      <c r="D1402" s="179"/>
      <c r="E1402" s="220"/>
      <c r="F1402" s="220"/>
      <c r="G1402" s="221"/>
      <c r="H1402" s="190"/>
      <c r="I1402" s="200"/>
      <c r="J1402" s="191"/>
      <c r="K1402" s="517"/>
      <c r="L1402" s="186"/>
      <c r="M1402" s="186"/>
      <c r="N1402" s="187"/>
      <c r="O1402" s="201"/>
      <c r="P1402" s="130"/>
      <c r="Q1402" s="230"/>
      <c r="R1402" s="230"/>
      <c r="S1402" s="226"/>
      <c r="T1402" s="188"/>
      <c r="U1402" s="188"/>
      <c r="V1402" s="16"/>
      <c r="W1402" s="183"/>
      <c r="X1402" s="54"/>
      <c r="Y1402" s="54"/>
      <c r="Z1402" s="54"/>
      <c r="AA1402" s="54"/>
      <c r="AB1402" s="54"/>
      <c r="AC1402" s="54"/>
      <c r="AD1402" s="54"/>
      <c r="AE1402" s="42"/>
    </row>
    <row r="1403" spans="1:31" x14ac:dyDescent="0.3">
      <c r="A1403" s="66"/>
      <c r="B1403" s="66"/>
      <c r="C1403" s="218"/>
      <c r="D1403" s="179"/>
      <c r="E1403" s="220"/>
      <c r="F1403" s="220"/>
      <c r="G1403" s="221"/>
      <c r="H1403" s="190"/>
      <c r="I1403" s="200"/>
      <c r="J1403" s="191"/>
      <c r="K1403" s="517"/>
      <c r="L1403" s="186"/>
      <c r="M1403" s="186"/>
      <c r="N1403" s="187"/>
      <c r="O1403" s="201"/>
      <c r="P1403" s="130"/>
      <c r="Q1403" s="230"/>
      <c r="R1403" s="230"/>
      <c r="S1403" s="226"/>
      <c r="T1403" s="188"/>
      <c r="U1403" s="188"/>
      <c r="V1403" s="16"/>
      <c r="W1403" s="183"/>
      <c r="X1403" s="54"/>
      <c r="Y1403" s="54"/>
      <c r="Z1403" s="54"/>
      <c r="AA1403" s="54"/>
      <c r="AB1403" s="54"/>
      <c r="AC1403" s="54"/>
      <c r="AD1403" s="54"/>
      <c r="AE1403" s="42"/>
    </row>
    <row r="1404" spans="1:31" x14ac:dyDescent="0.3">
      <c r="A1404" s="66"/>
      <c r="B1404" s="66"/>
      <c r="C1404" s="218"/>
      <c r="D1404" s="179"/>
      <c r="E1404" s="220"/>
      <c r="F1404" s="220"/>
      <c r="G1404" s="221"/>
      <c r="H1404" s="190"/>
      <c r="I1404" s="200"/>
      <c r="J1404" s="191"/>
      <c r="K1404" s="517"/>
      <c r="L1404" s="186"/>
      <c r="M1404" s="186"/>
      <c r="N1404" s="187"/>
      <c r="O1404" s="201"/>
      <c r="P1404" s="130"/>
      <c r="Q1404" s="230"/>
      <c r="R1404" s="230"/>
      <c r="S1404" s="226"/>
      <c r="T1404" s="188"/>
      <c r="U1404" s="188"/>
      <c r="V1404" s="16"/>
      <c r="W1404" s="183"/>
      <c r="X1404" s="54"/>
      <c r="Y1404" s="54"/>
      <c r="Z1404" s="54"/>
      <c r="AA1404" s="54"/>
      <c r="AB1404" s="54"/>
      <c r="AC1404" s="54"/>
      <c r="AD1404" s="54"/>
      <c r="AE1404" s="42"/>
    </row>
    <row r="1405" spans="1:31" x14ac:dyDescent="0.3">
      <c r="A1405" s="66"/>
      <c r="B1405" s="66"/>
      <c r="C1405" s="218"/>
      <c r="D1405" s="179"/>
      <c r="E1405" s="220"/>
      <c r="F1405" s="220"/>
      <c r="G1405" s="221"/>
      <c r="H1405" s="190"/>
      <c r="I1405" s="200"/>
      <c r="J1405" s="191"/>
      <c r="K1405" s="517"/>
      <c r="L1405" s="186"/>
      <c r="M1405" s="186"/>
      <c r="N1405" s="187"/>
      <c r="O1405" s="201"/>
      <c r="P1405" s="130"/>
      <c r="Q1405" s="230"/>
      <c r="R1405" s="230"/>
      <c r="S1405" s="226"/>
      <c r="T1405" s="188"/>
      <c r="U1405" s="188"/>
      <c r="V1405" s="16"/>
      <c r="W1405" s="183"/>
      <c r="X1405" s="54"/>
      <c r="Y1405" s="54"/>
      <c r="Z1405" s="54"/>
      <c r="AA1405" s="54"/>
      <c r="AB1405" s="54"/>
      <c r="AC1405" s="54"/>
      <c r="AD1405" s="54"/>
      <c r="AE1405" s="42"/>
    </row>
    <row r="1406" spans="1:31" x14ac:dyDescent="0.3">
      <c r="A1406" s="66"/>
      <c r="B1406" s="66"/>
      <c r="C1406" s="218"/>
      <c r="D1406" s="179"/>
      <c r="E1406" s="220"/>
      <c r="F1406" s="220"/>
      <c r="G1406" s="221"/>
      <c r="H1406" s="190"/>
      <c r="I1406" s="200"/>
      <c r="J1406" s="191"/>
      <c r="K1406" s="517"/>
      <c r="L1406" s="186"/>
      <c r="M1406" s="186"/>
      <c r="N1406" s="187"/>
      <c r="O1406" s="201"/>
      <c r="P1406" s="130"/>
      <c r="Q1406" s="230"/>
      <c r="R1406" s="230"/>
      <c r="S1406" s="226"/>
      <c r="T1406" s="188"/>
      <c r="U1406" s="188"/>
      <c r="V1406" s="16"/>
      <c r="W1406" s="183"/>
      <c r="X1406" s="54"/>
      <c r="Y1406" s="54"/>
      <c r="Z1406" s="54"/>
      <c r="AA1406" s="54"/>
      <c r="AB1406" s="54"/>
      <c r="AC1406" s="54"/>
      <c r="AD1406" s="54"/>
      <c r="AE1406" s="42"/>
    </row>
    <row r="1407" spans="1:31" x14ac:dyDescent="0.3">
      <c r="A1407" s="66"/>
      <c r="B1407" s="66"/>
      <c r="C1407" s="218"/>
      <c r="D1407" s="179"/>
      <c r="E1407" s="220"/>
      <c r="F1407" s="220"/>
      <c r="G1407" s="221"/>
      <c r="H1407" s="190"/>
      <c r="I1407" s="200"/>
      <c r="J1407" s="191"/>
      <c r="K1407" s="517"/>
      <c r="L1407" s="186"/>
      <c r="M1407" s="186"/>
      <c r="N1407" s="187"/>
      <c r="O1407" s="201"/>
      <c r="P1407" s="130"/>
      <c r="Q1407" s="230"/>
      <c r="R1407" s="230"/>
      <c r="S1407" s="226"/>
      <c r="T1407" s="188"/>
      <c r="U1407" s="188"/>
      <c r="V1407" s="16"/>
      <c r="W1407" s="183"/>
      <c r="X1407" s="54"/>
      <c r="Y1407" s="54"/>
      <c r="Z1407" s="54"/>
      <c r="AA1407" s="54"/>
      <c r="AB1407" s="54"/>
      <c r="AC1407" s="54"/>
      <c r="AD1407" s="54"/>
      <c r="AE1407" s="42"/>
    </row>
    <row r="1408" spans="1:31" x14ac:dyDescent="0.3">
      <c r="A1408" s="66"/>
      <c r="B1408" s="66"/>
      <c r="C1408" s="218"/>
      <c r="D1408" s="179"/>
      <c r="E1408" s="220"/>
      <c r="F1408" s="220"/>
      <c r="G1408" s="221"/>
      <c r="H1408" s="190"/>
      <c r="I1408" s="200"/>
      <c r="J1408" s="191"/>
      <c r="K1408" s="517"/>
      <c r="L1408" s="186"/>
      <c r="M1408" s="186"/>
      <c r="N1408" s="187"/>
      <c r="O1408" s="201"/>
      <c r="P1408" s="130"/>
      <c r="Q1408" s="230"/>
      <c r="R1408" s="230"/>
      <c r="S1408" s="226"/>
      <c r="T1408" s="188"/>
      <c r="U1408" s="188"/>
      <c r="V1408" s="16"/>
      <c r="W1408" s="183"/>
      <c r="X1408" s="54"/>
      <c r="Y1408" s="54"/>
      <c r="Z1408" s="54"/>
      <c r="AA1408" s="54"/>
      <c r="AB1408" s="54"/>
      <c r="AC1408" s="54"/>
      <c r="AD1408" s="54"/>
      <c r="AE1408" s="42"/>
    </row>
    <row r="1409" spans="1:31" x14ac:dyDescent="0.3">
      <c r="A1409" s="66"/>
      <c r="B1409" s="66"/>
      <c r="C1409" s="218"/>
      <c r="D1409" s="179"/>
      <c r="E1409" s="220"/>
      <c r="F1409" s="220"/>
      <c r="G1409" s="221"/>
      <c r="H1409" s="190"/>
      <c r="I1409" s="200"/>
      <c r="J1409" s="191"/>
      <c r="K1409" s="517"/>
      <c r="L1409" s="186"/>
      <c r="M1409" s="186"/>
      <c r="N1409" s="187"/>
      <c r="O1409" s="201"/>
      <c r="P1409" s="130"/>
      <c r="Q1409" s="230"/>
      <c r="R1409" s="230"/>
      <c r="S1409" s="226"/>
      <c r="T1409" s="188"/>
      <c r="U1409" s="188"/>
      <c r="V1409" s="16"/>
      <c r="W1409" s="183"/>
      <c r="X1409" s="54"/>
      <c r="Y1409" s="54"/>
      <c r="Z1409" s="54"/>
      <c r="AA1409" s="54"/>
      <c r="AB1409" s="54"/>
      <c r="AC1409" s="54"/>
      <c r="AD1409" s="54"/>
      <c r="AE1409" s="42"/>
    </row>
    <row r="1410" spans="1:31" x14ac:dyDescent="0.3">
      <c r="A1410" s="66"/>
      <c r="B1410" s="66"/>
      <c r="C1410" s="218"/>
      <c r="D1410" s="179"/>
      <c r="E1410" s="220"/>
      <c r="F1410" s="220"/>
      <c r="G1410" s="221"/>
      <c r="H1410" s="190"/>
      <c r="I1410" s="200"/>
      <c r="J1410" s="191"/>
      <c r="K1410" s="517"/>
      <c r="L1410" s="186"/>
      <c r="M1410" s="186"/>
      <c r="N1410" s="187"/>
      <c r="O1410" s="201"/>
      <c r="P1410" s="130"/>
      <c r="Q1410" s="230"/>
      <c r="R1410" s="230"/>
      <c r="S1410" s="226"/>
      <c r="T1410" s="188"/>
      <c r="U1410" s="188"/>
      <c r="V1410" s="16"/>
      <c r="W1410" s="183"/>
      <c r="X1410" s="54"/>
      <c r="Y1410" s="54"/>
      <c r="Z1410" s="54"/>
      <c r="AA1410" s="54"/>
      <c r="AB1410" s="54"/>
      <c r="AC1410" s="54"/>
      <c r="AD1410" s="54"/>
      <c r="AE1410" s="42"/>
    </row>
    <row r="1411" spans="1:31" x14ac:dyDescent="0.3">
      <c r="A1411" s="66"/>
      <c r="B1411" s="66"/>
      <c r="C1411" s="218"/>
      <c r="D1411" s="179"/>
      <c r="E1411" s="220"/>
      <c r="F1411" s="220"/>
      <c r="G1411" s="221"/>
      <c r="H1411" s="190"/>
      <c r="I1411" s="200"/>
      <c r="J1411" s="191"/>
      <c r="K1411" s="517"/>
      <c r="L1411" s="186"/>
      <c r="M1411" s="186"/>
      <c r="N1411" s="187"/>
      <c r="O1411" s="201"/>
      <c r="P1411" s="130"/>
      <c r="Q1411" s="230"/>
      <c r="R1411" s="230"/>
      <c r="S1411" s="226"/>
      <c r="T1411" s="188"/>
      <c r="U1411" s="188"/>
      <c r="V1411" s="16"/>
      <c r="W1411" s="183"/>
      <c r="X1411" s="54"/>
      <c r="Y1411" s="54"/>
      <c r="Z1411" s="54"/>
      <c r="AA1411" s="54"/>
      <c r="AB1411" s="54"/>
      <c r="AC1411" s="54"/>
      <c r="AD1411" s="54"/>
      <c r="AE1411" s="42"/>
    </row>
    <row r="1412" spans="1:31" x14ac:dyDescent="0.3">
      <c r="A1412" s="66"/>
      <c r="B1412" s="66"/>
      <c r="C1412" s="218"/>
      <c r="D1412" s="179"/>
      <c r="E1412" s="220"/>
      <c r="F1412" s="220"/>
      <c r="G1412" s="221"/>
      <c r="H1412" s="190"/>
      <c r="I1412" s="200"/>
      <c r="J1412" s="191"/>
      <c r="K1412" s="517"/>
      <c r="L1412" s="186"/>
      <c r="M1412" s="186"/>
      <c r="N1412" s="187"/>
      <c r="O1412" s="201"/>
      <c r="P1412" s="130"/>
      <c r="Q1412" s="230"/>
      <c r="R1412" s="230"/>
      <c r="S1412" s="226"/>
      <c r="T1412" s="188"/>
      <c r="U1412" s="188"/>
      <c r="V1412" s="16"/>
      <c r="W1412" s="183"/>
      <c r="X1412" s="54"/>
      <c r="Y1412" s="54"/>
      <c r="Z1412" s="54"/>
      <c r="AA1412" s="54"/>
      <c r="AB1412" s="54"/>
      <c r="AC1412" s="54"/>
      <c r="AD1412" s="54"/>
      <c r="AE1412" s="42"/>
    </row>
    <row r="1413" spans="1:31" x14ac:dyDescent="0.3">
      <c r="A1413" s="66"/>
      <c r="B1413" s="66"/>
      <c r="C1413" s="218"/>
      <c r="D1413" s="179"/>
      <c r="E1413" s="220"/>
      <c r="F1413" s="220"/>
      <c r="G1413" s="221"/>
      <c r="H1413" s="190"/>
      <c r="I1413" s="200"/>
      <c r="J1413" s="191"/>
      <c r="K1413" s="517"/>
      <c r="L1413" s="186"/>
      <c r="M1413" s="186"/>
      <c r="N1413" s="187"/>
      <c r="O1413" s="201"/>
      <c r="P1413" s="130"/>
      <c r="Q1413" s="230"/>
      <c r="R1413" s="230"/>
      <c r="S1413" s="226"/>
      <c r="T1413" s="188"/>
      <c r="U1413" s="188"/>
      <c r="V1413" s="16"/>
      <c r="W1413" s="183"/>
      <c r="X1413" s="54"/>
      <c r="Y1413" s="54"/>
      <c r="Z1413" s="54"/>
      <c r="AA1413" s="54"/>
      <c r="AB1413" s="54"/>
      <c r="AC1413" s="54"/>
      <c r="AD1413" s="54"/>
      <c r="AE1413" s="42"/>
    </row>
    <row r="1414" spans="1:31" x14ac:dyDescent="0.3">
      <c r="A1414" s="66"/>
      <c r="B1414" s="66"/>
      <c r="C1414" s="218"/>
      <c r="D1414" s="179"/>
      <c r="E1414" s="220"/>
      <c r="F1414" s="220"/>
      <c r="G1414" s="221"/>
      <c r="H1414" s="190"/>
      <c r="I1414" s="200"/>
      <c r="J1414" s="191"/>
      <c r="K1414" s="517"/>
      <c r="L1414" s="186"/>
      <c r="M1414" s="186"/>
      <c r="N1414" s="187"/>
      <c r="O1414" s="201"/>
      <c r="P1414" s="130"/>
      <c r="Q1414" s="230"/>
      <c r="R1414" s="230"/>
      <c r="S1414" s="226"/>
      <c r="T1414" s="188"/>
      <c r="U1414" s="188"/>
      <c r="V1414" s="16"/>
      <c r="W1414" s="183"/>
      <c r="X1414" s="54"/>
      <c r="Y1414" s="54"/>
      <c r="Z1414" s="54"/>
      <c r="AA1414" s="54"/>
      <c r="AB1414" s="54"/>
      <c r="AC1414" s="54"/>
      <c r="AD1414" s="54"/>
      <c r="AE1414" s="42"/>
    </row>
    <row r="1415" spans="1:31" x14ac:dyDescent="0.3">
      <c r="A1415" s="66"/>
      <c r="B1415" s="66"/>
      <c r="C1415" s="218"/>
      <c r="D1415" s="179"/>
      <c r="E1415" s="220"/>
      <c r="F1415" s="220"/>
      <c r="G1415" s="221"/>
      <c r="H1415" s="190"/>
      <c r="I1415" s="200"/>
      <c r="J1415" s="191"/>
      <c r="K1415" s="517"/>
      <c r="L1415" s="186"/>
      <c r="M1415" s="186"/>
      <c r="N1415" s="187"/>
      <c r="O1415" s="201"/>
      <c r="P1415" s="130"/>
      <c r="Q1415" s="230"/>
      <c r="R1415" s="230"/>
      <c r="S1415" s="226"/>
      <c r="T1415" s="188"/>
      <c r="U1415" s="188"/>
      <c r="V1415" s="16"/>
      <c r="W1415" s="183"/>
      <c r="X1415" s="54"/>
      <c r="Y1415" s="54"/>
      <c r="Z1415" s="54"/>
      <c r="AA1415" s="54"/>
      <c r="AB1415" s="54"/>
      <c r="AC1415" s="54"/>
      <c r="AD1415" s="54"/>
      <c r="AE1415" s="42"/>
    </row>
    <row r="1416" spans="1:31" x14ac:dyDescent="0.3">
      <c r="A1416" s="66"/>
      <c r="B1416" s="66"/>
      <c r="C1416" s="218"/>
      <c r="D1416" s="179"/>
      <c r="E1416" s="220"/>
      <c r="F1416" s="220"/>
      <c r="G1416" s="221"/>
      <c r="H1416" s="190"/>
      <c r="I1416" s="200"/>
      <c r="J1416" s="191"/>
      <c r="K1416" s="517"/>
      <c r="L1416" s="186"/>
      <c r="M1416" s="186"/>
      <c r="N1416" s="187"/>
      <c r="O1416" s="201"/>
      <c r="P1416" s="130"/>
      <c r="Q1416" s="230"/>
      <c r="R1416" s="230"/>
      <c r="S1416" s="226"/>
      <c r="T1416" s="188"/>
      <c r="U1416" s="188"/>
      <c r="V1416" s="16"/>
      <c r="W1416" s="183"/>
      <c r="X1416" s="54"/>
      <c r="Y1416" s="54"/>
      <c r="Z1416" s="54"/>
      <c r="AA1416" s="54"/>
      <c r="AB1416" s="54"/>
      <c r="AC1416" s="54"/>
      <c r="AD1416" s="54"/>
      <c r="AE1416" s="42"/>
    </row>
    <row r="1417" spans="1:31" x14ac:dyDescent="0.3">
      <c r="A1417" s="66"/>
      <c r="B1417" s="66"/>
      <c r="C1417" s="218"/>
      <c r="D1417" s="179"/>
      <c r="E1417" s="220"/>
      <c r="F1417" s="220"/>
      <c r="G1417" s="221"/>
      <c r="H1417" s="190"/>
      <c r="I1417" s="200"/>
      <c r="J1417" s="191"/>
      <c r="K1417" s="517"/>
      <c r="L1417" s="186"/>
      <c r="M1417" s="186"/>
      <c r="N1417" s="187"/>
      <c r="O1417" s="201"/>
      <c r="P1417" s="130"/>
      <c r="Q1417" s="230"/>
      <c r="R1417" s="230"/>
      <c r="S1417" s="226"/>
      <c r="T1417" s="188"/>
      <c r="U1417" s="188"/>
      <c r="V1417" s="16"/>
      <c r="W1417" s="183"/>
      <c r="X1417" s="54"/>
      <c r="Y1417" s="54"/>
      <c r="Z1417" s="54"/>
      <c r="AA1417" s="54"/>
      <c r="AB1417" s="54"/>
      <c r="AC1417" s="54"/>
      <c r="AD1417" s="54"/>
      <c r="AE1417" s="42"/>
    </row>
    <row r="1418" spans="1:31" x14ac:dyDescent="0.3">
      <c r="A1418" s="66"/>
      <c r="B1418" s="66"/>
      <c r="C1418" s="218"/>
      <c r="D1418" s="179"/>
      <c r="E1418" s="220"/>
      <c r="F1418" s="220"/>
      <c r="G1418" s="221"/>
      <c r="H1418" s="190"/>
      <c r="I1418" s="200"/>
      <c r="J1418" s="191"/>
      <c r="K1418" s="517"/>
      <c r="L1418" s="186"/>
      <c r="M1418" s="186"/>
      <c r="N1418" s="187"/>
      <c r="O1418" s="200"/>
      <c r="P1418" s="130"/>
      <c r="Q1418" s="230"/>
      <c r="R1418" s="230"/>
      <c r="S1418" s="226"/>
      <c r="T1418" s="188"/>
      <c r="U1418" s="188"/>
      <c r="V1418" s="16"/>
      <c r="W1418" s="183"/>
      <c r="X1418" s="54"/>
      <c r="Y1418" s="54"/>
      <c r="Z1418" s="54"/>
      <c r="AA1418" s="54"/>
      <c r="AB1418" s="54"/>
      <c r="AC1418" s="54"/>
      <c r="AD1418" s="54"/>
      <c r="AE1418" s="42"/>
    </row>
    <row r="1419" spans="1:31" x14ac:dyDescent="0.3">
      <c r="A1419" s="66"/>
      <c r="B1419" s="66"/>
      <c r="C1419" s="218"/>
      <c r="D1419" s="219"/>
      <c r="E1419" s="220"/>
      <c r="F1419" s="220"/>
      <c r="G1419" s="221"/>
      <c r="H1419" s="190"/>
      <c r="I1419" s="200"/>
      <c r="J1419" s="191"/>
      <c r="K1419" s="517"/>
      <c r="L1419" s="186"/>
      <c r="M1419" s="186"/>
      <c r="N1419" s="187"/>
      <c r="O1419" s="200"/>
      <c r="P1419" s="130"/>
      <c r="Q1419" s="230"/>
      <c r="R1419" s="230"/>
      <c r="S1419" s="226"/>
      <c r="T1419" s="188"/>
      <c r="U1419" s="188"/>
      <c r="V1419" s="16"/>
      <c r="W1419" s="183"/>
      <c r="X1419" s="54"/>
      <c r="Y1419" s="54"/>
      <c r="Z1419" s="54"/>
      <c r="AA1419" s="54"/>
      <c r="AB1419" s="54"/>
      <c r="AC1419" s="54"/>
      <c r="AD1419" s="54"/>
      <c r="AE1419" s="42"/>
    </row>
    <row r="1420" spans="1:31" x14ac:dyDescent="0.3">
      <c r="A1420" s="66"/>
      <c r="B1420" s="66"/>
      <c r="C1420" s="218"/>
      <c r="D1420" s="219"/>
      <c r="E1420" s="220"/>
      <c r="F1420" s="220"/>
      <c r="G1420" s="221"/>
      <c r="H1420" s="190"/>
      <c r="I1420" s="200"/>
      <c r="J1420" s="191"/>
      <c r="K1420" s="517"/>
      <c r="L1420" s="186"/>
      <c r="M1420" s="186"/>
      <c r="N1420" s="187"/>
      <c r="O1420" s="201"/>
      <c r="P1420" s="130"/>
      <c r="Q1420" s="230"/>
      <c r="R1420" s="230"/>
      <c r="S1420" s="226"/>
      <c r="T1420" s="188"/>
      <c r="U1420" s="188"/>
      <c r="V1420" s="16"/>
      <c r="W1420" s="183"/>
      <c r="X1420" s="54"/>
      <c r="Y1420" s="54"/>
      <c r="Z1420" s="54"/>
      <c r="AA1420" s="54"/>
      <c r="AB1420" s="54"/>
      <c r="AC1420" s="54"/>
      <c r="AD1420" s="54"/>
      <c r="AE1420" s="42"/>
    </row>
    <row r="1421" spans="1:31" x14ac:dyDescent="0.3">
      <c r="A1421" s="66"/>
      <c r="B1421" s="66"/>
      <c r="C1421" s="222"/>
      <c r="D1421" s="223"/>
      <c r="E1421" s="220"/>
      <c r="F1421" s="220"/>
      <c r="G1421" s="221"/>
      <c r="H1421" s="190"/>
      <c r="I1421" s="200"/>
      <c r="J1421" s="191"/>
      <c r="K1421" s="517"/>
      <c r="L1421" s="186"/>
      <c r="M1421" s="186"/>
      <c r="N1421" s="187"/>
      <c r="O1421" s="201"/>
      <c r="P1421" s="130"/>
      <c r="Q1421" s="230"/>
      <c r="R1421" s="230"/>
      <c r="S1421" s="226"/>
      <c r="T1421" s="188"/>
      <c r="U1421" s="188"/>
      <c r="V1421" s="16"/>
      <c r="W1421" s="183"/>
      <c r="X1421" s="54"/>
      <c r="Y1421" s="54"/>
      <c r="Z1421" s="54"/>
      <c r="AA1421" s="54"/>
      <c r="AB1421" s="54"/>
      <c r="AC1421" s="54"/>
      <c r="AD1421" s="54"/>
      <c r="AE1421" s="42"/>
    </row>
    <row r="1422" spans="1:31" x14ac:dyDescent="0.3">
      <c r="A1422" s="66"/>
      <c r="B1422" s="66"/>
      <c r="C1422" s="222"/>
      <c r="D1422" s="223"/>
      <c r="E1422" s="220"/>
      <c r="F1422" s="220"/>
      <c r="G1422" s="221"/>
      <c r="H1422" s="190"/>
      <c r="I1422" s="200"/>
      <c r="J1422" s="191"/>
      <c r="K1422" s="517"/>
      <c r="L1422" s="186"/>
      <c r="M1422" s="186"/>
      <c r="N1422" s="187"/>
      <c r="O1422" s="201"/>
      <c r="P1422" s="130"/>
      <c r="Q1422" s="230"/>
      <c r="R1422" s="230"/>
      <c r="S1422" s="226"/>
      <c r="T1422" s="188"/>
      <c r="U1422" s="188"/>
      <c r="V1422" s="16"/>
      <c r="W1422" s="183"/>
      <c r="X1422" s="54"/>
      <c r="Y1422" s="54"/>
      <c r="Z1422" s="54"/>
      <c r="AA1422" s="54"/>
      <c r="AB1422" s="54"/>
      <c r="AC1422" s="54"/>
      <c r="AD1422" s="54"/>
      <c r="AE1422" s="42"/>
    </row>
    <row r="1423" spans="1:31" x14ac:dyDescent="0.3">
      <c r="A1423" s="66"/>
      <c r="B1423" s="66"/>
      <c r="C1423" s="218"/>
      <c r="D1423" s="219"/>
      <c r="E1423" s="220"/>
      <c r="F1423" s="220"/>
      <c r="G1423" s="221"/>
      <c r="H1423" s="190"/>
      <c r="I1423" s="200"/>
      <c r="J1423" s="191"/>
      <c r="K1423" s="517"/>
      <c r="L1423" s="186"/>
      <c r="M1423" s="186"/>
      <c r="N1423" s="198"/>
      <c r="O1423" s="184"/>
      <c r="P1423" s="130"/>
      <c r="Q1423" s="230"/>
      <c r="R1423" s="230"/>
      <c r="S1423" s="226"/>
      <c r="T1423" s="188"/>
      <c r="U1423" s="188"/>
      <c r="V1423" s="16"/>
      <c r="W1423" s="183"/>
      <c r="X1423" s="54"/>
      <c r="Y1423" s="54"/>
      <c r="Z1423" s="54"/>
      <c r="AA1423" s="54"/>
      <c r="AB1423" s="54"/>
      <c r="AC1423" s="54"/>
      <c r="AD1423" s="54"/>
      <c r="AE1423" s="42"/>
    </row>
    <row r="1424" spans="1:31" x14ac:dyDescent="0.3">
      <c r="A1424" s="66"/>
      <c r="B1424" s="66"/>
      <c r="C1424" s="222"/>
      <c r="D1424" s="223"/>
      <c r="E1424" s="220"/>
      <c r="F1424" s="220"/>
      <c r="G1424" s="221"/>
      <c r="H1424" s="190"/>
      <c r="I1424" s="200"/>
      <c r="J1424" s="191"/>
      <c r="K1424" s="517"/>
      <c r="L1424" s="186"/>
      <c r="M1424" s="186"/>
      <c r="N1424" s="187"/>
      <c r="O1424" s="201"/>
      <c r="P1424" s="130"/>
      <c r="Q1424" s="230"/>
      <c r="R1424" s="230"/>
      <c r="S1424" s="226"/>
      <c r="T1424" s="188"/>
      <c r="U1424" s="188"/>
      <c r="V1424" s="16"/>
      <c r="W1424" s="183"/>
      <c r="X1424" s="54"/>
      <c r="Y1424" s="54"/>
      <c r="Z1424" s="54"/>
      <c r="AA1424" s="54"/>
      <c r="AB1424" s="54"/>
      <c r="AC1424" s="54"/>
      <c r="AD1424" s="54"/>
      <c r="AE1424" s="42"/>
    </row>
    <row r="1425" spans="1:31" x14ac:dyDescent="0.3">
      <c r="A1425" s="66"/>
      <c r="B1425" s="66"/>
      <c r="C1425" s="222"/>
      <c r="D1425" s="223"/>
      <c r="E1425" s="220"/>
      <c r="F1425" s="220"/>
      <c r="G1425" s="221"/>
      <c r="H1425" s="190"/>
      <c r="I1425" s="200"/>
      <c r="J1425" s="191"/>
      <c r="K1425" s="517"/>
      <c r="L1425" s="186"/>
      <c r="M1425" s="186"/>
      <c r="N1425" s="187"/>
      <c r="O1425" s="201"/>
      <c r="P1425" s="130"/>
      <c r="Q1425" s="230"/>
      <c r="R1425" s="230"/>
      <c r="S1425" s="226"/>
      <c r="T1425" s="188"/>
      <c r="U1425" s="188"/>
      <c r="V1425" s="16"/>
      <c r="W1425" s="183"/>
      <c r="X1425" s="54"/>
      <c r="Y1425" s="54"/>
      <c r="Z1425" s="54"/>
      <c r="AA1425" s="54"/>
      <c r="AB1425" s="54"/>
      <c r="AC1425" s="54"/>
      <c r="AD1425" s="54"/>
      <c r="AE1425" s="42"/>
    </row>
    <row r="1426" spans="1:31" x14ac:dyDescent="0.3">
      <c r="A1426" s="66"/>
      <c r="B1426" s="66"/>
      <c r="C1426" s="222"/>
      <c r="D1426" s="223"/>
      <c r="E1426" s="220"/>
      <c r="F1426" s="220"/>
      <c r="G1426" s="221"/>
      <c r="H1426" s="190"/>
      <c r="I1426" s="200"/>
      <c r="J1426" s="191"/>
      <c r="K1426" s="517"/>
      <c r="L1426" s="186"/>
      <c r="M1426" s="186"/>
      <c r="N1426" s="187"/>
      <c r="O1426" s="201"/>
      <c r="P1426" s="130"/>
      <c r="Q1426" s="230"/>
      <c r="R1426" s="230"/>
      <c r="S1426" s="226"/>
      <c r="T1426" s="188"/>
      <c r="U1426" s="188"/>
      <c r="V1426" s="16"/>
      <c r="W1426" s="183"/>
      <c r="X1426" s="54"/>
      <c r="Y1426" s="54"/>
      <c r="Z1426" s="54"/>
      <c r="AA1426" s="54"/>
      <c r="AB1426" s="54"/>
      <c r="AC1426" s="54"/>
      <c r="AD1426" s="54"/>
      <c r="AE1426" s="42"/>
    </row>
    <row r="1427" spans="1:31" x14ac:dyDescent="0.3">
      <c r="A1427" s="66"/>
      <c r="B1427" s="66"/>
      <c r="C1427" s="218"/>
      <c r="D1427" s="179"/>
      <c r="E1427" s="220"/>
      <c r="F1427" s="220"/>
      <c r="G1427" s="221"/>
      <c r="H1427" s="190"/>
      <c r="I1427" s="200"/>
      <c r="J1427" s="191"/>
      <c r="K1427" s="517"/>
      <c r="L1427" s="186"/>
      <c r="M1427" s="186"/>
      <c r="N1427" s="187"/>
      <c r="O1427" s="201"/>
      <c r="P1427" s="130"/>
      <c r="Q1427" s="230"/>
      <c r="R1427" s="230"/>
      <c r="S1427" s="226"/>
      <c r="T1427" s="188"/>
      <c r="U1427" s="188"/>
      <c r="V1427" s="16"/>
      <c r="W1427" s="183"/>
      <c r="X1427" s="54"/>
      <c r="Y1427" s="54"/>
      <c r="Z1427" s="54"/>
      <c r="AA1427" s="54"/>
      <c r="AB1427" s="54"/>
      <c r="AC1427" s="54"/>
      <c r="AD1427" s="54"/>
      <c r="AE1427" s="42"/>
    </row>
    <row r="1428" spans="1:31" x14ac:dyDescent="0.3">
      <c r="A1428" s="66"/>
      <c r="B1428" s="66"/>
      <c r="C1428" s="218"/>
      <c r="D1428" s="179"/>
      <c r="E1428" s="220"/>
      <c r="F1428" s="220"/>
      <c r="G1428" s="221"/>
      <c r="H1428" s="190"/>
      <c r="I1428" s="200"/>
      <c r="J1428" s="191"/>
      <c r="K1428" s="517"/>
      <c r="L1428" s="186"/>
      <c r="M1428" s="186"/>
      <c r="N1428" s="187"/>
      <c r="O1428" s="201"/>
      <c r="P1428" s="130"/>
      <c r="Q1428" s="230"/>
      <c r="R1428" s="230"/>
      <c r="S1428" s="226"/>
      <c r="T1428" s="188"/>
      <c r="U1428" s="188"/>
      <c r="V1428" s="16"/>
      <c r="W1428" s="183"/>
      <c r="X1428" s="54"/>
      <c r="Y1428" s="54"/>
      <c r="Z1428" s="54"/>
      <c r="AA1428" s="54"/>
      <c r="AB1428" s="54"/>
      <c r="AC1428" s="54"/>
      <c r="AD1428" s="54"/>
      <c r="AE1428" s="42"/>
    </row>
    <row r="1429" spans="1:31" x14ac:dyDescent="0.3">
      <c r="A1429" s="66"/>
      <c r="B1429" s="66"/>
      <c r="C1429" s="218"/>
      <c r="D1429" s="219"/>
      <c r="E1429" s="220"/>
      <c r="F1429" s="220"/>
      <c r="G1429" s="221"/>
      <c r="H1429" s="190"/>
      <c r="I1429" s="200"/>
      <c r="J1429" s="191"/>
      <c r="K1429" s="517"/>
      <c r="L1429" s="186"/>
      <c r="M1429" s="186"/>
      <c r="N1429" s="187"/>
      <c r="O1429" s="200"/>
      <c r="P1429" s="130"/>
      <c r="Q1429" s="230"/>
      <c r="R1429" s="230"/>
      <c r="S1429" s="226"/>
      <c r="T1429" s="188"/>
      <c r="U1429" s="188"/>
      <c r="V1429" s="16"/>
      <c r="W1429" s="183"/>
      <c r="X1429" s="54"/>
      <c r="Y1429" s="54"/>
      <c r="Z1429" s="54"/>
      <c r="AA1429" s="54"/>
      <c r="AB1429" s="54"/>
      <c r="AC1429" s="54"/>
      <c r="AD1429" s="54"/>
      <c r="AE1429" s="42"/>
    </row>
    <row r="1430" spans="1:31" x14ac:dyDescent="0.3">
      <c r="A1430" s="66"/>
      <c r="B1430" s="66"/>
      <c r="C1430" s="218"/>
      <c r="D1430" s="219"/>
      <c r="E1430" s="220"/>
      <c r="F1430" s="220"/>
      <c r="G1430" s="221"/>
      <c r="H1430" s="190"/>
      <c r="I1430" s="200"/>
      <c r="J1430" s="191"/>
      <c r="K1430" s="517"/>
      <c r="L1430" s="186"/>
      <c r="M1430" s="186"/>
      <c r="N1430" s="187"/>
      <c r="O1430" s="201"/>
      <c r="P1430" s="130"/>
      <c r="Q1430" s="230"/>
      <c r="R1430" s="230"/>
      <c r="S1430" s="226"/>
      <c r="T1430" s="188"/>
      <c r="U1430" s="188"/>
      <c r="V1430" s="16"/>
      <c r="W1430" s="183"/>
      <c r="X1430" s="54"/>
      <c r="Y1430" s="54"/>
      <c r="Z1430" s="54"/>
      <c r="AA1430" s="54"/>
      <c r="AB1430" s="54"/>
      <c r="AC1430" s="54"/>
      <c r="AD1430" s="54"/>
      <c r="AE1430" s="42"/>
    </row>
    <row r="1431" spans="1:31" x14ac:dyDescent="0.3">
      <c r="A1431" s="66"/>
      <c r="B1431" s="66"/>
      <c r="C1431" s="218"/>
      <c r="D1431" s="219"/>
      <c r="E1431" s="220"/>
      <c r="F1431" s="220"/>
      <c r="G1431" s="221"/>
      <c r="H1431" s="190"/>
      <c r="I1431" s="200"/>
      <c r="J1431" s="191"/>
      <c r="K1431" s="517"/>
      <c r="L1431" s="186"/>
      <c r="M1431" s="186"/>
      <c r="N1431" s="187"/>
      <c r="O1431" s="201"/>
      <c r="P1431" s="130"/>
      <c r="Q1431" s="230"/>
      <c r="R1431" s="230"/>
      <c r="S1431" s="226"/>
      <c r="T1431" s="188"/>
      <c r="U1431" s="188"/>
      <c r="V1431" s="16"/>
      <c r="W1431" s="183"/>
      <c r="X1431" s="54"/>
      <c r="Y1431" s="54"/>
      <c r="Z1431" s="54"/>
      <c r="AA1431" s="54"/>
      <c r="AB1431" s="54"/>
      <c r="AC1431" s="54"/>
      <c r="AD1431" s="54"/>
      <c r="AE1431" s="42"/>
    </row>
    <row r="1432" spans="1:31" x14ac:dyDescent="0.3">
      <c r="A1432" s="66"/>
      <c r="B1432" s="66"/>
      <c r="C1432" s="218"/>
      <c r="D1432" s="219"/>
      <c r="E1432" s="220"/>
      <c r="F1432" s="220"/>
      <c r="G1432" s="221"/>
      <c r="H1432" s="190"/>
      <c r="I1432" s="200"/>
      <c r="J1432" s="191"/>
      <c r="K1432" s="517"/>
      <c r="L1432" s="186"/>
      <c r="M1432" s="186"/>
      <c r="N1432" s="187"/>
      <c r="O1432" s="201"/>
      <c r="P1432" s="130"/>
      <c r="Q1432" s="230"/>
      <c r="R1432" s="230"/>
      <c r="S1432" s="226"/>
      <c r="T1432" s="188"/>
      <c r="U1432" s="188"/>
      <c r="V1432" s="16"/>
      <c r="W1432" s="183"/>
      <c r="X1432" s="54"/>
      <c r="Y1432" s="54"/>
      <c r="Z1432" s="54"/>
      <c r="AA1432" s="54"/>
      <c r="AB1432" s="54"/>
      <c r="AC1432" s="54"/>
      <c r="AD1432" s="54"/>
      <c r="AE1432" s="42"/>
    </row>
    <row r="1433" spans="1:31" x14ac:dyDescent="0.3">
      <c r="A1433" s="66"/>
      <c r="B1433" s="66"/>
      <c r="C1433" s="218"/>
      <c r="D1433" s="219"/>
      <c r="E1433" s="220"/>
      <c r="F1433" s="220"/>
      <c r="G1433" s="221"/>
      <c r="H1433" s="190"/>
      <c r="I1433" s="200"/>
      <c r="J1433" s="191"/>
      <c r="K1433" s="517"/>
      <c r="L1433" s="186"/>
      <c r="M1433" s="186"/>
      <c r="N1433" s="187"/>
      <c r="O1433" s="201"/>
      <c r="P1433" s="130"/>
      <c r="Q1433" s="230"/>
      <c r="R1433" s="230"/>
      <c r="S1433" s="226"/>
      <c r="T1433" s="188"/>
      <c r="U1433" s="188"/>
      <c r="V1433" s="16"/>
      <c r="W1433" s="183"/>
      <c r="X1433" s="54"/>
      <c r="Y1433" s="54"/>
      <c r="Z1433" s="54"/>
      <c r="AA1433" s="54"/>
      <c r="AB1433" s="54"/>
      <c r="AC1433" s="54"/>
      <c r="AD1433" s="54"/>
      <c r="AE1433" s="42"/>
    </row>
    <row r="1434" spans="1:31" x14ac:dyDescent="0.3">
      <c r="A1434" s="66"/>
      <c r="B1434" s="66"/>
      <c r="C1434" s="218"/>
      <c r="D1434" s="219"/>
      <c r="E1434" s="220"/>
      <c r="F1434" s="220"/>
      <c r="G1434" s="221"/>
      <c r="H1434" s="190"/>
      <c r="I1434" s="200"/>
      <c r="J1434" s="191"/>
      <c r="K1434" s="517"/>
      <c r="L1434" s="186"/>
      <c r="M1434" s="186"/>
      <c r="N1434" s="187"/>
      <c r="O1434" s="201"/>
      <c r="P1434" s="130"/>
      <c r="Q1434" s="230"/>
      <c r="R1434" s="230"/>
      <c r="S1434" s="226"/>
      <c r="T1434" s="188"/>
      <c r="U1434" s="188"/>
      <c r="V1434" s="16"/>
      <c r="W1434" s="183"/>
      <c r="X1434" s="54"/>
      <c r="Y1434" s="54"/>
      <c r="Z1434" s="54"/>
      <c r="AA1434" s="54"/>
      <c r="AB1434" s="54"/>
      <c r="AC1434" s="54"/>
      <c r="AD1434" s="54"/>
      <c r="AE1434" s="42"/>
    </row>
    <row r="1439" spans="1:31" x14ac:dyDescent="0.3">
      <c r="AD1439" s="7">
        <f>SUBTOTAL(9,AD19:AD76)</f>
        <v>367604</v>
      </c>
    </row>
  </sheetData>
  <sheetProtection selectLockedCells="1"/>
  <protectedRanges>
    <protectedRange algorithmName="SHA-512" hashValue="nyk2Ia2H9p58+T/85WCbrFgUcCx16OGDL4sWAy3Da6hQRQ3YaeotBjuotiscYG4J6Z9ZQDx+N0H3UvU7kH4tyQ==" saltValue="jz0P3mv816LUZZ5QIDS1Yg==" spinCount="100000" sqref="R12:AB12 AD12:AE12 X520:AD806 X240:AD518 X162:AD238 X1378:AD1434 E12:Q16 AD13:AD16 X17:Y85 X115:AD160 AD110:AD114 Z17:AA42 Z43:Z57 AC17:AD85 AB17:AB57 AA44:AA57 Z58:AB85 R13:R16 T13:AB13 AC12:AC13 T14:AC16" name="Range1"/>
    <protectedRange algorithmName="SHA-512" hashValue="nyk2Ia2H9p58+T/85WCbrFgUcCx16OGDL4sWAy3Da6hQRQ3YaeotBjuotiscYG4J6Z9ZQDx+N0H3UvU7kH4tyQ==" saltValue="jz0P3mv816LUZZ5QIDS1Yg==" spinCount="100000" sqref="P1378:P1434 V1378:V1434 P115:P806 V17:V806 P17:P90" name="Range1_46"/>
    <protectedRange algorithmName="SHA-512" hashValue="nyk2Ia2H9p58+T/85WCbrFgUcCx16OGDL4sWAy3Da6hQRQ3YaeotBjuotiscYG4J6Z9ZQDx+N0H3UvU7kH4tyQ==" saltValue="jz0P3mv816LUZZ5QIDS1Yg==" spinCount="100000" sqref="S13:S16" name="Range1_2"/>
    <protectedRange algorithmName="SHA-512" hashValue="nyk2Ia2H9p58+T/85WCbrFgUcCx16OGDL4sWAy3Da6hQRQ3YaeotBjuotiscYG4J6Z9ZQDx+N0H3UvU7kH4tyQ==" saltValue="jz0P3mv816LUZZ5QIDS1Yg==" spinCount="100000" sqref="AE13:AE16" name="Range1_4_1"/>
    <protectedRange algorithmName="SHA-512" hashValue="nyk2Ia2H9p58+T/85WCbrFgUcCx16OGDL4sWAy3Da6hQRQ3YaeotBjuotiscYG4J6Z9ZQDx+N0H3UvU7kH4tyQ==" saltValue="jz0P3mv816LUZZ5QIDS1Yg==" spinCount="100000" sqref="E1199:F1199 N818 N828 N837 N844 N853 N867 N876 N885 N896 N909 N918 N927 N936 N946 N956 N964 N974 N984 N995 N1002 N1013 N1024 N1035 N1046 N1057 N1068 N1079 N1090 N1101 N1112 N1123 N1134 N1145 N1156 N1167 N1180 N1213 N1220 N1227 N1234 N1244 N1253 N1263 N1270 N1279 N1291 N1309 N1322 N1333 J17:J90 N17:N90 E115:H806 H91:H114 J115:J806 N130:N806 E17:H90" name="Range1_36_4"/>
    <protectedRange algorithmName="SHA-512" hashValue="nyk2Ia2H9p58+T/85WCbrFgUcCx16OGDL4sWAy3Da6hQRQ3YaeotBjuotiscYG4J6Z9ZQDx+N0H3UvU7kH4tyQ==" saltValue="jz0P3mv816LUZZ5QIDS1Yg==" spinCount="100000" sqref="Q120:R120 Q130:R130 Q137:R137 Q142:Q143 Q155 Q370:R370 Q378:R378 Q121 Q131 Q17:R83 AE17:AE83" name="Range1_36_1"/>
    <protectedRange algorithmName="SHA-512" hashValue="nyk2Ia2H9p58+T/85WCbrFgUcCx16OGDL4sWAy3Da6hQRQ3YaeotBjuotiscYG4J6Z9ZQDx+N0H3UvU7kH4tyQ==" saltValue="jz0P3mv816LUZZ5QIDS1Yg==" spinCount="100000" sqref="E1380:E1434" name="Range1_46_1"/>
    <protectedRange algorithmName="SHA-512" hashValue="nyk2Ia2H9p58+T/85WCbrFgUcCx16OGDL4sWAy3Da6hQRQ3YaeotBjuotiscYG4J6Z9ZQDx+N0H3UvU7kH4tyQ==" saltValue="jz0P3mv816LUZZ5QIDS1Yg==" spinCount="100000" sqref="E1378:E1379" name="Range1_36_4_1"/>
    <protectedRange algorithmName="SHA-512" hashValue="nyk2Ia2H9p58+T/85WCbrFgUcCx16OGDL4sWAy3Da6hQRQ3YaeotBjuotiscYG4J6Z9ZQDx+N0H3UvU7kH4tyQ==" saltValue="jz0P3mv816LUZZ5QIDS1Yg==" spinCount="100000" sqref="F1384:F1388 F1396:F1434" name="Range1_46_2"/>
    <protectedRange algorithmName="SHA-512" hashValue="nyk2Ia2H9p58+T/85WCbrFgUcCx16OGDL4sWAy3Da6hQRQ3YaeotBjuotiscYG4J6Z9ZQDx+N0H3UvU7kH4tyQ==" saltValue="jz0P3mv816LUZZ5QIDS1Yg==" spinCount="100000" sqref="G1380:G1434" name="Range1_36_2"/>
    <protectedRange algorithmName="SHA-512" hashValue="nyk2Ia2H9p58+T/85WCbrFgUcCx16OGDL4sWAy3Da6hQRQ3YaeotBjuotiscYG4J6Z9ZQDx+N0H3UvU7kH4tyQ==" saltValue="jz0P3mv816LUZZ5QIDS1Yg==" spinCount="100000" sqref="G1378:G1379" name="Range1_36_4_3"/>
    <protectedRange algorithmName="SHA-512" hashValue="nyk2Ia2H9p58+T/85WCbrFgUcCx16OGDL4sWAy3Da6hQRQ3YaeotBjuotiscYG4J6Z9ZQDx+N0H3UvU7kH4tyQ==" saltValue="jz0P3mv816LUZZ5QIDS1Yg==" spinCount="100000" sqref="N1378:N1434" name="Range1_36_3"/>
    <protectedRange algorithmName="SHA-512" hashValue="nyk2Ia2H9p58+T/85WCbrFgUcCx16OGDL4sWAy3Da6hQRQ3YaeotBjuotiscYG4J6Z9ZQDx+N0H3UvU7kH4tyQ==" saltValue="jz0P3mv816LUZZ5QIDS1Yg==" spinCount="100000" sqref="Q1378:R1434" name="Range1_36_5"/>
    <protectedRange algorithmName="SHA-512" hashValue="nyk2Ia2H9p58+T/85WCbrFgUcCx16OGDL4sWAy3Da6hQRQ3YaeotBjuotiscYG4J6Z9ZQDx+N0H3UvU7kH4tyQ==" saltValue="jz0P3mv816LUZZ5QIDS1Yg==" spinCount="100000" sqref="O1396:O1397" name="Range1_36_6"/>
    <protectedRange algorithmName="SHA-512" hashValue="nyk2Ia2H9p58+T/85WCbrFgUcCx16OGDL4sWAy3Da6hQRQ3YaeotBjuotiscYG4J6Z9ZQDx+N0H3UvU7kH4tyQ==" saltValue="jz0P3mv816LUZZ5QIDS1Yg==" spinCount="100000" sqref="O1399:O1417 O1420:O1422" name="Range1_36_7"/>
    <protectedRange algorithmName="SHA-512" hashValue="nyk2Ia2H9p58+T/85WCbrFgUcCx16OGDL4sWAy3Da6hQRQ3YaeotBjuotiscYG4J6Z9ZQDx+N0H3UvU7kH4tyQ==" saltValue="jz0P3mv816LUZZ5QIDS1Yg==" spinCount="100000" sqref="O1424:O1428 O1430:O1434" name="Range1_36_8"/>
    <protectedRange algorithmName="SHA-512" hashValue="nyk2Ia2H9p58+T/85WCbrFgUcCx16OGDL4sWAy3Da6hQRQ3YaeotBjuotiscYG4J6Z9ZQDx+N0H3UvU7kH4tyQ==" saltValue="jz0P3mv816LUZZ5QIDS1Yg==" spinCount="100000" sqref="X519:AD519 X239:AD239 X161:AD161 X807:AD1333" name="Range1_1"/>
    <protectedRange algorithmName="SHA-512" hashValue="nyk2Ia2H9p58+T/85WCbrFgUcCx16OGDL4sWAy3Da6hQRQ3YaeotBjuotiscYG4J6Z9ZQDx+N0H3UvU7kH4tyQ==" saltValue="jz0P3mv816LUZZ5QIDS1Yg==" spinCount="100000" sqref="W807 Q817:R846 W817:W846 Q848:R861 W848:W861 W863:W870 Q863:R870 W872:W890 Q872:R890 Q892:R912 W892:W912 Q914:R922 W914:W922 W924:W967 Q924:R967 AE1064 R969:R1174 Q969:Q1063 Q1065:Q1174 W969:W1174 Q1176:R1286 Q1328:R1333 Q1290:R1319 Q1287:Q1289 Q1321:R1326 Q1320 W1176:W1201 W1203:W1333" name="Range1_36_9"/>
    <protectedRange algorithmName="SHA-512" hashValue="nyk2Ia2H9p58+T/85WCbrFgUcCx16OGDL4sWAy3Da6hQRQ3YaeotBjuotiscYG4J6Z9ZQDx+N0H3UvU7kH4tyQ==" saltValue="jz0P3mv816LUZZ5QIDS1Yg==" spinCount="100000" sqref="V807 V817:V846 V848:V861 V863:V870 V872:V890 V892:V912 V914:V922 V924:V967 V969:V1174 P807:P1333 V1176:V1333" name="Range1_46_3"/>
    <protectedRange algorithmName="SHA-512" hashValue="nyk2Ia2H9p58+T/85WCbrFgUcCx16OGDL4sWAy3Da6hQRQ3YaeotBjuotiscYG4J6Z9ZQDx+N0H3UvU7kH4tyQ==" saltValue="jz0P3mv816LUZZ5QIDS1Yg==" spinCount="100000" sqref="E865:F865 E807:F853 E916:F916 E894:F894 E874:F874" name="Range1_36_4_1_1"/>
    <protectedRange algorithmName="SHA-512" hashValue="nyk2Ia2H9p58+T/85WCbrFgUcCx16OGDL4sWAy3Da6hQRQ3YaeotBjuotiscYG4J6Z9ZQDx+N0H3UvU7kH4tyQ==" saltValue="jz0P3mv816LUZZ5QIDS1Yg==" spinCount="100000" sqref="Q807:R807 Q809:R814 Q847 Q862 Q871 Q891 Q913 Q923 Q968 Q1175 Q1327 Q815:Q816" name="Range1_36_1_1"/>
    <protectedRange algorithmName="SHA-512" hashValue="nyk2Ia2H9p58+T/85WCbrFgUcCx16OGDL4sWAy3Da6hQRQ3YaeotBjuotiscYG4J6Z9ZQDx+N0H3UvU7kH4tyQ==" saltValue="jz0P3mv816LUZZ5QIDS1Yg==" spinCount="100000" sqref="W808:W816 W847 W862 W871 W891 W913 W923 W968 W1175" name="Range1_36_2_1"/>
    <protectedRange algorithmName="SHA-512" hashValue="nyk2Ia2H9p58+T/85WCbrFgUcCx16OGDL4sWAy3Da6hQRQ3YaeotBjuotiscYG4J6Z9ZQDx+N0H3UvU7kH4tyQ==" saltValue="jz0P3mv816LUZZ5QIDS1Yg==" spinCount="100000" sqref="V808:V816 V847 V862 V871 V891 V913 V923 V968 V1175" name="Range1_46_1_1"/>
    <protectedRange algorithmName="SHA-512" hashValue="nyk2Ia2H9p58+T/85WCbrFgUcCx16OGDL4sWAy3Da6hQRQ3YaeotBjuotiscYG4J6Z9ZQDx+N0H3UvU7kH4tyQ==" saltValue="jz0P3mv816LUZZ5QIDS1Yg==" spinCount="100000" sqref="W1334:W1367 Q1334:R1355 Q1357:R1367 Q1356 W1369:W1377 Q1369:R1377 W1202" name="Range1_36_10"/>
    <protectedRange algorithmName="SHA-512" hashValue="nyk2Ia2H9p58+T/85WCbrFgUcCx16OGDL4sWAy3Da6hQRQ3YaeotBjuotiscYG4J6Z9ZQDx+N0H3UvU7kH4tyQ==" saltValue="jz0P3mv816LUZZ5QIDS1Yg==" spinCount="100000" sqref="P1334:P1367 V1334:V1367 P1369:P1377 V1369:V1377" name="Range1_46_4"/>
    <protectedRange algorithmName="SHA-512" hashValue="nyk2Ia2H9p58+T/85WCbrFgUcCx16OGDL4sWAy3Da6hQRQ3YaeotBjuotiscYG4J6Z9ZQDx+N0H3UvU7kH4tyQ==" saltValue="jz0P3mv816LUZZ5QIDS1Yg==" spinCount="100000" sqref="N1334:N1367 J1334:J1367 G1334:H1367 G1368 N1369:N1377 J1369:J1377 G1369:H1377 E1334:F1377" name="Range1_36_4_6"/>
    <protectedRange algorithmName="SHA-512" hashValue="nyk2Ia2H9p58+T/85WCbrFgUcCx16OGDL4sWAy3Da6hQRQ3YaeotBjuotiscYG4J6Z9ZQDx+N0H3UvU7kH4tyQ==" saltValue="jz0P3mv816LUZZ5QIDS1Yg==" spinCount="100000" sqref="E101" name="Range1_36_4_1_2"/>
    <protectedRange algorithmName="SHA-512" hashValue="nyk2Ia2H9p58+T/85WCbrFgUcCx16OGDL4sWAy3Da6hQRQ3YaeotBjuotiscYG4J6Z9ZQDx+N0H3UvU7kH4tyQ==" saltValue="jz0P3mv816LUZZ5QIDS1Yg==" spinCount="100000" sqref="E102" name="Range1_36_4_3_1"/>
    <protectedRange algorithmName="SHA-512" hashValue="nyk2Ia2H9p58+T/85WCbrFgUcCx16OGDL4sWAy3Da6hQRQ3YaeotBjuotiscYG4J6Z9ZQDx+N0H3UvU7kH4tyQ==" saltValue="jz0P3mv816LUZZ5QIDS1Yg==" spinCount="100000" sqref="E103" name="Range1_36_4_8"/>
    <protectedRange algorithmName="SHA-512" hashValue="nyk2Ia2H9p58+T/85WCbrFgUcCx16OGDL4sWAy3Da6hQRQ3YaeotBjuotiscYG4J6Z9ZQDx+N0H3UvU7kH4tyQ==" saltValue="jz0P3mv816LUZZ5QIDS1Yg==" spinCount="100000" sqref="E104" name="Range1_36_4_10"/>
    <protectedRange algorithmName="SHA-512" hashValue="nyk2Ia2H9p58+T/85WCbrFgUcCx16OGDL4sWAy3Da6hQRQ3YaeotBjuotiscYG4J6Z9ZQDx+N0H3UvU7kH4tyQ==" saltValue="jz0P3mv816LUZZ5QIDS1Yg==" spinCount="100000" sqref="E110" name="Range1_36_4_16"/>
    <protectedRange algorithmName="SHA-512" hashValue="nyk2Ia2H9p58+T/85WCbrFgUcCx16OGDL4sWAy3Da6hQRQ3YaeotBjuotiscYG4J6Z9ZQDx+N0H3UvU7kH4tyQ==" saltValue="jz0P3mv816LUZZ5QIDS1Yg==" spinCount="100000" sqref="E111" name="Range1_36_4_18"/>
    <protectedRange algorithmName="SHA-512" hashValue="nyk2Ia2H9p58+T/85WCbrFgUcCx16OGDL4sWAy3Da6hQRQ3YaeotBjuotiscYG4J6Z9ZQDx+N0H3UvU7kH4tyQ==" saltValue="jz0P3mv816LUZZ5QIDS1Yg==" spinCount="100000" sqref="E112" name="Range1_36_4_20"/>
    <protectedRange algorithmName="SHA-512" hashValue="nyk2Ia2H9p58+T/85WCbrFgUcCx16OGDL4sWAy3Da6hQRQ3YaeotBjuotiscYG4J6Z9ZQDx+N0H3UvU7kH4tyQ==" saltValue="jz0P3mv816LUZZ5QIDS1Yg==" spinCount="100000" sqref="E113" name="Range1_36_4_22"/>
    <protectedRange algorithmName="SHA-512" hashValue="nyk2Ia2H9p58+T/85WCbrFgUcCx16OGDL4sWAy3Da6hQRQ3YaeotBjuotiscYG4J6Z9ZQDx+N0H3UvU7kH4tyQ==" saltValue="jz0P3mv816LUZZ5QIDS1Yg==" spinCount="100000" sqref="E106" name="Range1_36_4_7"/>
    <protectedRange algorithmName="SHA-512" hashValue="nyk2Ia2H9p58+T/85WCbrFgUcCx16OGDL4sWAy3Da6hQRQ3YaeotBjuotiscYG4J6Z9ZQDx+N0H3UvU7kH4tyQ==" saltValue="jz0P3mv816LUZZ5QIDS1Yg==" spinCount="100000" sqref="E109" name="Range1_36_4_11_1"/>
    <protectedRange algorithmName="SHA-512" hashValue="nyk2Ia2H9p58+T/85WCbrFgUcCx16OGDL4sWAy3Da6hQRQ3YaeotBjuotiscYG4J6Z9ZQDx+N0H3UvU7kH4tyQ==" saltValue="jz0P3mv816LUZZ5QIDS1Yg==" spinCount="100000" sqref="E114" name="Range1_36_4_11_1_2"/>
    <protectedRange algorithmName="SHA-512" hashValue="nyk2Ia2H9p58+T/85WCbrFgUcCx16OGDL4sWAy3Da6hQRQ3YaeotBjuotiscYG4J6Z9ZQDx+N0H3UvU7kH4tyQ==" saltValue="jz0P3mv816LUZZ5QIDS1Yg==" spinCount="100000" sqref="F91:F100" name="Range1_36_4_13"/>
    <protectedRange algorithmName="SHA-512" hashValue="nyk2Ia2H9p58+T/85WCbrFgUcCx16OGDL4sWAy3Da6hQRQ3YaeotBjuotiscYG4J6Z9ZQDx+N0H3UvU7kH4tyQ==" saltValue="jz0P3mv816LUZZ5QIDS1Yg==" spinCount="100000" sqref="F101" name="Range1_36_4_1_5"/>
    <protectedRange algorithmName="SHA-512" hashValue="nyk2Ia2H9p58+T/85WCbrFgUcCx16OGDL4sWAy3Da6hQRQ3YaeotBjuotiscYG4J6Z9ZQDx+N0H3UvU7kH4tyQ==" saltValue="jz0P3mv816LUZZ5QIDS1Yg==" spinCount="100000" sqref="F102 F107" name="Range1_36_4_1_2_2"/>
    <protectedRange algorithmName="SHA-512" hashValue="nyk2Ia2H9p58+T/85WCbrFgUcCx16OGDL4sWAy3Da6hQRQ3YaeotBjuotiscYG4J6Z9ZQDx+N0H3UvU7kH4tyQ==" saltValue="jz0P3mv816LUZZ5QIDS1Yg==" spinCount="100000" sqref="F103" name="Range1_36_4_8_3"/>
    <protectedRange algorithmName="SHA-512" hashValue="nyk2Ia2H9p58+T/85WCbrFgUcCx16OGDL4sWAy3Da6hQRQ3YaeotBjuotiscYG4J6Z9ZQDx+N0H3UvU7kH4tyQ==" saltValue="jz0P3mv816LUZZ5QIDS1Yg==" spinCount="100000" sqref="F104" name="Range1_36_4_10_3"/>
    <protectedRange algorithmName="SHA-512" hashValue="nyk2Ia2H9p58+T/85WCbrFgUcCx16OGDL4sWAy3Da6hQRQ3YaeotBjuotiscYG4J6Z9ZQDx+N0H3UvU7kH4tyQ==" saltValue="jz0P3mv816LUZZ5QIDS1Yg==" spinCount="100000" sqref="F105" name="Range1_36_4_12_3"/>
    <protectedRange algorithmName="SHA-512" hashValue="nyk2Ia2H9p58+T/85WCbrFgUcCx16OGDL4sWAy3Da6hQRQ3YaeotBjuotiscYG4J6Z9ZQDx+N0H3UvU7kH4tyQ==" saltValue="jz0P3mv816LUZZ5QIDS1Yg==" spinCount="100000" sqref="F110" name="Range1_36_4_16_3"/>
    <protectedRange algorithmName="SHA-512" hashValue="nyk2Ia2H9p58+T/85WCbrFgUcCx16OGDL4sWAy3Da6hQRQ3YaeotBjuotiscYG4J6Z9ZQDx+N0H3UvU7kH4tyQ==" saltValue="jz0P3mv816LUZZ5QIDS1Yg==" spinCount="100000" sqref="F111" name="Range1_36_4_18_3"/>
    <protectedRange algorithmName="SHA-512" hashValue="nyk2Ia2H9p58+T/85WCbrFgUcCx16OGDL4sWAy3Da6hQRQ3YaeotBjuotiscYG4J6Z9ZQDx+N0H3UvU7kH4tyQ==" saltValue="jz0P3mv816LUZZ5QIDS1Yg==" spinCount="100000" sqref="F112" name="Range1_36_4_20_3"/>
    <protectedRange algorithmName="SHA-512" hashValue="nyk2Ia2H9p58+T/85WCbrFgUcCx16OGDL4sWAy3Da6hQRQ3YaeotBjuotiscYG4J6Z9ZQDx+N0H3UvU7kH4tyQ==" saltValue="jz0P3mv816LUZZ5QIDS1Yg==" spinCount="100000" sqref="F113" name="Range1_36_4_22_3"/>
    <protectedRange algorithmName="SHA-512" hashValue="nyk2Ia2H9p58+T/85WCbrFgUcCx16OGDL4sWAy3Da6hQRQ3YaeotBjuotiscYG4J6Z9ZQDx+N0H3UvU7kH4tyQ==" saltValue="jz0P3mv816LUZZ5QIDS1Yg==" spinCount="100000" sqref="F108" name="Range1_36_4_14_1_3"/>
    <protectedRange algorithmName="SHA-512" hashValue="nyk2Ia2H9p58+T/85WCbrFgUcCx16OGDL4sWAy3Da6hQRQ3YaeotBjuotiscYG4J6Z9ZQDx+N0H3UvU7kH4tyQ==" saltValue="jz0P3mv816LUZZ5QIDS1Yg==" spinCount="100000" sqref="F106" name="Range1_36_4_20_1_2"/>
    <protectedRange algorithmName="SHA-512" hashValue="nyk2Ia2H9p58+T/85WCbrFgUcCx16OGDL4sWAy3Da6hQRQ3YaeotBjuotiscYG4J6Z9ZQDx+N0H3UvU7kH4tyQ==" saltValue="jz0P3mv816LUZZ5QIDS1Yg==" spinCount="100000" sqref="F109" name="Range1_36_4_11_1_4"/>
    <protectedRange algorithmName="SHA-512" hashValue="nyk2Ia2H9p58+T/85WCbrFgUcCx16OGDL4sWAy3Da6hQRQ3YaeotBjuotiscYG4J6Z9ZQDx+N0H3UvU7kH4tyQ==" saltValue="jz0P3mv816LUZZ5QIDS1Yg==" spinCount="100000" sqref="F114" name="Range1_36_4_11_1_2_3"/>
    <protectedRange algorithmName="SHA-512" hashValue="nyk2Ia2H9p58+T/85WCbrFgUcCx16OGDL4sWAy3Da6hQRQ3YaeotBjuotiscYG4J6Z9ZQDx+N0H3UvU7kH4tyQ==" saltValue="jz0P3mv816LUZZ5QIDS1Yg==" spinCount="100000" sqref="G107 G91:G100" name="Range1_36_4_14"/>
    <protectedRange algorithmName="SHA-512" hashValue="nyk2Ia2H9p58+T/85WCbrFgUcCx16OGDL4sWAy3Da6hQRQ3YaeotBjuotiscYG4J6Z9ZQDx+N0H3UvU7kH4tyQ==" saltValue="jz0P3mv816LUZZ5QIDS1Yg==" spinCount="100000" sqref="G101" name="Range1_36_4_1_6"/>
    <protectedRange algorithmName="SHA-512" hashValue="nyk2Ia2H9p58+T/85WCbrFgUcCx16OGDL4sWAy3Da6hQRQ3YaeotBjuotiscYG4J6Z9ZQDx+N0H3UvU7kH4tyQ==" saltValue="jz0P3mv816LUZZ5QIDS1Yg==" spinCount="100000" sqref="G102" name="Range1_36_4_3_3"/>
    <protectedRange algorithmName="SHA-512" hashValue="nyk2Ia2H9p58+T/85WCbrFgUcCx16OGDL4sWAy3Da6hQRQ3YaeotBjuotiscYG4J6Z9ZQDx+N0H3UvU7kH4tyQ==" saltValue="jz0P3mv816LUZZ5QIDS1Yg==" spinCount="100000" sqref="G103" name="Range1_36_4_8_4"/>
    <protectedRange algorithmName="SHA-512" hashValue="nyk2Ia2H9p58+T/85WCbrFgUcCx16OGDL4sWAy3Da6hQRQ3YaeotBjuotiscYG4J6Z9ZQDx+N0H3UvU7kH4tyQ==" saltValue="jz0P3mv816LUZZ5QIDS1Yg==" spinCount="100000" sqref="G104" name="Range1_36_4_10_4"/>
    <protectedRange algorithmName="SHA-512" hashValue="nyk2Ia2H9p58+T/85WCbrFgUcCx16OGDL4sWAy3Da6hQRQ3YaeotBjuotiscYG4J6Z9ZQDx+N0H3UvU7kH4tyQ==" saltValue="jz0P3mv816LUZZ5QIDS1Yg==" spinCount="100000" sqref="G105" name="Range1_36_4_12_4"/>
    <protectedRange algorithmName="SHA-512" hashValue="nyk2Ia2H9p58+T/85WCbrFgUcCx16OGDL4sWAy3Da6hQRQ3YaeotBjuotiscYG4J6Z9ZQDx+N0H3UvU7kH4tyQ==" saltValue="jz0P3mv816LUZZ5QIDS1Yg==" spinCount="100000" sqref="G110" name="Range1_36_4_16_4"/>
    <protectedRange algorithmName="SHA-512" hashValue="nyk2Ia2H9p58+T/85WCbrFgUcCx16OGDL4sWAy3Da6hQRQ3YaeotBjuotiscYG4J6Z9ZQDx+N0H3UvU7kH4tyQ==" saltValue="jz0P3mv816LUZZ5QIDS1Yg==" spinCount="100000" sqref="G111" name="Range1_36_4_18_4"/>
    <protectedRange algorithmName="SHA-512" hashValue="nyk2Ia2H9p58+T/85WCbrFgUcCx16OGDL4sWAy3Da6hQRQ3YaeotBjuotiscYG4J6Z9ZQDx+N0H3UvU7kH4tyQ==" saltValue="jz0P3mv816LUZZ5QIDS1Yg==" spinCount="100000" sqref="G112" name="Range1_36_4_20_4"/>
    <protectedRange algorithmName="SHA-512" hashValue="nyk2Ia2H9p58+T/85WCbrFgUcCx16OGDL4sWAy3Da6hQRQ3YaeotBjuotiscYG4J6Z9ZQDx+N0H3UvU7kH4tyQ==" saltValue="jz0P3mv816LUZZ5QIDS1Yg==" spinCount="100000" sqref="G113" name="Range1_36_4_22_4"/>
    <protectedRange algorithmName="SHA-512" hashValue="nyk2Ia2H9p58+T/85WCbrFgUcCx16OGDL4sWAy3Da6hQRQ3YaeotBjuotiscYG4J6Z9ZQDx+N0H3UvU7kH4tyQ==" saltValue="jz0P3mv816LUZZ5QIDS1Yg==" spinCount="100000" sqref="G108" name="Range1_36_4_14_1_4"/>
    <protectedRange algorithmName="SHA-512" hashValue="nyk2Ia2H9p58+T/85WCbrFgUcCx16OGDL4sWAy3Da6hQRQ3YaeotBjuotiscYG4J6Z9ZQDx+N0H3UvU7kH4tyQ==" saltValue="jz0P3mv816LUZZ5QIDS1Yg==" spinCount="100000" sqref="G106" name="Range1_36_4_7_2"/>
    <protectedRange algorithmName="SHA-512" hashValue="nyk2Ia2H9p58+T/85WCbrFgUcCx16OGDL4sWAy3Da6hQRQ3YaeotBjuotiscYG4J6Z9ZQDx+N0H3UvU7kH4tyQ==" saltValue="jz0P3mv816LUZZ5QIDS1Yg==" spinCount="100000" sqref="G109" name="Range1_36_4_11_1_5"/>
    <protectedRange algorithmName="SHA-512" hashValue="nyk2Ia2H9p58+T/85WCbrFgUcCx16OGDL4sWAy3Da6hQRQ3YaeotBjuotiscYG4J6Z9ZQDx+N0H3UvU7kH4tyQ==" saltValue="jz0P3mv816LUZZ5QIDS1Yg==" spinCount="100000" sqref="G114" name="Range1_36_4_11_1_2_4"/>
    <protectedRange algorithmName="SHA-512" hashValue="nyk2Ia2H9p58+T/85WCbrFgUcCx16OGDL4sWAy3Da6hQRQ3YaeotBjuotiscYG4J6Z9ZQDx+N0H3UvU7kH4tyQ==" saltValue="jz0P3mv816LUZZ5QIDS1Yg==" spinCount="100000" sqref="J91:J100 J107" name="Range1_36_4_17"/>
    <protectedRange algorithmName="SHA-512" hashValue="nyk2Ia2H9p58+T/85WCbrFgUcCx16OGDL4sWAy3Da6hQRQ3YaeotBjuotiscYG4J6Z9ZQDx+N0H3UvU7kH4tyQ==" saltValue="jz0P3mv816LUZZ5QIDS1Yg==" spinCount="100000" sqref="J101" name="Range1_36_4_1_8"/>
    <protectedRange algorithmName="SHA-512" hashValue="nyk2Ia2H9p58+T/85WCbrFgUcCx16OGDL4sWAy3Da6hQRQ3YaeotBjuotiscYG4J6Z9ZQDx+N0H3UvU7kH4tyQ==" saltValue="jz0P3mv816LUZZ5QIDS1Yg==" spinCount="100000" sqref="J102" name="Range1_36_4_3_5"/>
    <protectedRange algorithmName="SHA-512" hashValue="nyk2Ia2H9p58+T/85WCbrFgUcCx16OGDL4sWAy3Da6hQRQ3YaeotBjuotiscYG4J6Z9ZQDx+N0H3UvU7kH4tyQ==" saltValue="jz0P3mv816LUZZ5QIDS1Yg==" spinCount="100000" sqref="J103" name="Range1_36_4_8_6"/>
    <protectedRange algorithmName="SHA-512" hashValue="nyk2Ia2H9p58+T/85WCbrFgUcCx16OGDL4sWAy3Da6hQRQ3YaeotBjuotiscYG4J6Z9ZQDx+N0H3UvU7kH4tyQ==" saltValue="jz0P3mv816LUZZ5QIDS1Yg==" spinCount="100000" sqref="J104" name="Range1_36_4_10_6"/>
    <protectedRange algorithmName="SHA-512" hashValue="nyk2Ia2H9p58+T/85WCbrFgUcCx16OGDL4sWAy3Da6hQRQ3YaeotBjuotiscYG4J6Z9ZQDx+N0H3UvU7kH4tyQ==" saltValue="jz0P3mv816LUZZ5QIDS1Yg==" spinCount="100000" sqref="J105" name="Range1_36_4_12_6"/>
    <protectedRange algorithmName="SHA-512" hashValue="nyk2Ia2H9p58+T/85WCbrFgUcCx16OGDL4sWAy3Da6hQRQ3YaeotBjuotiscYG4J6Z9ZQDx+N0H3UvU7kH4tyQ==" saltValue="jz0P3mv816LUZZ5QIDS1Yg==" spinCount="100000" sqref="J110" name="Range1_36_4_16_6"/>
    <protectedRange algorithmName="SHA-512" hashValue="nyk2Ia2H9p58+T/85WCbrFgUcCx16OGDL4sWAy3Da6hQRQ3YaeotBjuotiscYG4J6Z9ZQDx+N0H3UvU7kH4tyQ==" saltValue="jz0P3mv816LUZZ5QIDS1Yg==" spinCount="100000" sqref="J111" name="Range1_36_4_18_6"/>
    <protectedRange algorithmName="SHA-512" hashValue="nyk2Ia2H9p58+T/85WCbrFgUcCx16OGDL4sWAy3Da6hQRQ3YaeotBjuotiscYG4J6Z9ZQDx+N0H3UvU7kH4tyQ==" saltValue="jz0P3mv816LUZZ5QIDS1Yg==" spinCount="100000" sqref="J112" name="Range1_36_4_20_6"/>
    <protectedRange algorithmName="SHA-512" hashValue="nyk2Ia2H9p58+T/85WCbrFgUcCx16OGDL4sWAy3Da6hQRQ3YaeotBjuotiscYG4J6Z9ZQDx+N0H3UvU7kH4tyQ==" saltValue="jz0P3mv816LUZZ5QIDS1Yg==" spinCount="100000" sqref="J113" name="Range1_36_4_22_6"/>
    <protectedRange algorithmName="SHA-512" hashValue="nyk2Ia2H9p58+T/85WCbrFgUcCx16OGDL4sWAy3Da6hQRQ3YaeotBjuotiscYG4J6Z9ZQDx+N0H3UvU7kH4tyQ==" saltValue="jz0P3mv816LUZZ5QIDS1Yg==" spinCount="100000" sqref="J108" name="Range1_36_4_14_1_6"/>
    <protectedRange algorithmName="SHA-512" hashValue="nyk2Ia2H9p58+T/85WCbrFgUcCx16OGDL4sWAy3Da6hQRQ3YaeotBjuotiscYG4J6Z9ZQDx+N0H3UvU7kH4tyQ==" saltValue="jz0P3mv816LUZZ5QIDS1Yg==" spinCount="100000" sqref="J106" name="Range1_36_4_7_4"/>
    <protectedRange algorithmName="SHA-512" hashValue="nyk2Ia2H9p58+T/85WCbrFgUcCx16OGDL4sWAy3Da6hQRQ3YaeotBjuotiscYG4J6Z9ZQDx+N0H3UvU7kH4tyQ==" saltValue="jz0P3mv816LUZZ5QIDS1Yg==" spinCount="100000" sqref="J109" name="Range1_36_4_11_1_7"/>
    <protectedRange algorithmName="SHA-512" hashValue="nyk2Ia2H9p58+T/85WCbrFgUcCx16OGDL4sWAy3Da6hQRQ3YaeotBjuotiscYG4J6Z9ZQDx+N0H3UvU7kH4tyQ==" saltValue="jz0P3mv816LUZZ5QIDS1Yg==" spinCount="100000" sqref="J114" name="Range1_36_4_11_1_2_6"/>
    <protectedRange algorithmName="SHA-512" hashValue="nyk2Ia2H9p58+T/85WCbrFgUcCx16OGDL4sWAy3Da6hQRQ3YaeotBjuotiscYG4J6Z9ZQDx+N0H3UvU7kH4tyQ==" saltValue="jz0P3mv816LUZZ5QIDS1Yg==" spinCount="100000" sqref="N115 N122" name="Range1_36_4_19"/>
    <protectedRange algorithmName="SHA-512" hashValue="nyk2Ia2H9p58+T/85WCbrFgUcCx16OGDL4sWAy3Da6hQRQ3YaeotBjuotiscYG4J6Z9ZQDx+N0H3UvU7kH4tyQ==" saltValue="jz0P3mv816LUZZ5QIDS1Yg==" spinCount="100000" sqref="N116" name="Range1_36_4_1_9"/>
    <protectedRange algorithmName="SHA-512" hashValue="nyk2Ia2H9p58+T/85WCbrFgUcCx16OGDL4sWAy3Da6hQRQ3YaeotBjuotiscYG4J6Z9ZQDx+N0H3UvU7kH4tyQ==" saltValue="jz0P3mv816LUZZ5QIDS1Yg==" spinCount="100000" sqref="N117" name="Range1_36_4_3_6"/>
    <protectedRange algorithmName="SHA-512" hashValue="nyk2Ia2H9p58+T/85WCbrFgUcCx16OGDL4sWAy3Da6hQRQ3YaeotBjuotiscYG4J6Z9ZQDx+N0H3UvU7kH4tyQ==" saltValue="jz0P3mv816LUZZ5QIDS1Yg==" spinCount="100000" sqref="N118" name="Range1_36_4_8_7"/>
    <protectedRange algorithmName="SHA-512" hashValue="nyk2Ia2H9p58+T/85WCbrFgUcCx16OGDL4sWAy3Da6hQRQ3YaeotBjuotiscYG4J6Z9ZQDx+N0H3UvU7kH4tyQ==" saltValue="jz0P3mv816LUZZ5QIDS1Yg==" spinCount="100000" sqref="N119" name="Range1_36_4_10_7"/>
    <protectedRange algorithmName="SHA-512" hashValue="nyk2Ia2H9p58+T/85WCbrFgUcCx16OGDL4sWAy3Da6hQRQ3YaeotBjuotiscYG4J6Z9ZQDx+N0H3UvU7kH4tyQ==" saltValue="jz0P3mv816LUZZ5QIDS1Yg==" spinCount="100000" sqref="N120" name="Range1_36_4_12_7"/>
    <protectedRange algorithmName="SHA-512" hashValue="nyk2Ia2H9p58+T/85WCbrFgUcCx16OGDL4sWAy3Da6hQRQ3YaeotBjuotiscYG4J6Z9ZQDx+N0H3UvU7kH4tyQ==" saltValue="jz0P3mv816LUZZ5QIDS1Yg==" spinCount="100000" sqref="N125" name="Range1_36_4_16_7"/>
    <protectedRange algorithmName="SHA-512" hashValue="nyk2Ia2H9p58+T/85WCbrFgUcCx16OGDL4sWAy3Da6hQRQ3YaeotBjuotiscYG4J6Z9ZQDx+N0H3UvU7kH4tyQ==" saltValue="jz0P3mv816LUZZ5QIDS1Yg==" spinCount="100000" sqref="N126" name="Range1_36_4_18_7"/>
    <protectedRange algorithmName="SHA-512" hashValue="nyk2Ia2H9p58+T/85WCbrFgUcCx16OGDL4sWAy3Da6hQRQ3YaeotBjuotiscYG4J6Z9ZQDx+N0H3UvU7kH4tyQ==" saltValue="jz0P3mv816LUZZ5QIDS1Yg==" spinCount="100000" sqref="N127" name="Range1_36_4_20_7"/>
    <protectedRange algorithmName="SHA-512" hashValue="nyk2Ia2H9p58+T/85WCbrFgUcCx16OGDL4sWAy3Da6hQRQ3YaeotBjuotiscYG4J6Z9ZQDx+N0H3UvU7kH4tyQ==" saltValue="jz0P3mv816LUZZ5QIDS1Yg==" spinCount="100000" sqref="N128" name="Range1_36_4_22_7"/>
    <protectedRange algorithmName="SHA-512" hashValue="nyk2Ia2H9p58+T/85WCbrFgUcCx16OGDL4sWAy3Da6hQRQ3YaeotBjuotiscYG4J6Z9ZQDx+N0H3UvU7kH4tyQ==" saltValue="jz0P3mv816LUZZ5QIDS1Yg==" spinCount="100000" sqref="N123" name="Range1_36_4_14_1_7"/>
    <protectedRange algorithmName="SHA-512" hashValue="nyk2Ia2H9p58+T/85WCbrFgUcCx16OGDL4sWAy3Da6hQRQ3YaeotBjuotiscYG4J6Z9ZQDx+N0H3UvU7kH4tyQ==" saltValue="jz0P3mv816LUZZ5QIDS1Yg==" spinCount="100000" sqref="N121" name="Range1_36_4_7_5"/>
    <protectedRange algorithmName="SHA-512" hashValue="nyk2Ia2H9p58+T/85WCbrFgUcCx16OGDL4sWAy3Da6hQRQ3YaeotBjuotiscYG4J6Z9ZQDx+N0H3UvU7kH4tyQ==" saltValue="jz0P3mv816LUZZ5QIDS1Yg==" spinCount="100000" sqref="N124" name="Range1_36_4_11_1_8"/>
    <protectedRange algorithmName="SHA-512" hashValue="nyk2Ia2H9p58+T/85WCbrFgUcCx16OGDL4sWAy3Da6hQRQ3YaeotBjuotiscYG4J6Z9ZQDx+N0H3UvU7kH4tyQ==" saltValue="jz0P3mv816LUZZ5QIDS1Yg==" spinCount="100000" sqref="N129" name="Range1_36_4_11_1_2_7"/>
    <protectedRange algorithmName="SHA-512" hashValue="nyk2Ia2H9p58+T/85WCbrFgUcCx16OGDL4sWAy3Da6hQRQ3YaeotBjuotiscYG4J6Z9ZQDx+N0H3UvU7kH4tyQ==" saltValue="jz0P3mv816LUZZ5QIDS1Yg==" spinCount="100000" sqref="N91:N100 N107" name="Range1_36_4_21"/>
    <protectedRange algorithmName="SHA-512" hashValue="nyk2Ia2H9p58+T/85WCbrFgUcCx16OGDL4sWAy3Da6hQRQ3YaeotBjuotiscYG4J6Z9ZQDx+N0H3UvU7kH4tyQ==" saltValue="jz0P3mv816LUZZ5QIDS1Yg==" spinCount="100000" sqref="N101" name="Range1_36_4_1_10"/>
    <protectedRange algorithmName="SHA-512" hashValue="nyk2Ia2H9p58+T/85WCbrFgUcCx16OGDL4sWAy3Da6hQRQ3YaeotBjuotiscYG4J6Z9ZQDx+N0H3UvU7kH4tyQ==" saltValue="jz0P3mv816LUZZ5QIDS1Yg==" spinCount="100000" sqref="N102" name="Range1_36_4_3_7"/>
    <protectedRange algorithmName="SHA-512" hashValue="nyk2Ia2H9p58+T/85WCbrFgUcCx16OGDL4sWAy3Da6hQRQ3YaeotBjuotiscYG4J6Z9ZQDx+N0H3UvU7kH4tyQ==" saltValue="jz0P3mv816LUZZ5QIDS1Yg==" spinCount="100000" sqref="N103" name="Range1_36_4_8_8"/>
    <protectedRange algorithmName="SHA-512" hashValue="nyk2Ia2H9p58+T/85WCbrFgUcCx16OGDL4sWAy3Da6hQRQ3YaeotBjuotiscYG4J6Z9ZQDx+N0H3UvU7kH4tyQ==" saltValue="jz0P3mv816LUZZ5QIDS1Yg==" spinCount="100000" sqref="N104" name="Range1_36_4_10_8"/>
    <protectedRange algorithmName="SHA-512" hashValue="nyk2Ia2H9p58+T/85WCbrFgUcCx16OGDL4sWAy3Da6hQRQ3YaeotBjuotiscYG4J6Z9ZQDx+N0H3UvU7kH4tyQ==" saltValue="jz0P3mv816LUZZ5QIDS1Yg==" spinCount="100000" sqref="N105" name="Range1_36_4_12_8"/>
    <protectedRange algorithmName="SHA-512" hashValue="nyk2Ia2H9p58+T/85WCbrFgUcCx16OGDL4sWAy3Da6hQRQ3YaeotBjuotiscYG4J6Z9ZQDx+N0H3UvU7kH4tyQ==" saltValue="jz0P3mv816LUZZ5QIDS1Yg==" spinCount="100000" sqref="N110" name="Range1_36_4_16_8"/>
    <protectedRange algorithmName="SHA-512" hashValue="nyk2Ia2H9p58+T/85WCbrFgUcCx16OGDL4sWAy3Da6hQRQ3YaeotBjuotiscYG4J6Z9ZQDx+N0H3UvU7kH4tyQ==" saltValue="jz0P3mv816LUZZ5QIDS1Yg==" spinCount="100000" sqref="N111" name="Range1_36_4_18_8"/>
    <protectedRange algorithmName="SHA-512" hashValue="nyk2Ia2H9p58+T/85WCbrFgUcCx16OGDL4sWAy3Da6hQRQ3YaeotBjuotiscYG4J6Z9ZQDx+N0H3UvU7kH4tyQ==" saltValue="jz0P3mv816LUZZ5QIDS1Yg==" spinCount="100000" sqref="N112" name="Range1_36_4_20_8"/>
    <protectedRange algorithmName="SHA-512" hashValue="nyk2Ia2H9p58+T/85WCbrFgUcCx16OGDL4sWAy3Da6hQRQ3YaeotBjuotiscYG4J6Z9ZQDx+N0H3UvU7kH4tyQ==" saltValue="jz0P3mv816LUZZ5QIDS1Yg==" spinCount="100000" sqref="N113" name="Range1_36_4_22_8"/>
    <protectedRange algorithmName="SHA-512" hashValue="nyk2Ia2H9p58+T/85WCbrFgUcCx16OGDL4sWAy3Da6hQRQ3YaeotBjuotiscYG4J6Z9ZQDx+N0H3UvU7kH4tyQ==" saltValue="jz0P3mv816LUZZ5QIDS1Yg==" spinCount="100000" sqref="N108" name="Range1_36_4_14_1_8"/>
    <protectedRange algorithmName="SHA-512" hashValue="nyk2Ia2H9p58+T/85WCbrFgUcCx16OGDL4sWAy3Da6hQRQ3YaeotBjuotiscYG4J6Z9ZQDx+N0H3UvU7kH4tyQ==" saltValue="jz0P3mv816LUZZ5QIDS1Yg==" spinCount="100000" sqref="N106" name="Range1_36_4_7_6"/>
    <protectedRange algorithmName="SHA-512" hashValue="nyk2Ia2H9p58+T/85WCbrFgUcCx16OGDL4sWAy3Da6hQRQ3YaeotBjuotiscYG4J6Z9ZQDx+N0H3UvU7kH4tyQ==" saltValue="jz0P3mv816LUZZ5QIDS1Yg==" spinCount="100000" sqref="N109" name="Range1_36_4_11_1_9"/>
    <protectedRange algorithmName="SHA-512" hashValue="nyk2Ia2H9p58+T/85WCbrFgUcCx16OGDL4sWAy3Da6hQRQ3YaeotBjuotiscYG4J6Z9ZQDx+N0H3UvU7kH4tyQ==" saltValue="jz0P3mv816LUZZ5QIDS1Yg==" spinCount="100000" sqref="N114" name="Range1_36_4_11_1_2_8"/>
    <protectedRange algorithmName="SHA-512" hashValue="nyk2Ia2H9p58+T/85WCbrFgUcCx16OGDL4sWAy3Da6hQRQ3YaeotBjuotiscYG4J6Z9ZQDx+N0H3UvU7kH4tyQ==" saltValue="jz0P3mv816LUZZ5QIDS1Yg==" spinCount="100000" sqref="P92:P93 P95:P98 P107" name="Range1_46_5"/>
    <protectedRange algorithmName="SHA-512" hashValue="nyk2Ia2H9p58+T/85WCbrFgUcCx16OGDL4sWAy3Da6hQRQ3YaeotBjuotiscYG4J6Z9ZQDx+N0H3UvU7kH4tyQ==" saltValue="jz0P3mv816LUZZ5QIDS1Yg==" spinCount="100000" sqref="P99:P100 P91 P94" name="Range1_36_4_23"/>
    <protectedRange algorithmName="SHA-512" hashValue="nyk2Ia2H9p58+T/85WCbrFgUcCx16OGDL4sWAy3Da6hQRQ3YaeotBjuotiscYG4J6Z9ZQDx+N0H3UvU7kH4tyQ==" saltValue="jz0P3mv816LUZZ5QIDS1Yg==" spinCount="100000" sqref="P101" name="Range1_46_1_2"/>
    <protectedRange algorithmName="SHA-512" hashValue="nyk2Ia2H9p58+T/85WCbrFgUcCx16OGDL4sWAy3Da6hQRQ3YaeotBjuotiscYG4J6Z9ZQDx+N0H3UvU7kH4tyQ==" saltValue="jz0P3mv816LUZZ5QIDS1Yg==" spinCount="100000" sqref="P102" name="Range1_46_3_1"/>
    <protectedRange algorithmName="SHA-512" hashValue="nyk2Ia2H9p58+T/85WCbrFgUcCx16OGDL4sWAy3Da6hQRQ3YaeotBjuotiscYG4J6Z9ZQDx+N0H3UvU7kH4tyQ==" saltValue="jz0P3mv816LUZZ5QIDS1Yg==" spinCount="100000" sqref="P103" name="Range1_46_7"/>
    <protectedRange algorithmName="SHA-512" hashValue="nyk2Ia2H9p58+T/85WCbrFgUcCx16OGDL4sWAy3Da6hQRQ3YaeotBjuotiscYG4J6Z9ZQDx+N0H3UvU7kH4tyQ==" saltValue="jz0P3mv816LUZZ5QIDS1Yg==" spinCount="100000" sqref="P104" name="Range1_46_9"/>
    <protectedRange algorithmName="SHA-512" hashValue="nyk2Ia2H9p58+T/85WCbrFgUcCx16OGDL4sWAy3Da6hQRQ3YaeotBjuotiscYG4J6Z9ZQDx+N0H3UvU7kH4tyQ==" saltValue="jz0P3mv816LUZZ5QIDS1Yg==" spinCount="100000" sqref="P105" name="Range1_46_11"/>
    <protectedRange algorithmName="SHA-512" hashValue="nyk2Ia2H9p58+T/85WCbrFgUcCx16OGDL4sWAy3Da6hQRQ3YaeotBjuotiscYG4J6Z9ZQDx+N0H3UvU7kH4tyQ==" saltValue="jz0P3mv816LUZZ5QIDS1Yg==" spinCount="100000" sqref="P110" name="Range1_46_15"/>
    <protectedRange algorithmName="SHA-512" hashValue="nyk2Ia2H9p58+T/85WCbrFgUcCx16OGDL4sWAy3Da6hQRQ3YaeotBjuotiscYG4J6Z9ZQDx+N0H3UvU7kH4tyQ==" saltValue="jz0P3mv816LUZZ5QIDS1Yg==" spinCount="100000" sqref="P111" name="Range1_46_17"/>
    <protectedRange algorithmName="SHA-512" hashValue="nyk2Ia2H9p58+T/85WCbrFgUcCx16OGDL4sWAy3Da6hQRQ3YaeotBjuotiscYG4J6Z9ZQDx+N0H3UvU7kH4tyQ==" saltValue="jz0P3mv816LUZZ5QIDS1Yg==" spinCount="100000" sqref="P112" name="Range1_46_19"/>
    <protectedRange algorithmName="SHA-512" hashValue="nyk2Ia2H9p58+T/85WCbrFgUcCx16OGDL4sWAy3Da6hQRQ3YaeotBjuotiscYG4J6Z9ZQDx+N0H3UvU7kH4tyQ==" saltValue="jz0P3mv816LUZZ5QIDS1Yg==" spinCount="100000" sqref="P113" name="Range1_46_21"/>
    <protectedRange algorithmName="SHA-512" hashValue="nyk2Ia2H9p58+T/85WCbrFgUcCx16OGDL4sWAy3Da6hQRQ3YaeotBjuotiscYG4J6Z9ZQDx+N0H3UvU7kH4tyQ==" saltValue="jz0P3mv816LUZZ5QIDS1Yg==" spinCount="100000" sqref="P108" name="Range1_46_13_1"/>
    <protectedRange algorithmName="SHA-512" hashValue="nyk2Ia2H9p58+T/85WCbrFgUcCx16OGDL4sWAy3Da6hQRQ3YaeotBjuotiscYG4J6Z9ZQDx+N0H3UvU7kH4tyQ==" saltValue="jz0P3mv816LUZZ5QIDS1Yg==" spinCount="100000" sqref="P106" name="Range1_46_6"/>
    <protectedRange algorithmName="SHA-512" hashValue="nyk2Ia2H9p58+T/85WCbrFgUcCx16OGDL4sWAy3Da6hQRQ3YaeotBjuotiscYG4J6Z9ZQDx+N0H3UvU7kH4tyQ==" saltValue="jz0P3mv816LUZZ5QIDS1Yg==" spinCount="100000" sqref="P109" name="Range1_46_10_1"/>
    <protectedRange algorithmName="SHA-512" hashValue="nyk2Ia2H9p58+T/85WCbrFgUcCx16OGDL4sWAy3Da6hQRQ3YaeotBjuotiscYG4J6Z9ZQDx+N0H3UvU7kH4tyQ==" saltValue="jz0P3mv816LUZZ5QIDS1Yg==" spinCount="100000" sqref="P114" name="Range1_46_10_1_2"/>
    <protectedRange algorithmName="SHA-512" hashValue="nyk2Ia2H9p58+T/85WCbrFgUcCx16OGDL4sWAy3Da6hQRQ3YaeotBjuotiscYG4J6Z9ZQDx+N0H3UvU7kH4tyQ==" saltValue="jz0P3mv816LUZZ5QIDS1Yg==" spinCount="100000" sqref="Q91:Q100 Q107" name="Range1_36_1_2"/>
    <protectedRange algorithmName="SHA-512" hashValue="nyk2Ia2H9p58+T/85WCbrFgUcCx16OGDL4sWAy3Da6hQRQ3YaeotBjuotiscYG4J6Z9ZQDx+N0H3UvU7kH4tyQ==" saltValue="jz0P3mv816LUZZ5QIDS1Yg==" spinCount="100000" sqref="Q101" name="Range1_36_1_1_1"/>
    <protectedRange algorithmName="SHA-512" hashValue="nyk2Ia2H9p58+T/85WCbrFgUcCx16OGDL4sWAy3Da6hQRQ3YaeotBjuotiscYG4J6Z9ZQDx+N0H3UvU7kH4tyQ==" saltValue="jz0P3mv816LUZZ5QIDS1Yg==" spinCount="100000" sqref="Q102" name="Range1_36_1_2_2"/>
    <protectedRange algorithmName="SHA-512" hashValue="nyk2Ia2H9p58+T/85WCbrFgUcCx16OGDL4sWAy3Da6hQRQ3YaeotBjuotiscYG4J6Z9ZQDx+N0H3UvU7kH4tyQ==" saltValue="jz0P3mv816LUZZ5QIDS1Yg==" spinCount="100000" sqref="Q103" name="Range1_36_1_7"/>
    <protectedRange algorithmName="SHA-512" hashValue="nyk2Ia2H9p58+T/85WCbrFgUcCx16OGDL4sWAy3Da6hQRQ3YaeotBjuotiscYG4J6Z9ZQDx+N0H3UvU7kH4tyQ==" saltValue="jz0P3mv816LUZZ5QIDS1Yg==" spinCount="100000" sqref="Q104" name="Range1_36_1_9"/>
    <protectedRange algorithmName="SHA-512" hashValue="nyk2Ia2H9p58+T/85WCbrFgUcCx16OGDL4sWAy3Da6hQRQ3YaeotBjuotiscYG4J6Z9ZQDx+N0H3UvU7kH4tyQ==" saltValue="jz0P3mv816LUZZ5QIDS1Yg==" spinCount="100000" sqref="Q105" name="Range1_36_1_11"/>
    <protectedRange algorithmName="SHA-512" hashValue="nyk2Ia2H9p58+T/85WCbrFgUcCx16OGDL4sWAy3Da6hQRQ3YaeotBjuotiscYG4J6Z9ZQDx+N0H3UvU7kH4tyQ==" saltValue="jz0P3mv816LUZZ5QIDS1Yg==" spinCount="100000" sqref="Q110" name="Range1_36_1_15"/>
    <protectedRange algorithmName="SHA-512" hashValue="nyk2Ia2H9p58+T/85WCbrFgUcCx16OGDL4sWAy3Da6hQRQ3YaeotBjuotiscYG4J6Z9ZQDx+N0H3UvU7kH4tyQ==" saltValue="jz0P3mv816LUZZ5QIDS1Yg==" spinCount="100000" sqref="Q111" name="Range1_36_1_17"/>
    <protectedRange algorithmName="SHA-512" hashValue="nyk2Ia2H9p58+T/85WCbrFgUcCx16OGDL4sWAy3Da6hQRQ3YaeotBjuotiscYG4J6Z9ZQDx+N0H3UvU7kH4tyQ==" saltValue="jz0P3mv816LUZZ5QIDS1Yg==" spinCount="100000" sqref="Q112" name="Range1_36_1_19"/>
    <protectedRange algorithmName="SHA-512" hashValue="nyk2Ia2H9p58+T/85WCbrFgUcCx16OGDL4sWAy3Da6hQRQ3YaeotBjuotiscYG4J6Z9ZQDx+N0H3UvU7kH4tyQ==" saltValue="jz0P3mv816LUZZ5QIDS1Yg==" spinCount="100000" sqref="Q113" name="Range1_36_1_21"/>
    <protectedRange algorithmName="SHA-512" hashValue="nyk2Ia2H9p58+T/85WCbrFgUcCx16OGDL4sWAy3Da6hQRQ3YaeotBjuotiscYG4J6Z9ZQDx+N0H3UvU7kH4tyQ==" saltValue="jz0P3mv816LUZZ5QIDS1Yg==" spinCount="100000" sqref="Q108" name="Range1_36_1_13_1"/>
    <protectedRange algorithmName="SHA-512" hashValue="nyk2Ia2H9p58+T/85WCbrFgUcCx16OGDL4sWAy3Da6hQRQ3YaeotBjuotiscYG4J6Z9ZQDx+N0H3UvU7kH4tyQ==" saltValue="jz0P3mv816LUZZ5QIDS1Yg==" spinCount="100000" sqref="Q106" name="Range1_36_1_6"/>
    <protectedRange algorithmName="SHA-512" hashValue="nyk2Ia2H9p58+T/85WCbrFgUcCx16OGDL4sWAy3Da6hQRQ3YaeotBjuotiscYG4J6Z9ZQDx+N0H3UvU7kH4tyQ==" saltValue="jz0P3mv816LUZZ5QIDS1Yg==" spinCount="100000" sqref="Q109" name="Range1_36_1_10_1"/>
    <protectedRange algorithmName="SHA-512" hashValue="nyk2Ia2H9p58+T/85WCbrFgUcCx16OGDL4sWAy3Da6hQRQ3YaeotBjuotiscYG4J6Z9ZQDx+N0H3UvU7kH4tyQ==" saltValue="jz0P3mv816LUZZ5QIDS1Yg==" spinCount="100000" sqref="Q114" name="Range1_36_1_10_1_2"/>
    <protectedRange algorithmName="SHA-512" hashValue="nyk2Ia2H9p58+T/85WCbrFgUcCx16OGDL4sWAy3Da6hQRQ3YaeotBjuotiscYG4J6Z9ZQDx+N0H3UvU7kH4tyQ==" saltValue="jz0P3mv816LUZZ5QIDS1Yg==" spinCount="100000" sqref="R91:R100 R107" name="Range1_36_1_3"/>
    <protectedRange algorithmName="SHA-512" hashValue="nyk2Ia2H9p58+T/85WCbrFgUcCx16OGDL4sWAy3Da6hQRQ3YaeotBjuotiscYG4J6Z9ZQDx+N0H3UvU7kH4tyQ==" saltValue="jz0P3mv816LUZZ5QIDS1Yg==" spinCount="100000" sqref="R101" name="Range1_36_1_1_2"/>
    <protectedRange algorithmName="SHA-512" hashValue="nyk2Ia2H9p58+T/85WCbrFgUcCx16OGDL4sWAy3Da6hQRQ3YaeotBjuotiscYG4J6Z9ZQDx+N0H3UvU7kH4tyQ==" saltValue="jz0P3mv816LUZZ5QIDS1Yg==" spinCount="100000" sqref="R102" name="Range1_36_1_2_2_1"/>
    <protectedRange algorithmName="SHA-512" hashValue="nyk2Ia2H9p58+T/85WCbrFgUcCx16OGDL4sWAy3Da6hQRQ3YaeotBjuotiscYG4J6Z9ZQDx+N0H3UvU7kH4tyQ==" saltValue="jz0P3mv816LUZZ5QIDS1Yg==" spinCount="100000" sqref="R103" name="Range1_36_1_7_1"/>
    <protectedRange algorithmName="SHA-512" hashValue="nyk2Ia2H9p58+T/85WCbrFgUcCx16OGDL4sWAy3Da6hQRQ3YaeotBjuotiscYG4J6Z9ZQDx+N0H3UvU7kH4tyQ==" saltValue="jz0P3mv816LUZZ5QIDS1Yg==" spinCount="100000" sqref="R104" name="Range1_36_1_9_1"/>
    <protectedRange algorithmName="SHA-512" hashValue="nyk2Ia2H9p58+T/85WCbrFgUcCx16OGDL4sWAy3Da6hQRQ3YaeotBjuotiscYG4J6Z9ZQDx+N0H3UvU7kH4tyQ==" saltValue="jz0P3mv816LUZZ5QIDS1Yg==" spinCount="100000" sqref="R105" name="Range1_36_1_11_1"/>
    <protectedRange algorithmName="SHA-512" hashValue="nyk2Ia2H9p58+T/85WCbrFgUcCx16OGDL4sWAy3Da6hQRQ3YaeotBjuotiscYG4J6Z9ZQDx+N0H3UvU7kH4tyQ==" saltValue="jz0P3mv816LUZZ5QIDS1Yg==" spinCount="100000" sqref="R110" name="Range1_36_1_15_1"/>
    <protectedRange algorithmName="SHA-512" hashValue="nyk2Ia2H9p58+T/85WCbrFgUcCx16OGDL4sWAy3Da6hQRQ3YaeotBjuotiscYG4J6Z9ZQDx+N0H3UvU7kH4tyQ==" saltValue="jz0P3mv816LUZZ5QIDS1Yg==" spinCount="100000" sqref="R111" name="Range1_36_1_17_1"/>
    <protectedRange algorithmName="SHA-512" hashValue="nyk2Ia2H9p58+T/85WCbrFgUcCx16OGDL4sWAy3Da6hQRQ3YaeotBjuotiscYG4J6Z9ZQDx+N0H3UvU7kH4tyQ==" saltValue="jz0P3mv816LUZZ5QIDS1Yg==" spinCount="100000" sqref="R112" name="Range1_36_1_19_1"/>
    <protectedRange algorithmName="SHA-512" hashValue="nyk2Ia2H9p58+T/85WCbrFgUcCx16OGDL4sWAy3Da6hQRQ3YaeotBjuotiscYG4J6Z9ZQDx+N0H3UvU7kH4tyQ==" saltValue="jz0P3mv816LUZZ5QIDS1Yg==" spinCount="100000" sqref="R113" name="Range1_36_1_21_1"/>
    <protectedRange algorithmName="SHA-512" hashValue="nyk2Ia2H9p58+T/85WCbrFgUcCx16OGDL4sWAy3Da6hQRQ3YaeotBjuotiscYG4J6Z9ZQDx+N0H3UvU7kH4tyQ==" saltValue="jz0P3mv816LUZZ5QIDS1Yg==" spinCount="100000" sqref="R108" name="Range1_36_1_13_1_1"/>
    <protectedRange algorithmName="SHA-512" hashValue="nyk2Ia2H9p58+T/85WCbrFgUcCx16OGDL4sWAy3Da6hQRQ3YaeotBjuotiscYG4J6Z9ZQDx+N0H3UvU7kH4tyQ==" saltValue="jz0P3mv816LUZZ5QIDS1Yg==" spinCount="100000" sqref="R106" name="Range1_36_1_6_1"/>
    <protectedRange algorithmName="SHA-512" hashValue="nyk2Ia2H9p58+T/85WCbrFgUcCx16OGDL4sWAy3Da6hQRQ3YaeotBjuotiscYG4J6Z9ZQDx+N0H3UvU7kH4tyQ==" saltValue="jz0P3mv816LUZZ5QIDS1Yg==" spinCount="100000" sqref="R109" name="Range1_36_1_10_1_1"/>
    <protectedRange algorithmName="SHA-512" hashValue="nyk2Ia2H9p58+T/85WCbrFgUcCx16OGDL4sWAy3Da6hQRQ3YaeotBjuotiscYG4J6Z9ZQDx+N0H3UvU7kH4tyQ==" saltValue="jz0P3mv816LUZZ5QIDS1Yg==" spinCount="100000" sqref="R114" name="Range1_36_1_10_1_2_1"/>
    <protectedRange algorithmName="SHA-512" hashValue="nyk2Ia2H9p58+T/85WCbrFgUcCx16OGDL4sWAy3Da6hQRQ3YaeotBjuotiscYG4J6Z9ZQDx+N0H3UvU7kH4tyQ==" saltValue="jz0P3mv816LUZZ5QIDS1Yg==" spinCount="100000" sqref="Z86:AD87 AD102 Y88:AD90 AD91:AD92 AD94:AD95" name="Range1_4"/>
    <protectedRange algorithmName="SHA-512" hashValue="nyk2Ia2H9p58+T/85WCbrFgUcCx16OGDL4sWAy3Da6hQRQ3YaeotBjuotiscYG4J6Z9ZQDx+N0H3UvU7kH4tyQ==" saltValue="jz0P3mv816LUZZ5QIDS1Yg==" spinCount="100000" sqref="X87:Y87 X88" name="Range1_46_8"/>
    <protectedRange algorithmName="SHA-512" hashValue="nyk2Ia2H9p58+T/85WCbrFgUcCx16OGDL4sWAy3Da6hQRQ3YaeotBjuotiscYG4J6Z9ZQDx+N0H3UvU7kH4tyQ==" saltValue="jz0P3mv816LUZZ5QIDS1Yg==" spinCount="100000" sqref="X86:Y86 X89:X90" name="Range1_36_4_24"/>
    <protectedRange algorithmName="SHA-512" hashValue="nyk2Ia2H9p58+T/85WCbrFgUcCx16OGDL4sWAy3Da6hQRQ3YaeotBjuotiscYG4J6Z9ZQDx+N0H3UvU7kH4tyQ==" saltValue="jz0P3mv816LUZZ5QIDS1Yg==" spinCount="100000" sqref="AD96" name="Range1_1_1"/>
    <protectedRange algorithmName="SHA-512" hashValue="nyk2Ia2H9p58+T/85WCbrFgUcCx16OGDL4sWAy3Da6hQRQ3YaeotBjuotiscYG4J6Z9ZQDx+N0H3UvU7kH4tyQ==" saltValue="jz0P3mv816LUZZ5QIDS1Yg==" spinCount="100000" sqref="AD97" name="Range1_4_2"/>
    <protectedRange algorithmName="SHA-512" hashValue="nyk2Ia2H9p58+T/85WCbrFgUcCx16OGDL4sWAy3Da6hQRQ3YaeotBjuotiscYG4J6Z9ZQDx+N0H3UvU7kH4tyQ==" saltValue="jz0P3mv816LUZZ5QIDS1Yg==" spinCount="100000" sqref="AD98" name="Range1_8"/>
    <protectedRange algorithmName="SHA-512" hashValue="nyk2Ia2H9p58+T/85WCbrFgUcCx16OGDL4sWAy3Da6hQRQ3YaeotBjuotiscYG4J6Z9ZQDx+N0H3UvU7kH4tyQ==" saltValue="jz0P3mv816LUZZ5QIDS1Yg==" spinCount="100000" sqref="AD99 AD93" name="Range1_10"/>
    <protectedRange algorithmName="SHA-512" hashValue="nyk2Ia2H9p58+T/85WCbrFgUcCx16OGDL4sWAy3Da6hQRQ3YaeotBjuotiscYG4J6Z9ZQDx+N0H3UvU7kH4tyQ==" saltValue="jz0P3mv816LUZZ5QIDS1Yg==" spinCount="100000" sqref="AD100" name="Range1_12"/>
    <protectedRange algorithmName="SHA-512" hashValue="nyk2Ia2H9p58+T/85WCbrFgUcCx16OGDL4sWAy3Da6hQRQ3YaeotBjuotiscYG4J6Z9ZQDx+N0H3UvU7kH4tyQ==" saltValue="jz0P3mv816LUZZ5QIDS1Yg==" spinCount="100000" sqref="AD105" name="Range1_16"/>
    <protectedRange algorithmName="SHA-512" hashValue="nyk2Ia2H9p58+T/85WCbrFgUcCx16OGDL4sWAy3Da6hQRQ3YaeotBjuotiscYG4J6Z9ZQDx+N0H3UvU7kH4tyQ==" saltValue="jz0P3mv816LUZZ5QIDS1Yg==" spinCount="100000" sqref="AD106" name="Range1_18"/>
    <protectedRange algorithmName="SHA-512" hashValue="nyk2Ia2H9p58+T/85WCbrFgUcCx16OGDL4sWAy3Da6hQRQ3YaeotBjuotiscYG4J6Z9ZQDx+N0H3UvU7kH4tyQ==" saltValue="jz0P3mv816LUZZ5QIDS1Yg==" spinCount="100000" sqref="AD107" name="Range1_20"/>
    <protectedRange algorithmName="SHA-512" hashValue="nyk2Ia2H9p58+T/85WCbrFgUcCx16OGDL4sWAy3Da6hQRQ3YaeotBjuotiscYG4J6Z9ZQDx+N0H3UvU7kH4tyQ==" saltValue="jz0P3mv816LUZZ5QIDS1Yg==" spinCount="100000" sqref="AD108" name="Range1_22"/>
    <protectedRange algorithmName="SHA-512" hashValue="nyk2Ia2H9p58+T/85WCbrFgUcCx16OGDL4sWAy3Da6hQRQ3YaeotBjuotiscYG4J6Z9ZQDx+N0H3UvU7kH4tyQ==" saltValue="jz0P3mv816LUZZ5QIDS1Yg==" spinCount="100000" sqref="AD103" name="Range1_14_1"/>
    <protectedRange algorithmName="SHA-512" hashValue="nyk2Ia2H9p58+T/85WCbrFgUcCx16OGDL4sWAy3Da6hQRQ3YaeotBjuotiscYG4J6Z9ZQDx+N0H3UvU7kH4tyQ==" saltValue="jz0P3mv816LUZZ5QIDS1Yg==" spinCount="100000" sqref="AD101" name="Range1_7"/>
    <protectedRange algorithmName="SHA-512" hashValue="nyk2Ia2H9p58+T/85WCbrFgUcCx16OGDL4sWAy3Da6hQRQ3YaeotBjuotiscYG4J6Z9ZQDx+N0H3UvU7kH4tyQ==" saltValue="jz0P3mv816LUZZ5QIDS1Yg==" spinCount="100000" sqref="AD104" name="Range1_11_1"/>
    <protectedRange algorithmName="SHA-512" hashValue="nyk2Ia2H9p58+T/85WCbrFgUcCx16OGDL4sWAy3Da6hQRQ3YaeotBjuotiscYG4J6Z9ZQDx+N0H3UvU7kH4tyQ==" saltValue="jz0P3mv816LUZZ5QIDS1Yg==" spinCount="100000" sqref="AD109" name="Range1_11_1_2"/>
    <protectedRange algorithmName="SHA-512" hashValue="nyk2Ia2H9p58+T/85WCbrFgUcCx16OGDL4sWAy3Da6hQRQ3YaeotBjuotiscYG4J6Z9ZQDx+N0H3UvU7kH4tyQ==" saltValue="jz0P3mv816LUZZ5QIDS1Yg==" spinCount="100000" sqref="Z91:AC92 X107:AC107 Y93:AC95 X96:AC96 Y97:AC97 X98:AC98 AA99:AC100 X100:Y100" name="Range1_5"/>
    <protectedRange algorithmName="SHA-512" hashValue="nyk2Ia2H9p58+T/85WCbrFgUcCx16OGDL4sWAy3Da6hQRQ3YaeotBjuotiscYG4J6Z9ZQDx+N0H3UvU7kH4tyQ==" saltValue="jz0P3mv816LUZZ5QIDS1Yg==" spinCount="100000" sqref="X99 X92:Y92 X93" name="Range1_46_10"/>
    <protectedRange algorithmName="SHA-512" hashValue="nyk2Ia2H9p58+T/85WCbrFgUcCx16OGDL4sWAy3Da6hQRQ3YaeotBjuotiscYG4J6Z9ZQDx+N0H3UvU7kH4tyQ==" saltValue="jz0P3mv816LUZZ5QIDS1Yg==" spinCount="100000" sqref="X97 Y99 X91:Y91 X94:X95 Z100" name="Range1_36_4_25"/>
    <protectedRange algorithmName="SHA-512" hashValue="nyk2Ia2H9p58+T/85WCbrFgUcCx16OGDL4sWAy3Da6hQRQ3YaeotBjuotiscYG4J6Z9ZQDx+N0H3UvU7kH4tyQ==" saltValue="jz0P3mv816LUZZ5QIDS1Yg==" spinCount="100000" sqref="X101:AC101" name="Range1_1_2"/>
    <protectedRange algorithmName="SHA-512" hashValue="nyk2Ia2H9p58+T/85WCbrFgUcCx16OGDL4sWAy3Da6hQRQ3YaeotBjuotiscYG4J6Z9ZQDx+N0H3UvU7kH4tyQ==" saltValue="jz0P3mv816LUZZ5QIDS1Yg==" spinCount="100000" sqref="X102:AC102" name="Range1_4_3"/>
    <protectedRange algorithmName="SHA-512" hashValue="nyk2Ia2H9p58+T/85WCbrFgUcCx16OGDL4sWAy3Da6hQRQ3YaeotBjuotiscYG4J6Z9ZQDx+N0H3UvU7kH4tyQ==" saltValue="jz0P3mv816LUZZ5QIDS1Yg==" spinCount="100000" sqref="X103:AC103" name="Range1_8_1"/>
    <protectedRange algorithmName="SHA-512" hashValue="nyk2Ia2H9p58+T/85WCbrFgUcCx16OGDL4sWAy3Da6hQRQ3YaeotBjuotiscYG4J6Z9ZQDx+N0H3UvU7kH4tyQ==" saltValue="jz0P3mv816LUZZ5QIDS1Yg==" spinCount="100000" sqref="X104:AC104" name="Range1_10_1"/>
    <protectedRange algorithmName="SHA-512" hashValue="nyk2Ia2H9p58+T/85WCbrFgUcCx16OGDL4sWAy3Da6hQRQ3YaeotBjuotiscYG4J6Z9ZQDx+N0H3UvU7kH4tyQ==" saltValue="jz0P3mv816LUZZ5QIDS1Yg==" spinCount="100000" sqref="X105:AC105" name="Range1_12_1"/>
    <protectedRange algorithmName="SHA-512" hashValue="nyk2Ia2H9p58+T/85WCbrFgUcCx16OGDL4sWAy3Da6hQRQ3YaeotBjuotiscYG4J6Z9ZQDx+N0H3UvU7kH4tyQ==" saltValue="jz0P3mv816LUZZ5QIDS1Yg==" spinCount="100000" sqref="X110:AC110" name="Range1_16_1"/>
    <protectedRange algorithmName="SHA-512" hashValue="nyk2Ia2H9p58+T/85WCbrFgUcCx16OGDL4sWAy3Da6hQRQ3YaeotBjuotiscYG4J6Z9ZQDx+N0H3UvU7kH4tyQ==" saltValue="jz0P3mv816LUZZ5QIDS1Yg==" spinCount="100000" sqref="X111:AC111" name="Range1_18_1"/>
    <protectedRange algorithmName="SHA-512" hashValue="nyk2Ia2H9p58+T/85WCbrFgUcCx16OGDL4sWAy3Da6hQRQ3YaeotBjuotiscYG4J6Z9ZQDx+N0H3UvU7kH4tyQ==" saltValue="jz0P3mv816LUZZ5QIDS1Yg==" spinCount="100000" sqref="X112:AC112" name="Range1_20_1"/>
    <protectedRange algorithmName="SHA-512" hashValue="nyk2Ia2H9p58+T/85WCbrFgUcCx16OGDL4sWAy3Da6hQRQ3YaeotBjuotiscYG4J6Z9ZQDx+N0H3UvU7kH4tyQ==" saltValue="jz0P3mv816LUZZ5QIDS1Yg==" spinCount="100000" sqref="X113:AC113" name="Range1_22_1"/>
    <protectedRange algorithmName="SHA-512" hashValue="nyk2Ia2H9p58+T/85WCbrFgUcCx16OGDL4sWAy3Da6hQRQ3YaeotBjuotiscYG4J6Z9ZQDx+N0H3UvU7kH4tyQ==" saltValue="jz0P3mv816LUZZ5QIDS1Yg==" spinCount="100000" sqref="X108:AC108" name="Range1_14_1_1"/>
    <protectedRange algorithmName="SHA-512" hashValue="nyk2Ia2H9p58+T/85WCbrFgUcCx16OGDL4sWAy3Da6hQRQ3YaeotBjuotiscYG4J6Z9ZQDx+N0H3UvU7kH4tyQ==" saltValue="jz0P3mv816LUZZ5QIDS1Yg==" spinCount="100000" sqref="X106:AC106" name="Range1_7_1"/>
    <protectedRange algorithmName="SHA-512" hashValue="nyk2Ia2H9p58+T/85WCbrFgUcCx16OGDL4sWAy3Da6hQRQ3YaeotBjuotiscYG4J6Z9ZQDx+N0H3UvU7kH4tyQ==" saltValue="jz0P3mv816LUZZ5QIDS1Yg==" spinCount="100000" sqref="X109:AC109" name="Range1_11_1_1"/>
    <protectedRange algorithmName="SHA-512" hashValue="nyk2Ia2H9p58+T/85WCbrFgUcCx16OGDL4sWAy3Da6hQRQ3YaeotBjuotiscYG4J6Z9ZQDx+N0H3UvU7kH4tyQ==" saltValue="jz0P3mv816LUZZ5QIDS1Yg==" spinCount="100000" sqref="X114:AC114" name="Range1_11_1_2_1"/>
  </protectedRanges>
  <autoFilter ref="A13:AE1434" xr:uid="{00000000-0009-0000-0000-000001000000}">
    <filterColumn colId="19" showButton="0"/>
    <filterColumn colId="23" showButton="0"/>
    <filterColumn colId="24" showButton="0"/>
    <filterColumn colId="25" showButton="0"/>
    <filterColumn colId="26" showButton="0"/>
  </autoFilter>
  <mergeCells count="27">
    <mergeCell ref="B13:B16"/>
    <mergeCell ref="C13:C16"/>
    <mergeCell ref="A12:D12"/>
    <mergeCell ref="E12:G12"/>
    <mergeCell ref="H12:W12"/>
    <mergeCell ref="N13:N16"/>
    <mergeCell ref="D13:D16"/>
    <mergeCell ref="T13:U16"/>
    <mergeCell ref="A13:A16"/>
    <mergeCell ref="O13:O16"/>
    <mergeCell ref="P13:P16"/>
    <mergeCell ref="Q13:Q16"/>
    <mergeCell ref="E13:E16"/>
    <mergeCell ref="F13:F16"/>
    <mergeCell ref="L13:L16"/>
    <mergeCell ref="X12:AD12"/>
    <mergeCell ref="X13:AC13"/>
    <mergeCell ref="AD13:AD15"/>
    <mergeCell ref="AE13:AE16"/>
    <mergeCell ref="G13:G16"/>
    <mergeCell ref="H13:H16"/>
    <mergeCell ref="I13:I16"/>
    <mergeCell ref="K13:K16"/>
    <mergeCell ref="J13:J16"/>
    <mergeCell ref="S13:S16"/>
    <mergeCell ref="R13:R16"/>
    <mergeCell ref="M13:M16"/>
  </mergeCells>
  <conditionalFormatting sqref="W118:W129 W315:W319 W325:W338 W467:W468 W492:W494 W498:W502 W496 W510 W577:W585 W588:W607 W609 W612:W629 W780:W799 W17 W131:W160 W292:W300 W302 W304:W313 W321 W323 W340:W346 W349:W369 W396:W410 W423:W443 W446:W464 W505:W508 W512:W526 W653:W662 W669:W687 W801:W806 W162:W213 W225:W290 W1333:W1367 W1369:W1434 W91:W101">
    <cfRule type="containsText" dxfId="2549" priority="11736" operator="containsText" text="HIGH">
      <formula>NOT(ISERROR(SEARCH("HIGH",W17)))</formula>
    </cfRule>
    <cfRule type="containsText" dxfId="2548" priority="11737" operator="containsText" text="SIGNIFICANT">
      <formula>NOT(ISERROR(SEARCH("SIGNIFICANT",W17)))</formula>
    </cfRule>
    <cfRule type="containsText" dxfId="2547" priority="11738" operator="containsText" text="MODERATE">
      <formula>NOT(ISERROR(SEARCH("MODERATE",W17)))</formula>
    </cfRule>
    <cfRule type="containsText" dxfId="2546" priority="11739" operator="containsText" text="LOW">
      <formula>NOT(ISERROR(SEARCH("LOW",W17)))</formula>
    </cfRule>
  </conditionalFormatting>
  <conditionalFormatting sqref="K154:M154 K315:M319 K181:M181 K202:M202 K467:M468 K492:M494 K496:M496 K510:M510 K512:M545 K547:M551 K609:M629 K799:M799 K17:M17 K246:M290 K292:M300 K309:M313 K302:M302 K304:M307 K321:M321 K325:M338 K323:M323 K340:M352 K363:M369 K379:M390 K401:M410 K421:M464 K498:M508 K577:M607 K648:M659 K669:M700 K1331:M1367 K1369:M1377">
    <cfRule type="containsText" dxfId="2545" priority="6229" operator="containsText" text="D">
      <formula>NOT(ISERROR(SEARCH("D",K17)))</formula>
    </cfRule>
    <cfRule type="containsText" dxfId="2544" priority="6230" operator="containsText" text="C">
      <formula>NOT(ISERROR(SEARCH("C",K17)))</formula>
    </cfRule>
    <cfRule type="containsText" dxfId="2543" priority="6231" operator="containsText" text="B/C">
      <formula>NOT(ISERROR(SEARCH("B/C",K17)))</formula>
    </cfRule>
    <cfRule type="containsText" dxfId="2542" priority="6232" operator="containsText" text="B">
      <formula>NOT(ISERROR(SEARCH("B",K17)))</formula>
    </cfRule>
    <cfRule type="containsText" dxfId="2541" priority="6233" operator="containsText" text="A">
      <formula>NOT(ISERROR(SEARCH("A",K17)))</formula>
    </cfRule>
  </conditionalFormatting>
  <conditionalFormatting sqref="A118:A129 A315:A319 A325:A338 A446:A449 A467:A468 A492:A494 A498:A502 A496 A510 A512:A518 A577:A585 A131:A160 A17 D17 A161:B196 A197:A213 A239:B290 A292:B300 A302:B302 B304:B319 A304:A313 A321:B321 A323 B323:B338 A340:A346 A349:A369 A396:A410 B340:B449 A450:B450 A451:A464 A505:A508 B451:B518 A520:A526 A519:B519 A653:A662 B520:B806 A801:A806 A225:A238 B197:B238 B1179:B1333 A1378:B1434 B115:B160 D115:D149">
    <cfRule type="expression" dxfId="2540" priority="6228" stopIfTrue="1">
      <formula>#REF!="YES"</formula>
    </cfRule>
  </conditionalFormatting>
  <conditionalFormatting sqref="A612:A629 A780:A799">
    <cfRule type="expression" dxfId="2539" priority="5728" stopIfTrue="1">
      <formula>#REF!="YES"</formula>
    </cfRule>
  </conditionalFormatting>
  <conditionalFormatting sqref="A588:A607 A609 A411:A420 A423:A443 A669:A687 A1333 D808:D1333 D1378:D1418">
    <cfRule type="expression" dxfId="2538" priority="5718" stopIfTrue="1">
      <formula>#REF!="YES"</formula>
    </cfRule>
  </conditionalFormatting>
  <conditionalFormatting sqref="C83">
    <cfRule type="expression" dxfId="2537" priority="5545" stopIfTrue="1">
      <formula>#REF!="YES"</formula>
    </cfRule>
  </conditionalFormatting>
  <conditionalFormatting sqref="K232:M245">
    <cfRule type="containsText" dxfId="2536" priority="5674" operator="containsText" text="D">
      <formula>NOT(ISERROR(SEARCH("D",K232)))</formula>
    </cfRule>
    <cfRule type="containsText" dxfId="2535" priority="5675" operator="containsText" text="C">
      <formula>NOT(ISERROR(SEARCH("C",K232)))</formula>
    </cfRule>
    <cfRule type="containsText" dxfId="2534" priority="5676" operator="containsText" text="B/C">
      <formula>NOT(ISERROR(SEARCH("B/C",K232)))</formula>
    </cfRule>
    <cfRule type="containsText" dxfId="2533" priority="5677" operator="containsText" text="B">
      <formula>NOT(ISERROR(SEARCH("B",K232)))</formula>
    </cfRule>
    <cfRule type="containsText" dxfId="2532" priority="5678" operator="containsText" text="A">
      <formula>NOT(ISERROR(SEARCH("A",K232)))</formula>
    </cfRule>
  </conditionalFormatting>
  <conditionalFormatting sqref="W214:W224">
    <cfRule type="containsText" dxfId="2531" priority="5680" operator="containsText" text="HIGH">
      <formula>NOT(ISERROR(SEARCH("HIGH",W214)))</formula>
    </cfRule>
    <cfRule type="containsText" dxfId="2530" priority="5681" operator="containsText" text="SIGNIFICANT">
      <formula>NOT(ISERROR(SEARCH("SIGNIFICANT",W214)))</formula>
    </cfRule>
    <cfRule type="containsText" dxfId="2529" priority="5682" operator="containsText" text="MODERATE">
      <formula>NOT(ISERROR(SEARCH("MODERATE",W214)))</formula>
    </cfRule>
    <cfRule type="containsText" dxfId="2528" priority="5683" operator="containsText" text="LOW">
      <formula>NOT(ISERROR(SEARCH("LOW",W214)))</formula>
    </cfRule>
  </conditionalFormatting>
  <conditionalFormatting sqref="A214:A224 C217">
    <cfRule type="expression" dxfId="2527" priority="5679" stopIfTrue="1">
      <formula>#REF!="YES"</formula>
    </cfRule>
  </conditionalFormatting>
  <conditionalFormatting sqref="W103:W116">
    <cfRule type="containsText" dxfId="2526" priority="5670" operator="containsText" text="HIGH">
      <formula>NOT(ISERROR(SEARCH("HIGH",W103)))</formula>
    </cfRule>
    <cfRule type="containsText" dxfId="2525" priority="5671" operator="containsText" text="SIGNIFICANT">
      <formula>NOT(ISERROR(SEARCH("SIGNIFICANT",W103)))</formula>
    </cfRule>
    <cfRule type="containsText" dxfId="2524" priority="5672" operator="containsText" text="MODERATE">
      <formula>NOT(ISERROR(SEARCH("MODERATE",W103)))</formula>
    </cfRule>
    <cfRule type="containsText" dxfId="2523" priority="5673" operator="containsText" text="LOW">
      <formula>NOT(ISERROR(SEARCH("LOW",W103)))</formula>
    </cfRule>
  </conditionalFormatting>
  <conditionalFormatting sqref="A115:A116">
    <cfRule type="expression" dxfId="2522" priority="5664" stopIfTrue="1">
      <formula>#REF!="YES"</formula>
    </cfRule>
  </conditionalFormatting>
  <conditionalFormatting sqref="W102">
    <cfRule type="containsText" dxfId="2521" priority="5654" operator="containsText" text="HIGH">
      <formula>NOT(ISERROR(SEARCH("HIGH",W102)))</formula>
    </cfRule>
    <cfRule type="containsText" dxfId="2520" priority="5655" operator="containsText" text="SIGNIFICANT">
      <formula>NOT(ISERROR(SEARCH("SIGNIFICANT",W102)))</formula>
    </cfRule>
    <cfRule type="containsText" dxfId="2519" priority="5656" operator="containsText" text="MODERATE">
      <formula>NOT(ISERROR(SEARCH("MODERATE",W102)))</formula>
    </cfRule>
    <cfRule type="containsText" dxfId="2518" priority="5657" operator="containsText" text="LOW">
      <formula>NOT(ISERROR(SEARCH("LOW",W102)))</formula>
    </cfRule>
  </conditionalFormatting>
  <conditionalFormatting sqref="W117">
    <cfRule type="containsText" dxfId="2517" priority="5643" operator="containsText" text="HIGH">
      <formula>NOT(ISERROR(SEARCH("HIGH",W117)))</formula>
    </cfRule>
    <cfRule type="containsText" dxfId="2516" priority="5644" operator="containsText" text="SIGNIFICANT">
      <formula>NOT(ISERROR(SEARCH("SIGNIFICANT",W117)))</formula>
    </cfRule>
    <cfRule type="containsText" dxfId="2515" priority="5645" operator="containsText" text="MODERATE">
      <formula>NOT(ISERROR(SEARCH("MODERATE",W117)))</formula>
    </cfRule>
    <cfRule type="containsText" dxfId="2514" priority="5646" operator="containsText" text="LOW">
      <formula>NOT(ISERROR(SEARCH("LOW",W117)))</formula>
    </cfRule>
  </conditionalFormatting>
  <conditionalFormatting sqref="A117">
    <cfRule type="expression" dxfId="2513" priority="5642" stopIfTrue="1">
      <formula>#REF!="YES"</formula>
    </cfRule>
  </conditionalFormatting>
  <conditionalFormatting sqref="W130">
    <cfRule type="containsText" dxfId="2512" priority="5616" operator="containsText" text="HIGH">
      <formula>NOT(ISERROR(SEARCH("HIGH",W130)))</formula>
    </cfRule>
    <cfRule type="containsText" dxfId="2511" priority="5617" operator="containsText" text="SIGNIFICANT">
      <formula>NOT(ISERROR(SEARCH("SIGNIFICANT",W130)))</formula>
    </cfRule>
    <cfRule type="containsText" dxfId="2510" priority="5618" operator="containsText" text="MODERATE">
      <formula>NOT(ISERROR(SEARCH("MODERATE",W130)))</formula>
    </cfRule>
    <cfRule type="containsText" dxfId="2509" priority="5619" operator="containsText" text="LOW">
      <formula>NOT(ISERROR(SEARCH("LOW",W130)))</formula>
    </cfRule>
  </conditionalFormatting>
  <conditionalFormatting sqref="A130">
    <cfRule type="expression" dxfId="2508" priority="5615" stopIfTrue="1">
      <formula>#REF!="YES"</formula>
    </cfRule>
  </conditionalFormatting>
  <conditionalFormatting sqref="A314 C218:C233">
    <cfRule type="expression" dxfId="2507" priority="5589" stopIfTrue="1">
      <formula>#REF!="YES"</formula>
    </cfRule>
  </conditionalFormatting>
  <conditionalFormatting sqref="W314">
    <cfRule type="containsText" dxfId="2506" priority="5595" operator="containsText" text="HIGH">
      <formula>NOT(ISERROR(SEARCH("HIGH",W314)))</formula>
    </cfRule>
    <cfRule type="containsText" dxfId="2505" priority="5596" operator="containsText" text="SIGNIFICANT">
      <formula>NOT(ISERROR(SEARCH("SIGNIFICANT",W314)))</formula>
    </cfRule>
    <cfRule type="containsText" dxfId="2504" priority="5597" operator="containsText" text="MODERATE">
      <formula>NOT(ISERROR(SEARCH("MODERATE",W314)))</formula>
    </cfRule>
    <cfRule type="containsText" dxfId="2503" priority="5598" operator="containsText" text="LOW">
      <formula>NOT(ISERROR(SEARCH("LOW",W314)))</formula>
    </cfRule>
  </conditionalFormatting>
  <conditionalFormatting sqref="K314:M314">
    <cfRule type="containsText" dxfId="2502" priority="5590" operator="containsText" text="D">
      <formula>NOT(ISERROR(SEARCH("D",K314)))</formula>
    </cfRule>
    <cfRule type="containsText" dxfId="2501" priority="5591" operator="containsText" text="C">
      <formula>NOT(ISERROR(SEARCH("C",K314)))</formula>
    </cfRule>
    <cfRule type="containsText" dxfId="2500" priority="5592" operator="containsText" text="B/C">
      <formula>NOT(ISERROR(SEARCH("B/C",K314)))</formula>
    </cfRule>
    <cfRule type="containsText" dxfId="2499" priority="5593" operator="containsText" text="B">
      <formula>NOT(ISERROR(SEARCH("B",K314)))</formula>
    </cfRule>
    <cfRule type="containsText" dxfId="2498" priority="5594" operator="containsText" text="A">
      <formula>NOT(ISERROR(SEARCH("A",K314)))</formula>
    </cfRule>
  </conditionalFormatting>
  <conditionalFormatting sqref="A324">
    <cfRule type="expression" dxfId="2497" priority="5579" stopIfTrue="1">
      <formula>#REF!="YES"</formula>
    </cfRule>
  </conditionalFormatting>
  <conditionalFormatting sqref="W324">
    <cfRule type="containsText" dxfId="2496" priority="5585" operator="containsText" text="HIGH">
      <formula>NOT(ISERROR(SEARCH("HIGH",W324)))</formula>
    </cfRule>
    <cfRule type="containsText" dxfId="2495" priority="5586" operator="containsText" text="SIGNIFICANT">
      <formula>NOT(ISERROR(SEARCH("SIGNIFICANT",W324)))</formula>
    </cfRule>
    <cfRule type="containsText" dxfId="2494" priority="5587" operator="containsText" text="MODERATE">
      <formula>NOT(ISERROR(SEARCH("MODERATE",W324)))</formula>
    </cfRule>
    <cfRule type="containsText" dxfId="2493" priority="5588" operator="containsText" text="LOW">
      <formula>NOT(ISERROR(SEARCH("LOW",W324)))</formula>
    </cfRule>
  </conditionalFormatting>
  <conditionalFormatting sqref="K324:M324">
    <cfRule type="containsText" dxfId="2492" priority="5580" operator="containsText" text="D">
      <formula>NOT(ISERROR(SEARCH("D",K324)))</formula>
    </cfRule>
    <cfRule type="containsText" dxfId="2491" priority="5581" operator="containsText" text="C">
      <formula>NOT(ISERROR(SEARCH("C",K324)))</formula>
    </cfRule>
    <cfRule type="containsText" dxfId="2490" priority="5582" operator="containsText" text="B/C">
      <formula>NOT(ISERROR(SEARCH("B/C",K324)))</formula>
    </cfRule>
    <cfRule type="containsText" dxfId="2489" priority="5583" operator="containsText" text="B">
      <formula>NOT(ISERROR(SEARCH("B",K324)))</formula>
    </cfRule>
    <cfRule type="containsText" dxfId="2488" priority="5584" operator="containsText" text="A">
      <formula>NOT(ISERROR(SEARCH("A",K324)))</formula>
    </cfRule>
  </conditionalFormatting>
  <conditionalFormatting sqref="W347">
    <cfRule type="containsText" dxfId="2487" priority="5565" operator="containsText" text="HIGH">
      <formula>NOT(ISERROR(SEARCH("HIGH",W347)))</formula>
    </cfRule>
    <cfRule type="containsText" dxfId="2486" priority="5566" operator="containsText" text="SIGNIFICANT">
      <formula>NOT(ISERROR(SEARCH("SIGNIFICANT",W347)))</formula>
    </cfRule>
    <cfRule type="containsText" dxfId="2485" priority="5567" operator="containsText" text="MODERATE">
      <formula>NOT(ISERROR(SEARCH("MODERATE",W347)))</formula>
    </cfRule>
    <cfRule type="containsText" dxfId="2484" priority="5568" operator="containsText" text="LOW">
      <formula>NOT(ISERROR(SEARCH("LOW",W347)))</formula>
    </cfRule>
  </conditionalFormatting>
  <conditionalFormatting sqref="A347">
    <cfRule type="expression" dxfId="2483" priority="5559" stopIfTrue="1">
      <formula>#REF!="YES"</formula>
    </cfRule>
  </conditionalFormatting>
  <conditionalFormatting sqref="A348">
    <cfRule type="expression" dxfId="2482" priority="5549" stopIfTrue="1">
      <formula>#REF!="YES"</formula>
    </cfRule>
  </conditionalFormatting>
  <conditionalFormatting sqref="W348">
    <cfRule type="containsText" dxfId="2481" priority="5555" operator="containsText" text="HIGH">
      <formula>NOT(ISERROR(SEARCH("HIGH",W348)))</formula>
    </cfRule>
    <cfRule type="containsText" dxfId="2480" priority="5556" operator="containsText" text="SIGNIFICANT">
      <formula>NOT(ISERROR(SEARCH("SIGNIFICANT",W348)))</formula>
    </cfRule>
    <cfRule type="containsText" dxfId="2479" priority="5557" operator="containsText" text="MODERATE">
      <formula>NOT(ISERROR(SEARCH("MODERATE",W348)))</formula>
    </cfRule>
    <cfRule type="containsText" dxfId="2478" priority="5558" operator="containsText" text="LOW">
      <formula>NOT(ISERROR(SEARCH("LOW",W348)))</formula>
    </cfRule>
  </conditionalFormatting>
  <conditionalFormatting sqref="A370">
    <cfRule type="expression" dxfId="2477" priority="5529" stopIfTrue="1">
      <formula>#REF!="YES"</formula>
    </cfRule>
  </conditionalFormatting>
  <conditionalFormatting sqref="A371">
    <cfRule type="expression" dxfId="2476" priority="5519" stopIfTrue="1">
      <formula>#REF!="YES"</formula>
    </cfRule>
  </conditionalFormatting>
  <conditionalFormatting sqref="A372:A393">
    <cfRule type="expression" dxfId="2475" priority="5509" stopIfTrue="1">
      <formula>#REF!="YES"</formula>
    </cfRule>
  </conditionalFormatting>
  <conditionalFormatting sqref="W379:W393">
    <cfRule type="containsText" dxfId="2474" priority="5515" operator="containsText" text="HIGH">
      <formula>NOT(ISERROR(SEARCH("HIGH",W379)))</formula>
    </cfRule>
    <cfRule type="containsText" dxfId="2473" priority="5516" operator="containsText" text="SIGNIFICANT">
      <formula>NOT(ISERROR(SEARCH("SIGNIFICANT",W379)))</formula>
    </cfRule>
    <cfRule type="containsText" dxfId="2472" priority="5517" operator="containsText" text="MODERATE">
      <formula>NOT(ISERROR(SEARCH("MODERATE",W379)))</formula>
    </cfRule>
    <cfRule type="containsText" dxfId="2471" priority="5518" operator="containsText" text="LOW">
      <formula>NOT(ISERROR(SEARCH("LOW",W379)))</formula>
    </cfRule>
  </conditionalFormatting>
  <conditionalFormatting sqref="W394">
    <cfRule type="containsText" dxfId="2470" priority="5505" operator="containsText" text="HIGH">
      <formula>NOT(ISERROR(SEARCH("HIGH",W394)))</formula>
    </cfRule>
    <cfRule type="containsText" dxfId="2469" priority="5506" operator="containsText" text="SIGNIFICANT">
      <formula>NOT(ISERROR(SEARCH("SIGNIFICANT",W394)))</formula>
    </cfRule>
    <cfRule type="containsText" dxfId="2468" priority="5507" operator="containsText" text="MODERATE">
      <formula>NOT(ISERROR(SEARCH("MODERATE",W394)))</formula>
    </cfRule>
    <cfRule type="containsText" dxfId="2467" priority="5508" operator="containsText" text="LOW">
      <formula>NOT(ISERROR(SEARCH("LOW",W394)))</formula>
    </cfRule>
  </conditionalFormatting>
  <conditionalFormatting sqref="A394">
    <cfRule type="expression" dxfId="2466" priority="5499" stopIfTrue="1">
      <formula>#REF!="YES"</formula>
    </cfRule>
  </conditionalFormatting>
  <conditionalFormatting sqref="K115:M153">
    <cfRule type="containsText" dxfId="2465" priority="5474" operator="containsText" text="D">
      <formula>NOT(ISERROR(SEARCH("D",K115)))</formula>
    </cfRule>
    <cfRule type="containsText" dxfId="2464" priority="5475" operator="containsText" text="C">
      <formula>NOT(ISERROR(SEARCH("C",K115)))</formula>
    </cfRule>
    <cfRule type="containsText" dxfId="2463" priority="5476" operator="containsText" text="B/C">
      <formula>NOT(ISERROR(SEARCH("B/C",K115)))</formula>
    </cfRule>
    <cfRule type="containsText" dxfId="2462" priority="5477" operator="containsText" text="B">
      <formula>NOT(ISERROR(SEARCH("B",K115)))</formula>
    </cfRule>
    <cfRule type="containsText" dxfId="2461" priority="5478" operator="containsText" text="A">
      <formula>NOT(ISERROR(SEARCH("A",K115)))</formula>
    </cfRule>
  </conditionalFormatting>
  <conditionalFormatting sqref="K155:M170 K172:M179">
    <cfRule type="containsText" dxfId="2460" priority="5469" operator="containsText" text="D">
      <formula>NOT(ISERROR(SEARCH("D",K155)))</formula>
    </cfRule>
    <cfRule type="containsText" dxfId="2459" priority="5470" operator="containsText" text="C">
      <formula>NOT(ISERROR(SEARCH("C",K155)))</formula>
    </cfRule>
    <cfRule type="containsText" dxfId="2458" priority="5471" operator="containsText" text="B/C">
      <formula>NOT(ISERROR(SEARCH("B/C",K155)))</formula>
    </cfRule>
    <cfRule type="containsText" dxfId="2457" priority="5472" operator="containsText" text="B">
      <formula>NOT(ISERROR(SEARCH("B",K155)))</formula>
    </cfRule>
    <cfRule type="containsText" dxfId="2456" priority="5473" operator="containsText" text="A">
      <formula>NOT(ISERROR(SEARCH("A",K155)))</formula>
    </cfRule>
  </conditionalFormatting>
  <conditionalFormatting sqref="K182:M201">
    <cfRule type="containsText" dxfId="2455" priority="5464" operator="containsText" text="D">
      <formula>NOT(ISERROR(SEARCH("D",K182)))</formula>
    </cfRule>
    <cfRule type="containsText" dxfId="2454" priority="5465" operator="containsText" text="C">
      <formula>NOT(ISERROR(SEARCH("C",K182)))</formula>
    </cfRule>
    <cfRule type="containsText" dxfId="2453" priority="5466" operator="containsText" text="B/C">
      <formula>NOT(ISERROR(SEARCH("B/C",K182)))</formula>
    </cfRule>
    <cfRule type="containsText" dxfId="2452" priority="5467" operator="containsText" text="B">
      <formula>NOT(ISERROR(SEARCH("B",K182)))</formula>
    </cfRule>
    <cfRule type="containsText" dxfId="2451" priority="5468" operator="containsText" text="A">
      <formula>NOT(ISERROR(SEARCH("A",K182)))</formula>
    </cfRule>
  </conditionalFormatting>
  <conditionalFormatting sqref="K203:M204 K206:M225 K227:M231">
    <cfRule type="containsText" dxfId="2450" priority="5459" operator="containsText" text="D">
      <formula>NOT(ISERROR(SEARCH("D",K203)))</formula>
    </cfRule>
    <cfRule type="containsText" dxfId="2449" priority="5460" operator="containsText" text="C">
      <formula>NOT(ISERROR(SEARCH("C",K203)))</formula>
    </cfRule>
    <cfRule type="containsText" dxfId="2448" priority="5461" operator="containsText" text="B/C">
      <formula>NOT(ISERROR(SEARCH("B/C",K203)))</formula>
    </cfRule>
    <cfRule type="containsText" dxfId="2447" priority="5462" operator="containsText" text="B">
      <formula>NOT(ISERROR(SEARCH("B",K203)))</formula>
    </cfRule>
    <cfRule type="containsText" dxfId="2446" priority="5463" operator="containsText" text="A">
      <formula>NOT(ISERROR(SEARCH("A",K203)))</formula>
    </cfRule>
  </conditionalFormatting>
  <conditionalFormatting sqref="K226:M226 K205:M205 K180:M180 K171:M171">
    <cfRule type="containsText" dxfId="2445" priority="5454" operator="containsText" text="D">
      <formula>NOT(ISERROR(SEARCH("D",K171)))</formula>
    </cfRule>
    <cfRule type="containsText" dxfId="2444" priority="5455" operator="containsText" text="C">
      <formula>NOT(ISERROR(SEARCH("C",K171)))</formula>
    </cfRule>
    <cfRule type="containsText" dxfId="2443" priority="5456" operator="containsText" text="B/C">
      <formula>NOT(ISERROR(SEARCH("B/C",K171)))</formula>
    </cfRule>
    <cfRule type="containsText" dxfId="2442" priority="5457" operator="containsText" text="B">
      <formula>NOT(ISERROR(SEARCH("B",K171)))</formula>
    </cfRule>
    <cfRule type="containsText" dxfId="2441" priority="5458" operator="containsText" text="A">
      <formula>NOT(ISERROR(SEARCH("A",K171)))</formula>
    </cfRule>
  </conditionalFormatting>
  <conditionalFormatting sqref="K800:M806">
    <cfRule type="containsText" dxfId="2440" priority="5189" operator="containsText" text="D">
      <formula>NOT(ISERROR(SEARCH("D",K800)))</formula>
    </cfRule>
    <cfRule type="containsText" dxfId="2439" priority="5190" operator="containsText" text="C">
      <formula>NOT(ISERROR(SEARCH("C",K800)))</formula>
    </cfRule>
    <cfRule type="containsText" dxfId="2438" priority="5191" operator="containsText" text="B/C">
      <formula>NOT(ISERROR(SEARCH("B/C",K800)))</formula>
    </cfRule>
    <cfRule type="containsText" dxfId="2437" priority="5192" operator="containsText" text="B">
      <formula>NOT(ISERROR(SEARCH("B",K800)))</formula>
    </cfRule>
    <cfRule type="containsText" dxfId="2436" priority="5193" operator="containsText" text="A">
      <formula>NOT(ISERROR(SEARCH("A",K800)))</formula>
    </cfRule>
  </conditionalFormatting>
  <conditionalFormatting sqref="A800">
    <cfRule type="expression" dxfId="2435" priority="5184" stopIfTrue="1">
      <formula>#REF!="YES"</formula>
    </cfRule>
  </conditionalFormatting>
  <conditionalFormatting sqref="W800">
    <cfRule type="containsText" dxfId="2434" priority="5185" operator="containsText" text="HIGH">
      <formula>NOT(ISERROR(SEARCH("HIGH",W800)))</formula>
    </cfRule>
    <cfRule type="containsText" dxfId="2433" priority="5186" operator="containsText" text="SIGNIFICANT">
      <formula>NOT(ISERROR(SEARCH("SIGNIFICANT",W800)))</formula>
    </cfRule>
    <cfRule type="containsText" dxfId="2432" priority="5187" operator="containsText" text="MODERATE">
      <formula>NOT(ISERROR(SEARCH("MODERATE",W800)))</formula>
    </cfRule>
    <cfRule type="containsText" dxfId="2431" priority="5188" operator="containsText" text="LOW">
      <formula>NOT(ISERROR(SEARCH("LOW",W800)))</formula>
    </cfRule>
  </conditionalFormatting>
  <conditionalFormatting sqref="A395">
    <cfRule type="expression" dxfId="2430" priority="4909" stopIfTrue="1">
      <formula>#REF!="YES"</formula>
    </cfRule>
  </conditionalFormatting>
  <conditionalFormatting sqref="W395">
    <cfRule type="containsText" dxfId="2429" priority="4910" operator="containsText" text="HIGH">
      <formula>NOT(ISERROR(SEARCH("HIGH",W395)))</formula>
    </cfRule>
    <cfRule type="containsText" dxfId="2428" priority="4911" operator="containsText" text="SIGNIFICANT">
      <formula>NOT(ISERROR(SEARCH("SIGNIFICANT",W395)))</formula>
    </cfRule>
    <cfRule type="containsText" dxfId="2427" priority="4912" operator="containsText" text="MODERATE">
      <formula>NOT(ISERROR(SEARCH("MODERATE",W395)))</formula>
    </cfRule>
    <cfRule type="containsText" dxfId="2426" priority="4913" operator="containsText" text="LOW">
      <formula>NOT(ISERROR(SEARCH("LOW",W395)))</formula>
    </cfRule>
  </conditionalFormatting>
  <conditionalFormatting sqref="W421">
    <cfRule type="containsText" dxfId="2425" priority="4890" operator="containsText" text="HIGH">
      <formula>NOT(ISERROR(SEARCH("HIGH",W421)))</formula>
    </cfRule>
    <cfRule type="containsText" dxfId="2424" priority="4891" operator="containsText" text="SIGNIFICANT">
      <formula>NOT(ISERROR(SEARCH("SIGNIFICANT",W421)))</formula>
    </cfRule>
    <cfRule type="containsText" dxfId="2423" priority="4892" operator="containsText" text="MODERATE">
      <formula>NOT(ISERROR(SEARCH("MODERATE",W421)))</formula>
    </cfRule>
    <cfRule type="containsText" dxfId="2422" priority="4893" operator="containsText" text="LOW">
      <formula>NOT(ISERROR(SEARCH("LOW",W421)))</formula>
    </cfRule>
  </conditionalFormatting>
  <conditionalFormatting sqref="A421">
    <cfRule type="expression" dxfId="2421" priority="4889" stopIfTrue="1">
      <formula>#REF!="YES"</formula>
    </cfRule>
  </conditionalFormatting>
  <conditionalFormatting sqref="A422">
    <cfRule type="expression" dxfId="2420" priority="4884" stopIfTrue="1">
      <formula>#REF!="YES"</formula>
    </cfRule>
  </conditionalFormatting>
  <conditionalFormatting sqref="W422">
    <cfRule type="containsText" dxfId="2419" priority="4885" operator="containsText" text="HIGH">
      <formula>NOT(ISERROR(SEARCH("HIGH",W422)))</formula>
    </cfRule>
    <cfRule type="containsText" dxfId="2418" priority="4886" operator="containsText" text="SIGNIFICANT">
      <formula>NOT(ISERROR(SEARCH("SIGNIFICANT",W422)))</formula>
    </cfRule>
    <cfRule type="containsText" dxfId="2417" priority="4887" operator="containsText" text="MODERATE">
      <formula>NOT(ISERROR(SEARCH("MODERATE",W422)))</formula>
    </cfRule>
    <cfRule type="containsText" dxfId="2416" priority="4888" operator="containsText" text="LOW">
      <formula>NOT(ISERROR(SEARCH("LOW",W422)))</formula>
    </cfRule>
  </conditionalFormatting>
  <conditionalFormatting sqref="W444">
    <cfRule type="containsText" dxfId="2415" priority="4875" operator="containsText" text="HIGH">
      <formula>NOT(ISERROR(SEARCH("HIGH",W444)))</formula>
    </cfRule>
    <cfRule type="containsText" dxfId="2414" priority="4876" operator="containsText" text="SIGNIFICANT">
      <formula>NOT(ISERROR(SEARCH("SIGNIFICANT",W444)))</formula>
    </cfRule>
    <cfRule type="containsText" dxfId="2413" priority="4877" operator="containsText" text="MODERATE">
      <formula>NOT(ISERROR(SEARCH("MODERATE",W444)))</formula>
    </cfRule>
    <cfRule type="containsText" dxfId="2412" priority="4878" operator="containsText" text="LOW">
      <formula>NOT(ISERROR(SEARCH("LOW",W444)))</formula>
    </cfRule>
  </conditionalFormatting>
  <conditionalFormatting sqref="A444">
    <cfRule type="expression" dxfId="2411" priority="4874" stopIfTrue="1">
      <formula>#REF!="YES"</formula>
    </cfRule>
  </conditionalFormatting>
  <conditionalFormatting sqref="A445">
    <cfRule type="expression" dxfId="2410" priority="4869" stopIfTrue="1">
      <formula>#REF!="YES"</formula>
    </cfRule>
  </conditionalFormatting>
  <conditionalFormatting sqref="W445">
    <cfRule type="containsText" dxfId="2409" priority="4870" operator="containsText" text="HIGH">
      <formula>NOT(ISERROR(SEARCH("HIGH",W445)))</formula>
    </cfRule>
    <cfRule type="containsText" dxfId="2408" priority="4871" operator="containsText" text="SIGNIFICANT">
      <formula>NOT(ISERROR(SEARCH("SIGNIFICANT",W445)))</formula>
    </cfRule>
    <cfRule type="containsText" dxfId="2407" priority="4872" operator="containsText" text="MODERATE">
      <formula>NOT(ISERROR(SEARCH("MODERATE",W445)))</formula>
    </cfRule>
    <cfRule type="containsText" dxfId="2406" priority="4873" operator="containsText" text="LOW">
      <formula>NOT(ISERROR(SEARCH("LOW",W445)))</formula>
    </cfRule>
  </conditionalFormatting>
  <conditionalFormatting sqref="K714:M724 K726:M735 K737:M738">
    <cfRule type="containsText" dxfId="2405" priority="4859" operator="containsText" text="D">
      <formula>NOT(ISERROR(SEARCH("D",K714)))</formula>
    </cfRule>
    <cfRule type="containsText" dxfId="2404" priority="4860" operator="containsText" text="C">
      <formula>NOT(ISERROR(SEARCH("C",K714)))</formula>
    </cfRule>
    <cfRule type="containsText" dxfId="2403" priority="4861" operator="containsText" text="B/C">
      <formula>NOT(ISERROR(SEARCH("B/C",K714)))</formula>
    </cfRule>
    <cfRule type="containsText" dxfId="2402" priority="4862" operator="containsText" text="B">
      <formula>NOT(ISERROR(SEARCH("B",K714)))</formula>
    </cfRule>
    <cfRule type="containsText" dxfId="2401" priority="4863" operator="containsText" text="A">
      <formula>NOT(ISERROR(SEARCH("A",K714)))</formula>
    </cfRule>
  </conditionalFormatting>
  <conditionalFormatting sqref="A715:A724 A726:A735 A737:A738">
    <cfRule type="expression" dxfId="2400" priority="4849" stopIfTrue="1">
      <formula>#REF!="YES"</formula>
    </cfRule>
  </conditionalFormatting>
  <conditionalFormatting sqref="A714">
    <cfRule type="expression" dxfId="2399" priority="4854" stopIfTrue="1">
      <formula>#REF!="YES"</formula>
    </cfRule>
  </conditionalFormatting>
  <conditionalFormatting sqref="W714">
    <cfRule type="containsText" dxfId="2398" priority="4855" operator="containsText" text="HIGH">
      <formula>NOT(ISERROR(SEARCH("HIGH",W714)))</formula>
    </cfRule>
    <cfRule type="containsText" dxfId="2397" priority="4856" operator="containsText" text="SIGNIFICANT">
      <formula>NOT(ISERROR(SEARCH("SIGNIFICANT",W714)))</formula>
    </cfRule>
    <cfRule type="containsText" dxfId="2396" priority="4857" operator="containsText" text="MODERATE">
      <formula>NOT(ISERROR(SEARCH("MODERATE",W714)))</formula>
    </cfRule>
    <cfRule type="containsText" dxfId="2395" priority="4858" operator="containsText" text="LOW">
      <formula>NOT(ISERROR(SEARCH("LOW",W714)))</formula>
    </cfRule>
  </conditionalFormatting>
  <conditionalFormatting sqref="W715:W724 W726:W735 W737:W738">
    <cfRule type="containsText" dxfId="2394" priority="4850" operator="containsText" text="HIGH">
      <formula>NOT(ISERROR(SEARCH("HIGH",W715)))</formula>
    </cfRule>
    <cfRule type="containsText" dxfId="2393" priority="4851" operator="containsText" text="SIGNIFICANT">
      <formula>NOT(ISERROR(SEARCH("SIGNIFICANT",W715)))</formula>
    </cfRule>
    <cfRule type="containsText" dxfId="2392" priority="4852" operator="containsText" text="MODERATE">
      <formula>NOT(ISERROR(SEARCH("MODERATE",W715)))</formula>
    </cfRule>
    <cfRule type="containsText" dxfId="2391" priority="4853" operator="containsText" text="LOW">
      <formula>NOT(ISERROR(SEARCH("LOW",W715)))</formula>
    </cfRule>
  </conditionalFormatting>
  <conditionalFormatting sqref="K740:M751 K753:M765">
    <cfRule type="containsText" dxfId="2390" priority="4844" operator="containsText" text="D">
      <formula>NOT(ISERROR(SEARCH("D",K740)))</formula>
    </cfRule>
    <cfRule type="containsText" dxfId="2389" priority="4845" operator="containsText" text="C">
      <formula>NOT(ISERROR(SEARCH("C",K740)))</formula>
    </cfRule>
    <cfRule type="containsText" dxfId="2388" priority="4846" operator="containsText" text="B/C">
      <formula>NOT(ISERROR(SEARCH("B/C",K740)))</formula>
    </cfRule>
    <cfRule type="containsText" dxfId="2387" priority="4847" operator="containsText" text="B">
      <formula>NOT(ISERROR(SEARCH("B",K740)))</formula>
    </cfRule>
    <cfRule type="containsText" dxfId="2386" priority="4848" operator="containsText" text="A">
      <formula>NOT(ISERROR(SEARCH("A",K740)))</formula>
    </cfRule>
  </conditionalFormatting>
  <conditionalFormatting sqref="A740:A750">
    <cfRule type="expression" dxfId="2385" priority="4839" stopIfTrue="1">
      <formula>#REF!="YES"</formula>
    </cfRule>
  </conditionalFormatting>
  <conditionalFormatting sqref="W740:W750">
    <cfRule type="containsText" dxfId="2384" priority="4840" operator="containsText" text="HIGH">
      <formula>NOT(ISERROR(SEARCH("HIGH",W740)))</formula>
    </cfRule>
    <cfRule type="containsText" dxfId="2383" priority="4841" operator="containsText" text="SIGNIFICANT">
      <formula>NOT(ISERROR(SEARCH("SIGNIFICANT",W740)))</formula>
    </cfRule>
    <cfRule type="containsText" dxfId="2382" priority="4842" operator="containsText" text="MODERATE">
      <formula>NOT(ISERROR(SEARCH("MODERATE",W740)))</formula>
    </cfRule>
    <cfRule type="containsText" dxfId="2381" priority="4843" operator="containsText" text="LOW">
      <formula>NOT(ISERROR(SEARCH("LOW",W740)))</formula>
    </cfRule>
  </conditionalFormatting>
  <conditionalFormatting sqref="W751">
    <cfRule type="containsText" dxfId="2380" priority="4835" operator="containsText" text="HIGH">
      <formula>NOT(ISERROR(SEARCH("HIGH",W751)))</formula>
    </cfRule>
    <cfRule type="containsText" dxfId="2379" priority="4836" operator="containsText" text="SIGNIFICANT">
      <formula>NOT(ISERROR(SEARCH("SIGNIFICANT",W751)))</formula>
    </cfRule>
    <cfRule type="containsText" dxfId="2378" priority="4837" operator="containsText" text="MODERATE">
      <formula>NOT(ISERROR(SEARCH("MODERATE",W751)))</formula>
    </cfRule>
    <cfRule type="containsText" dxfId="2377" priority="4838" operator="containsText" text="LOW">
      <formula>NOT(ISERROR(SEARCH("LOW",W751)))</formula>
    </cfRule>
  </conditionalFormatting>
  <conditionalFormatting sqref="A751">
    <cfRule type="expression" dxfId="2376" priority="4834" stopIfTrue="1">
      <formula>#REF!="YES"</formula>
    </cfRule>
  </conditionalFormatting>
  <conditionalFormatting sqref="A753">
    <cfRule type="expression" dxfId="2375" priority="4829" stopIfTrue="1">
      <formula>#REF!="YES"</formula>
    </cfRule>
  </conditionalFormatting>
  <conditionalFormatting sqref="W753">
    <cfRule type="containsText" dxfId="2374" priority="4830" operator="containsText" text="HIGH">
      <formula>NOT(ISERROR(SEARCH("HIGH",W753)))</formula>
    </cfRule>
    <cfRule type="containsText" dxfId="2373" priority="4831" operator="containsText" text="SIGNIFICANT">
      <formula>NOT(ISERROR(SEARCH("SIGNIFICANT",W753)))</formula>
    </cfRule>
    <cfRule type="containsText" dxfId="2372" priority="4832" operator="containsText" text="MODERATE">
      <formula>NOT(ISERROR(SEARCH("MODERATE",W753)))</formula>
    </cfRule>
    <cfRule type="containsText" dxfId="2371" priority="4833" operator="containsText" text="LOW">
      <formula>NOT(ISERROR(SEARCH("LOW",W753)))</formula>
    </cfRule>
  </conditionalFormatting>
  <conditionalFormatting sqref="A754:A765 A769:A777 A767">
    <cfRule type="expression" dxfId="2370" priority="4824" stopIfTrue="1">
      <formula>#REF!="YES"</formula>
    </cfRule>
  </conditionalFormatting>
  <conditionalFormatting sqref="W754:W765 W769:W777 W767">
    <cfRule type="containsText" dxfId="2369" priority="4825" operator="containsText" text="HIGH">
      <formula>NOT(ISERROR(SEARCH("HIGH",W754)))</formula>
    </cfRule>
    <cfRule type="containsText" dxfId="2368" priority="4826" operator="containsText" text="SIGNIFICANT">
      <formula>NOT(ISERROR(SEARCH("SIGNIFICANT",W754)))</formula>
    </cfRule>
    <cfRule type="containsText" dxfId="2367" priority="4827" operator="containsText" text="MODERATE">
      <formula>NOT(ISERROR(SEARCH("MODERATE",W754)))</formula>
    </cfRule>
    <cfRule type="containsText" dxfId="2366" priority="4828" operator="containsText" text="LOW">
      <formula>NOT(ISERROR(SEARCH("LOW",W754)))</formula>
    </cfRule>
  </conditionalFormatting>
  <conditionalFormatting sqref="W778">
    <cfRule type="containsText" dxfId="2365" priority="4820" operator="containsText" text="HIGH">
      <formula>NOT(ISERROR(SEARCH("HIGH",W778)))</formula>
    </cfRule>
    <cfRule type="containsText" dxfId="2364" priority="4821" operator="containsText" text="SIGNIFICANT">
      <formula>NOT(ISERROR(SEARCH("SIGNIFICANT",W778)))</formula>
    </cfRule>
    <cfRule type="containsText" dxfId="2363" priority="4822" operator="containsText" text="MODERATE">
      <formula>NOT(ISERROR(SEARCH("MODERATE",W778)))</formula>
    </cfRule>
    <cfRule type="containsText" dxfId="2362" priority="4823" operator="containsText" text="LOW">
      <formula>NOT(ISERROR(SEARCH("LOW",W778)))</formula>
    </cfRule>
  </conditionalFormatting>
  <conditionalFormatting sqref="A778">
    <cfRule type="expression" dxfId="2361" priority="4819" stopIfTrue="1">
      <formula>#REF!="YES"</formula>
    </cfRule>
  </conditionalFormatting>
  <conditionalFormatting sqref="A779">
    <cfRule type="expression" dxfId="2360" priority="4814" stopIfTrue="1">
      <formula>#REF!="YES"</formula>
    </cfRule>
  </conditionalFormatting>
  <conditionalFormatting sqref="W779">
    <cfRule type="containsText" dxfId="2359" priority="4815" operator="containsText" text="HIGH">
      <formula>NOT(ISERROR(SEARCH("HIGH",W779)))</formula>
    </cfRule>
    <cfRule type="containsText" dxfId="2358" priority="4816" operator="containsText" text="SIGNIFICANT">
      <formula>NOT(ISERROR(SEARCH("SIGNIFICANT",W779)))</formula>
    </cfRule>
    <cfRule type="containsText" dxfId="2357" priority="4817" operator="containsText" text="MODERATE">
      <formula>NOT(ISERROR(SEARCH("MODERATE",W779)))</formula>
    </cfRule>
    <cfRule type="containsText" dxfId="2356" priority="4818" operator="containsText" text="LOW">
      <formula>NOT(ISERROR(SEARCH("LOW",W779)))</formula>
    </cfRule>
  </conditionalFormatting>
  <conditionalFormatting sqref="K630:M647">
    <cfRule type="containsText" dxfId="2355" priority="4804" operator="containsText" text="D">
      <formula>NOT(ISERROR(SEARCH("D",K630)))</formula>
    </cfRule>
    <cfRule type="containsText" dxfId="2354" priority="4805" operator="containsText" text="C">
      <formula>NOT(ISERROR(SEARCH("C",K630)))</formula>
    </cfRule>
    <cfRule type="containsText" dxfId="2353" priority="4806" operator="containsText" text="B/C">
      <formula>NOT(ISERROR(SEARCH("B/C",K630)))</formula>
    </cfRule>
    <cfRule type="containsText" dxfId="2352" priority="4807" operator="containsText" text="B">
      <formula>NOT(ISERROR(SEARCH("B",K630)))</formula>
    </cfRule>
    <cfRule type="containsText" dxfId="2351" priority="4808" operator="containsText" text="A">
      <formula>NOT(ISERROR(SEARCH("A",K630)))</formula>
    </cfRule>
  </conditionalFormatting>
  <conditionalFormatting sqref="A631:A652">
    <cfRule type="expression" dxfId="2350" priority="4794" stopIfTrue="1">
      <formula>#REF!="YES"</formula>
    </cfRule>
  </conditionalFormatting>
  <conditionalFormatting sqref="A630">
    <cfRule type="expression" dxfId="2349" priority="4799" stopIfTrue="1">
      <formula>#REF!="YES"</formula>
    </cfRule>
  </conditionalFormatting>
  <conditionalFormatting sqref="W630">
    <cfRule type="containsText" dxfId="2348" priority="4800" operator="containsText" text="HIGH">
      <formula>NOT(ISERROR(SEARCH("HIGH",W630)))</formula>
    </cfRule>
    <cfRule type="containsText" dxfId="2347" priority="4801" operator="containsText" text="SIGNIFICANT">
      <formula>NOT(ISERROR(SEARCH("SIGNIFICANT",W630)))</formula>
    </cfRule>
    <cfRule type="containsText" dxfId="2346" priority="4802" operator="containsText" text="MODERATE">
      <formula>NOT(ISERROR(SEARCH("MODERATE",W630)))</formula>
    </cfRule>
    <cfRule type="containsText" dxfId="2345" priority="4803" operator="containsText" text="LOW">
      <formula>NOT(ISERROR(SEARCH("LOW",W630)))</formula>
    </cfRule>
  </conditionalFormatting>
  <conditionalFormatting sqref="W631:W652">
    <cfRule type="containsText" dxfId="2344" priority="4795" operator="containsText" text="HIGH">
      <formula>NOT(ISERROR(SEARCH("HIGH",W631)))</formula>
    </cfRule>
    <cfRule type="containsText" dxfId="2343" priority="4796" operator="containsText" text="SIGNIFICANT">
      <formula>NOT(ISERROR(SEARCH("SIGNIFICANT",W631)))</formula>
    </cfRule>
    <cfRule type="containsText" dxfId="2342" priority="4797" operator="containsText" text="MODERATE">
      <formula>NOT(ISERROR(SEARCH("MODERATE",W631)))</formula>
    </cfRule>
    <cfRule type="containsText" dxfId="2341" priority="4798" operator="containsText" text="LOW">
      <formula>NOT(ISERROR(SEARCH("LOW",W631)))</formula>
    </cfRule>
  </conditionalFormatting>
  <conditionalFormatting sqref="K660:M667 K702:M712">
    <cfRule type="containsText" dxfId="2340" priority="4789" operator="containsText" text="D">
      <formula>NOT(ISERROR(SEARCH("D",K660)))</formula>
    </cfRule>
    <cfRule type="containsText" dxfId="2339" priority="4790" operator="containsText" text="C">
      <formula>NOT(ISERROR(SEARCH("C",K660)))</formula>
    </cfRule>
    <cfRule type="containsText" dxfId="2338" priority="4791" operator="containsText" text="B/C">
      <formula>NOT(ISERROR(SEARCH("B/C",K660)))</formula>
    </cfRule>
    <cfRule type="containsText" dxfId="2337" priority="4792" operator="containsText" text="B">
      <formula>NOT(ISERROR(SEARCH("B",K660)))</formula>
    </cfRule>
    <cfRule type="containsText" dxfId="2336" priority="4793" operator="containsText" text="A">
      <formula>NOT(ISERROR(SEARCH("A",K660)))</formula>
    </cfRule>
  </conditionalFormatting>
  <conditionalFormatting sqref="A690:A700 A702:A712">
    <cfRule type="expression" dxfId="2335" priority="4754" stopIfTrue="1">
      <formula>#REF!="YES"</formula>
    </cfRule>
  </conditionalFormatting>
  <conditionalFormatting sqref="W663">
    <cfRule type="containsText" dxfId="2334" priority="4780" operator="containsText" text="HIGH">
      <formula>NOT(ISERROR(SEARCH("HIGH",W663)))</formula>
    </cfRule>
    <cfRule type="containsText" dxfId="2333" priority="4781" operator="containsText" text="SIGNIFICANT">
      <formula>NOT(ISERROR(SEARCH("SIGNIFICANT",W663)))</formula>
    </cfRule>
    <cfRule type="containsText" dxfId="2332" priority="4782" operator="containsText" text="MODERATE">
      <formula>NOT(ISERROR(SEARCH("MODERATE",W663)))</formula>
    </cfRule>
    <cfRule type="containsText" dxfId="2331" priority="4783" operator="containsText" text="LOW">
      <formula>NOT(ISERROR(SEARCH("LOW",W663)))</formula>
    </cfRule>
  </conditionalFormatting>
  <conditionalFormatting sqref="A663">
    <cfRule type="expression" dxfId="2330" priority="4779" stopIfTrue="1">
      <formula>#REF!="YES"</formula>
    </cfRule>
  </conditionalFormatting>
  <conditionalFormatting sqref="A664">
    <cfRule type="expression" dxfId="2329" priority="4774" stopIfTrue="1">
      <formula>#REF!="YES"</formula>
    </cfRule>
  </conditionalFormatting>
  <conditionalFormatting sqref="W664">
    <cfRule type="containsText" dxfId="2328" priority="4775" operator="containsText" text="HIGH">
      <formula>NOT(ISERROR(SEARCH("HIGH",W664)))</formula>
    </cfRule>
    <cfRule type="containsText" dxfId="2327" priority="4776" operator="containsText" text="SIGNIFICANT">
      <formula>NOT(ISERROR(SEARCH("SIGNIFICANT",W664)))</formula>
    </cfRule>
    <cfRule type="containsText" dxfId="2326" priority="4777" operator="containsText" text="MODERATE">
      <formula>NOT(ISERROR(SEARCH("MODERATE",W664)))</formula>
    </cfRule>
    <cfRule type="containsText" dxfId="2325" priority="4778" operator="containsText" text="LOW">
      <formula>NOT(ISERROR(SEARCH("LOW",W664)))</formula>
    </cfRule>
  </conditionalFormatting>
  <conditionalFormatting sqref="A665:A667">
    <cfRule type="expression" dxfId="2324" priority="4769" stopIfTrue="1">
      <formula>#REF!="YES"</formula>
    </cfRule>
  </conditionalFormatting>
  <conditionalFormatting sqref="W665:W667">
    <cfRule type="containsText" dxfId="2323" priority="4770" operator="containsText" text="HIGH">
      <formula>NOT(ISERROR(SEARCH("HIGH",W665)))</formula>
    </cfRule>
    <cfRule type="containsText" dxfId="2322" priority="4771" operator="containsText" text="SIGNIFICANT">
      <formula>NOT(ISERROR(SEARCH("SIGNIFICANT",W665)))</formula>
    </cfRule>
    <cfRule type="containsText" dxfId="2321" priority="4772" operator="containsText" text="MODERATE">
      <formula>NOT(ISERROR(SEARCH("MODERATE",W665)))</formula>
    </cfRule>
    <cfRule type="containsText" dxfId="2320" priority="4773" operator="containsText" text="LOW">
      <formula>NOT(ISERROR(SEARCH("LOW",W665)))</formula>
    </cfRule>
  </conditionalFormatting>
  <conditionalFormatting sqref="W688">
    <cfRule type="containsText" dxfId="2319" priority="4765" operator="containsText" text="HIGH">
      <formula>NOT(ISERROR(SEARCH("HIGH",W688)))</formula>
    </cfRule>
    <cfRule type="containsText" dxfId="2318" priority="4766" operator="containsText" text="SIGNIFICANT">
      <formula>NOT(ISERROR(SEARCH("SIGNIFICANT",W688)))</formula>
    </cfRule>
    <cfRule type="containsText" dxfId="2317" priority="4767" operator="containsText" text="MODERATE">
      <formula>NOT(ISERROR(SEARCH("MODERATE",W688)))</formula>
    </cfRule>
    <cfRule type="containsText" dxfId="2316" priority="4768" operator="containsText" text="LOW">
      <formula>NOT(ISERROR(SEARCH("LOW",W688)))</formula>
    </cfRule>
  </conditionalFormatting>
  <conditionalFormatting sqref="A688">
    <cfRule type="expression" dxfId="2315" priority="4764" stopIfTrue="1">
      <formula>#REF!="YES"</formula>
    </cfRule>
  </conditionalFormatting>
  <conditionalFormatting sqref="A689">
    <cfRule type="expression" dxfId="2314" priority="4759" stopIfTrue="1">
      <formula>#REF!="YES"</formula>
    </cfRule>
  </conditionalFormatting>
  <conditionalFormatting sqref="W689">
    <cfRule type="containsText" dxfId="2313" priority="4760" operator="containsText" text="HIGH">
      <formula>NOT(ISERROR(SEARCH("HIGH",W689)))</formula>
    </cfRule>
    <cfRule type="containsText" dxfId="2312" priority="4761" operator="containsText" text="SIGNIFICANT">
      <formula>NOT(ISERROR(SEARCH("SIGNIFICANT",W689)))</formula>
    </cfRule>
    <cfRule type="containsText" dxfId="2311" priority="4762" operator="containsText" text="MODERATE">
      <formula>NOT(ISERROR(SEARCH("MODERATE",W689)))</formula>
    </cfRule>
    <cfRule type="containsText" dxfId="2310" priority="4763" operator="containsText" text="LOW">
      <formula>NOT(ISERROR(SEARCH("LOW",W689)))</formula>
    </cfRule>
  </conditionalFormatting>
  <conditionalFormatting sqref="W690:W700 W702:W712">
    <cfRule type="containsText" dxfId="2309" priority="4755" operator="containsText" text="HIGH">
      <formula>NOT(ISERROR(SEARCH("HIGH",W690)))</formula>
    </cfRule>
    <cfRule type="containsText" dxfId="2308" priority="4756" operator="containsText" text="SIGNIFICANT">
      <formula>NOT(ISERROR(SEARCH("SIGNIFICANT",W690)))</formula>
    </cfRule>
    <cfRule type="containsText" dxfId="2307" priority="4757" operator="containsText" text="MODERATE">
      <formula>NOT(ISERROR(SEARCH("MODERATE",W690)))</formula>
    </cfRule>
    <cfRule type="containsText" dxfId="2306" priority="4758" operator="containsText" text="LOW">
      <formula>NOT(ISERROR(SEARCH("LOW",W690)))</formula>
    </cfRule>
  </conditionalFormatting>
  <conditionalFormatting sqref="K552:M553 K555:M565 K567:M576">
    <cfRule type="containsText" dxfId="2305" priority="4749" operator="containsText" text="D">
      <formula>NOT(ISERROR(SEARCH("D",K552)))</formula>
    </cfRule>
    <cfRule type="containsText" dxfId="2304" priority="4750" operator="containsText" text="C">
      <formula>NOT(ISERROR(SEARCH("C",K552)))</formula>
    </cfRule>
    <cfRule type="containsText" dxfId="2303" priority="4751" operator="containsText" text="B/C">
      <formula>NOT(ISERROR(SEARCH("B/C",K552)))</formula>
    </cfRule>
    <cfRule type="containsText" dxfId="2302" priority="4752" operator="containsText" text="B">
      <formula>NOT(ISERROR(SEARCH("B",K552)))</formula>
    </cfRule>
    <cfRule type="containsText" dxfId="2301" priority="4753" operator="containsText" text="A">
      <formula>NOT(ISERROR(SEARCH("A",K552)))</formula>
    </cfRule>
  </conditionalFormatting>
  <conditionalFormatting sqref="A553 A555:A565 A567:A576">
    <cfRule type="expression" dxfId="2300" priority="4739" stopIfTrue="1">
      <formula>#REF!="YES"</formula>
    </cfRule>
  </conditionalFormatting>
  <conditionalFormatting sqref="A552">
    <cfRule type="expression" dxfId="2299" priority="4744" stopIfTrue="1">
      <formula>#REF!="YES"</formula>
    </cfRule>
  </conditionalFormatting>
  <conditionalFormatting sqref="W552">
    <cfRule type="containsText" dxfId="2298" priority="4745" operator="containsText" text="HIGH">
      <formula>NOT(ISERROR(SEARCH("HIGH",W552)))</formula>
    </cfRule>
    <cfRule type="containsText" dxfId="2297" priority="4746" operator="containsText" text="SIGNIFICANT">
      <formula>NOT(ISERROR(SEARCH("SIGNIFICANT",W552)))</formula>
    </cfRule>
    <cfRule type="containsText" dxfId="2296" priority="4747" operator="containsText" text="MODERATE">
      <formula>NOT(ISERROR(SEARCH("MODERATE",W552)))</formula>
    </cfRule>
    <cfRule type="containsText" dxfId="2295" priority="4748" operator="containsText" text="LOW">
      <formula>NOT(ISERROR(SEARCH("LOW",W552)))</formula>
    </cfRule>
  </conditionalFormatting>
  <conditionalFormatting sqref="W553 W555:W565 W567:W576">
    <cfRule type="containsText" dxfId="2294" priority="4740" operator="containsText" text="HIGH">
      <formula>NOT(ISERROR(SEARCH("HIGH",W553)))</formula>
    </cfRule>
    <cfRule type="containsText" dxfId="2293" priority="4741" operator="containsText" text="SIGNIFICANT">
      <formula>NOT(ISERROR(SEARCH("SIGNIFICANT",W553)))</formula>
    </cfRule>
    <cfRule type="containsText" dxfId="2292" priority="4742" operator="containsText" text="MODERATE">
      <formula>NOT(ISERROR(SEARCH("MODERATE",W553)))</formula>
    </cfRule>
    <cfRule type="containsText" dxfId="2291" priority="4743" operator="containsText" text="LOW">
      <formula>NOT(ISERROR(SEARCH("LOW",W553)))</formula>
    </cfRule>
  </conditionalFormatting>
  <conditionalFormatting sqref="W586">
    <cfRule type="containsText" dxfId="2290" priority="4725" operator="containsText" text="HIGH">
      <formula>NOT(ISERROR(SEARCH("HIGH",W586)))</formula>
    </cfRule>
    <cfRule type="containsText" dxfId="2289" priority="4726" operator="containsText" text="SIGNIFICANT">
      <formula>NOT(ISERROR(SEARCH("SIGNIFICANT",W586)))</formula>
    </cfRule>
    <cfRule type="containsText" dxfId="2288" priority="4727" operator="containsText" text="MODERATE">
      <formula>NOT(ISERROR(SEARCH("MODERATE",W586)))</formula>
    </cfRule>
    <cfRule type="containsText" dxfId="2287" priority="4728" operator="containsText" text="LOW">
      <formula>NOT(ISERROR(SEARCH("LOW",W586)))</formula>
    </cfRule>
  </conditionalFormatting>
  <conditionalFormatting sqref="A586">
    <cfRule type="expression" dxfId="2286" priority="4724" stopIfTrue="1">
      <formula>#REF!="YES"</formula>
    </cfRule>
  </conditionalFormatting>
  <conditionalFormatting sqref="A587">
    <cfRule type="expression" dxfId="2285" priority="4719" stopIfTrue="1">
      <formula>#REF!="YES"</formula>
    </cfRule>
  </conditionalFormatting>
  <conditionalFormatting sqref="W587">
    <cfRule type="containsText" dxfId="2284" priority="4720" operator="containsText" text="HIGH">
      <formula>NOT(ISERROR(SEARCH("HIGH",W587)))</formula>
    </cfRule>
    <cfRule type="containsText" dxfId="2283" priority="4721" operator="containsText" text="SIGNIFICANT">
      <formula>NOT(ISERROR(SEARCH("SIGNIFICANT",W587)))</formula>
    </cfRule>
    <cfRule type="containsText" dxfId="2282" priority="4722" operator="containsText" text="MODERATE">
      <formula>NOT(ISERROR(SEARCH("MODERATE",W587)))</formula>
    </cfRule>
    <cfRule type="containsText" dxfId="2281" priority="4723" operator="containsText" text="LOW">
      <formula>NOT(ISERROR(SEARCH("LOW",W587)))</formula>
    </cfRule>
  </conditionalFormatting>
  <conditionalFormatting sqref="W610">
    <cfRule type="containsText" dxfId="2280" priority="4710" operator="containsText" text="HIGH">
      <formula>NOT(ISERROR(SEARCH("HIGH",W610)))</formula>
    </cfRule>
    <cfRule type="containsText" dxfId="2279" priority="4711" operator="containsText" text="SIGNIFICANT">
      <formula>NOT(ISERROR(SEARCH("SIGNIFICANT",W610)))</formula>
    </cfRule>
    <cfRule type="containsText" dxfId="2278" priority="4712" operator="containsText" text="MODERATE">
      <formula>NOT(ISERROR(SEARCH("MODERATE",W610)))</formula>
    </cfRule>
    <cfRule type="containsText" dxfId="2277" priority="4713" operator="containsText" text="LOW">
      <formula>NOT(ISERROR(SEARCH("LOW",W610)))</formula>
    </cfRule>
  </conditionalFormatting>
  <conditionalFormatting sqref="A610">
    <cfRule type="expression" dxfId="2276" priority="4709" stopIfTrue="1">
      <formula>#REF!="YES"</formula>
    </cfRule>
  </conditionalFormatting>
  <conditionalFormatting sqref="A611">
    <cfRule type="expression" dxfId="2275" priority="4704" stopIfTrue="1">
      <formula>#REF!="YES"</formula>
    </cfRule>
  </conditionalFormatting>
  <conditionalFormatting sqref="W611">
    <cfRule type="containsText" dxfId="2274" priority="4705" operator="containsText" text="HIGH">
      <formula>NOT(ISERROR(SEARCH("HIGH",W611)))</formula>
    </cfRule>
    <cfRule type="containsText" dxfId="2273" priority="4706" operator="containsText" text="SIGNIFICANT">
      <formula>NOT(ISERROR(SEARCH("SIGNIFICANT",W611)))</formula>
    </cfRule>
    <cfRule type="containsText" dxfId="2272" priority="4707" operator="containsText" text="MODERATE">
      <formula>NOT(ISERROR(SEARCH("MODERATE",W611)))</formula>
    </cfRule>
    <cfRule type="containsText" dxfId="2271" priority="4708" operator="containsText" text="LOW">
      <formula>NOT(ISERROR(SEARCH("LOW",W611)))</formula>
    </cfRule>
  </conditionalFormatting>
  <conditionalFormatting sqref="K469:M491">
    <cfRule type="containsText" dxfId="2270" priority="4694" operator="containsText" text="D">
      <formula>NOT(ISERROR(SEARCH("D",K469)))</formula>
    </cfRule>
    <cfRule type="containsText" dxfId="2269" priority="4695" operator="containsText" text="C">
      <formula>NOT(ISERROR(SEARCH("C",K469)))</formula>
    </cfRule>
    <cfRule type="containsText" dxfId="2268" priority="4696" operator="containsText" text="B/C">
      <formula>NOT(ISERROR(SEARCH("B/C",K469)))</formula>
    </cfRule>
    <cfRule type="containsText" dxfId="2267" priority="4697" operator="containsText" text="B">
      <formula>NOT(ISERROR(SEARCH("B",K469)))</formula>
    </cfRule>
    <cfRule type="containsText" dxfId="2266" priority="4698" operator="containsText" text="A">
      <formula>NOT(ISERROR(SEARCH("A",K469)))</formula>
    </cfRule>
  </conditionalFormatting>
  <conditionalFormatting sqref="A470:A491">
    <cfRule type="expression" dxfId="2265" priority="4684" stopIfTrue="1">
      <formula>#REF!="YES"</formula>
    </cfRule>
  </conditionalFormatting>
  <conditionalFormatting sqref="A469">
    <cfRule type="expression" dxfId="2264" priority="4689" stopIfTrue="1">
      <formula>#REF!="YES"</formula>
    </cfRule>
  </conditionalFormatting>
  <conditionalFormatting sqref="W469">
    <cfRule type="containsText" dxfId="2263" priority="4690" operator="containsText" text="HIGH">
      <formula>NOT(ISERROR(SEARCH("HIGH",W469)))</formula>
    </cfRule>
    <cfRule type="containsText" dxfId="2262" priority="4691" operator="containsText" text="SIGNIFICANT">
      <formula>NOT(ISERROR(SEARCH("SIGNIFICANT",W469)))</formula>
    </cfRule>
    <cfRule type="containsText" dxfId="2261" priority="4692" operator="containsText" text="MODERATE">
      <formula>NOT(ISERROR(SEARCH("MODERATE",W469)))</formula>
    </cfRule>
    <cfRule type="containsText" dxfId="2260" priority="4693" operator="containsText" text="LOW">
      <formula>NOT(ISERROR(SEARCH("LOW",W469)))</formula>
    </cfRule>
  </conditionalFormatting>
  <conditionalFormatting sqref="W470:W491">
    <cfRule type="containsText" dxfId="2259" priority="4685" operator="containsText" text="HIGH">
      <formula>NOT(ISERROR(SEARCH("HIGH",W470)))</formula>
    </cfRule>
    <cfRule type="containsText" dxfId="2258" priority="4686" operator="containsText" text="SIGNIFICANT">
      <formula>NOT(ISERROR(SEARCH("SIGNIFICANT",W470)))</formula>
    </cfRule>
    <cfRule type="containsText" dxfId="2257" priority="4687" operator="containsText" text="MODERATE">
      <formula>NOT(ISERROR(SEARCH("MODERATE",W470)))</formula>
    </cfRule>
    <cfRule type="containsText" dxfId="2256" priority="4688" operator="containsText" text="LOW">
      <formula>NOT(ISERROR(SEARCH("LOW",W470)))</formula>
    </cfRule>
  </conditionalFormatting>
  <conditionalFormatting sqref="A529:A545 A547:A551">
    <cfRule type="expression" dxfId="2255" priority="4644" stopIfTrue="1">
      <formula>#REF!="YES"</formula>
    </cfRule>
  </conditionalFormatting>
  <conditionalFormatting sqref="W503">
    <cfRule type="containsText" dxfId="2254" priority="4670" operator="containsText" text="HIGH">
      <formula>NOT(ISERROR(SEARCH("HIGH",W503)))</formula>
    </cfRule>
    <cfRule type="containsText" dxfId="2253" priority="4671" operator="containsText" text="SIGNIFICANT">
      <formula>NOT(ISERROR(SEARCH("SIGNIFICANT",W503)))</formula>
    </cfRule>
    <cfRule type="containsText" dxfId="2252" priority="4672" operator="containsText" text="MODERATE">
      <formula>NOT(ISERROR(SEARCH("MODERATE",W503)))</formula>
    </cfRule>
    <cfRule type="containsText" dxfId="2251" priority="4673" operator="containsText" text="LOW">
      <formula>NOT(ISERROR(SEARCH("LOW",W503)))</formula>
    </cfRule>
  </conditionalFormatting>
  <conditionalFormatting sqref="A503">
    <cfRule type="expression" dxfId="2250" priority="4669" stopIfTrue="1">
      <formula>#REF!="YES"</formula>
    </cfRule>
  </conditionalFormatting>
  <conditionalFormatting sqref="A504">
    <cfRule type="expression" dxfId="2249" priority="4664" stopIfTrue="1">
      <formula>#REF!="YES"</formula>
    </cfRule>
  </conditionalFormatting>
  <conditionalFormatting sqref="W504">
    <cfRule type="containsText" dxfId="2248" priority="4665" operator="containsText" text="HIGH">
      <formula>NOT(ISERROR(SEARCH("HIGH",W504)))</formula>
    </cfRule>
    <cfRule type="containsText" dxfId="2247" priority="4666" operator="containsText" text="SIGNIFICANT">
      <formula>NOT(ISERROR(SEARCH("SIGNIFICANT",W504)))</formula>
    </cfRule>
    <cfRule type="containsText" dxfId="2246" priority="4667" operator="containsText" text="MODERATE">
      <formula>NOT(ISERROR(SEARCH("MODERATE",W504)))</formula>
    </cfRule>
    <cfRule type="containsText" dxfId="2245" priority="4668" operator="containsText" text="LOW">
      <formula>NOT(ISERROR(SEARCH("LOW",W504)))</formula>
    </cfRule>
  </conditionalFormatting>
  <conditionalFormatting sqref="W527">
    <cfRule type="containsText" dxfId="2244" priority="4655" operator="containsText" text="HIGH">
      <formula>NOT(ISERROR(SEARCH("HIGH",W527)))</formula>
    </cfRule>
    <cfRule type="containsText" dxfId="2243" priority="4656" operator="containsText" text="SIGNIFICANT">
      <formula>NOT(ISERROR(SEARCH("SIGNIFICANT",W527)))</formula>
    </cfRule>
    <cfRule type="containsText" dxfId="2242" priority="4657" operator="containsText" text="MODERATE">
      <formula>NOT(ISERROR(SEARCH("MODERATE",W527)))</formula>
    </cfRule>
    <cfRule type="containsText" dxfId="2241" priority="4658" operator="containsText" text="LOW">
      <formula>NOT(ISERROR(SEARCH("LOW",W527)))</formula>
    </cfRule>
  </conditionalFormatting>
  <conditionalFormatting sqref="A527">
    <cfRule type="expression" dxfId="2240" priority="4654" stopIfTrue="1">
      <formula>#REF!="YES"</formula>
    </cfRule>
  </conditionalFormatting>
  <conditionalFormatting sqref="A528">
    <cfRule type="expression" dxfId="2239" priority="4649" stopIfTrue="1">
      <formula>#REF!="YES"</formula>
    </cfRule>
  </conditionalFormatting>
  <conditionalFormatting sqref="W528">
    <cfRule type="containsText" dxfId="2238" priority="4650" operator="containsText" text="HIGH">
      <formula>NOT(ISERROR(SEARCH("HIGH",W528)))</formula>
    </cfRule>
    <cfRule type="containsText" dxfId="2237" priority="4651" operator="containsText" text="SIGNIFICANT">
      <formula>NOT(ISERROR(SEARCH("SIGNIFICANT",W528)))</formula>
    </cfRule>
    <cfRule type="containsText" dxfId="2236" priority="4652" operator="containsText" text="MODERATE">
      <formula>NOT(ISERROR(SEARCH("MODERATE",W528)))</formula>
    </cfRule>
    <cfRule type="containsText" dxfId="2235" priority="4653" operator="containsText" text="LOW">
      <formula>NOT(ISERROR(SEARCH("LOW",W528)))</formula>
    </cfRule>
  </conditionalFormatting>
  <conditionalFormatting sqref="W529:W545 W547:W551">
    <cfRule type="containsText" dxfId="2234" priority="4645" operator="containsText" text="HIGH">
      <formula>NOT(ISERROR(SEARCH("HIGH",W529)))</formula>
    </cfRule>
    <cfRule type="containsText" dxfId="2233" priority="4646" operator="containsText" text="SIGNIFICANT">
      <formula>NOT(ISERROR(SEARCH("SIGNIFICANT",W529)))</formula>
    </cfRule>
    <cfRule type="containsText" dxfId="2232" priority="4647" operator="containsText" text="MODERATE">
      <formula>NOT(ISERROR(SEARCH("MODERATE",W529)))</formula>
    </cfRule>
    <cfRule type="containsText" dxfId="2231" priority="4648" operator="containsText" text="LOW">
      <formula>NOT(ISERROR(SEARCH("LOW",W529)))</formula>
    </cfRule>
  </conditionalFormatting>
  <conditionalFormatting sqref="W466">
    <cfRule type="containsText" dxfId="2230" priority="2990" operator="containsText" text="HIGH">
      <formula>NOT(ISERROR(SEARCH("HIGH",W466)))</formula>
    </cfRule>
    <cfRule type="containsText" dxfId="2229" priority="2991" operator="containsText" text="SIGNIFICANT">
      <formula>NOT(ISERROR(SEARCH("SIGNIFICANT",W466)))</formula>
    </cfRule>
    <cfRule type="containsText" dxfId="2228" priority="2992" operator="containsText" text="MODERATE">
      <formula>NOT(ISERROR(SEARCH("MODERATE",W466)))</formula>
    </cfRule>
    <cfRule type="containsText" dxfId="2227" priority="2993" operator="containsText" text="LOW">
      <formula>NOT(ISERROR(SEARCH("LOW",W466)))</formula>
    </cfRule>
  </conditionalFormatting>
  <conditionalFormatting sqref="K466:M466">
    <cfRule type="containsText" dxfId="2226" priority="2985" operator="containsText" text="D">
      <formula>NOT(ISERROR(SEARCH("D",K466)))</formula>
    </cfRule>
    <cfRule type="containsText" dxfId="2225" priority="2986" operator="containsText" text="C">
      <formula>NOT(ISERROR(SEARCH("C",K466)))</formula>
    </cfRule>
    <cfRule type="containsText" dxfId="2224" priority="2987" operator="containsText" text="B/C">
      <formula>NOT(ISERROR(SEARCH("B/C",K466)))</formula>
    </cfRule>
    <cfRule type="containsText" dxfId="2223" priority="2988" operator="containsText" text="B">
      <formula>NOT(ISERROR(SEARCH("B",K466)))</formula>
    </cfRule>
    <cfRule type="containsText" dxfId="2222" priority="2989" operator="containsText" text="A">
      <formula>NOT(ISERROR(SEARCH("A",K466)))</formula>
    </cfRule>
  </conditionalFormatting>
  <conditionalFormatting sqref="A466">
    <cfRule type="expression" dxfId="2221" priority="2984" stopIfTrue="1">
      <formula>#REF!="YES"</formula>
    </cfRule>
  </conditionalFormatting>
  <conditionalFormatting sqref="W465">
    <cfRule type="containsText" dxfId="2220" priority="2980" operator="containsText" text="HIGH">
      <formula>NOT(ISERROR(SEARCH("HIGH",W465)))</formula>
    </cfRule>
    <cfRule type="containsText" dxfId="2219" priority="2981" operator="containsText" text="SIGNIFICANT">
      <formula>NOT(ISERROR(SEARCH("SIGNIFICANT",W465)))</formula>
    </cfRule>
    <cfRule type="containsText" dxfId="2218" priority="2982" operator="containsText" text="MODERATE">
      <formula>NOT(ISERROR(SEARCH("MODERATE",W465)))</formula>
    </cfRule>
    <cfRule type="containsText" dxfId="2217" priority="2983" operator="containsText" text="LOW">
      <formula>NOT(ISERROR(SEARCH("LOW",W465)))</formula>
    </cfRule>
  </conditionalFormatting>
  <conditionalFormatting sqref="K465:M465">
    <cfRule type="containsText" dxfId="2216" priority="2975" operator="containsText" text="D">
      <formula>NOT(ISERROR(SEARCH("D",K465)))</formula>
    </cfRule>
    <cfRule type="containsText" dxfId="2215" priority="2976" operator="containsText" text="C">
      <formula>NOT(ISERROR(SEARCH("C",K465)))</formula>
    </cfRule>
    <cfRule type="containsText" dxfId="2214" priority="2977" operator="containsText" text="B/C">
      <formula>NOT(ISERROR(SEARCH("B/C",K465)))</formula>
    </cfRule>
    <cfRule type="containsText" dxfId="2213" priority="2978" operator="containsText" text="B">
      <formula>NOT(ISERROR(SEARCH("B",K465)))</formula>
    </cfRule>
    <cfRule type="containsText" dxfId="2212" priority="2979" operator="containsText" text="A">
      <formula>NOT(ISERROR(SEARCH("A",K465)))</formula>
    </cfRule>
  </conditionalFormatting>
  <conditionalFormatting sqref="A465">
    <cfRule type="expression" dxfId="2211" priority="2974" stopIfTrue="1">
      <formula>#REF!="YES"</formula>
    </cfRule>
  </conditionalFormatting>
  <conditionalFormatting sqref="W497">
    <cfRule type="containsText" dxfId="2210" priority="2970" operator="containsText" text="HIGH">
      <formula>NOT(ISERROR(SEARCH("HIGH",W497)))</formula>
    </cfRule>
    <cfRule type="containsText" dxfId="2209" priority="2971" operator="containsText" text="SIGNIFICANT">
      <formula>NOT(ISERROR(SEARCH("SIGNIFICANT",W497)))</formula>
    </cfRule>
    <cfRule type="containsText" dxfId="2208" priority="2972" operator="containsText" text="MODERATE">
      <formula>NOT(ISERROR(SEARCH("MODERATE",W497)))</formula>
    </cfRule>
    <cfRule type="containsText" dxfId="2207" priority="2973" operator="containsText" text="LOW">
      <formula>NOT(ISERROR(SEARCH("LOW",W497)))</formula>
    </cfRule>
  </conditionalFormatting>
  <conditionalFormatting sqref="K497:M497">
    <cfRule type="containsText" dxfId="2206" priority="2965" operator="containsText" text="D">
      <formula>NOT(ISERROR(SEARCH("D",K497)))</formula>
    </cfRule>
    <cfRule type="containsText" dxfId="2205" priority="2966" operator="containsText" text="C">
      <formula>NOT(ISERROR(SEARCH("C",K497)))</formula>
    </cfRule>
    <cfRule type="containsText" dxfId="2204" priority="2967" operator="containsText" text="B/C">
      <formula>NOT(ISERROR(SEARCH("B/C",K497)))</formula>
    </cfRule>
    <cfRule type="containsText" dxfId="2203" priority="2968" operator="containsText" text="B">
      <formula>NOT(ISERROR(SEARCH("B",K497)))</formula>
    </cfRule>
    <cfRule type="containsText" dxfId="2202" priority="2969" operator="containsText" text="A">
      <formula>NOT(ISERROR(SEARCH("A",K497)))</formula>
    </cfRule>
  </conditionalFormatting>
  <conditionalFormatting sqref="A497">
    <cfRule type="expression" dxfId="2201" priority="2964" stopIfTrue="1">
      <formula>#REF!="YES"</formula>
    </cfRule>
  </conditionalFormatting>
  <conditionalFormatting sqref="W495">
    <cfRule type="containsText" dxfId="2200" priority="2960" operator="containsText" text="HIGH">
      <formula>NOT(ISERROR(SEARCH("HIGH",W495)))</formula>
    </cfRule>
    <cfRule type="containsText" dxfId="2199" priority="2961" operator="containsText" text="SIGNIFICANT">
      <formula>NOT(ISERROR(SEARCH("SIGNIFICANT",W495)))</formula>
    </cfRule>
    <cfRule type="containsText" dxfId="2198" priority="2962" operator="containsText" text="MODERATE">
      <formula>NOT(ISERROR(SEARCH("MODERATE",W495)))</formula>
    </cfRule>
    <cfRule type="containsText" dxfId="2197" priority="2963" operator="containsText" text="LOW">
      <formula>NOT(ISERROR(SEARCH("LOW",W495)))</formula>
    </cfRule>
  </conditionalFormatting>
  <conditionalFormatting sqref="K495:M495">
    <cfRule type="containsText" dxfId="2196" priority="2955" operator="containsText" text="D">
      <formula>NOT(ISERROR(SEARCH("D",K495)))</formula>
    </cfRule>
    <cfRule type="containsText" dxfId="2195" priority="2956" operator="containsText" text="C">
      <formula>NOT(ISERROR(SEARCH("C",K495)))</formula>
    </cfRule>
    <cfRule type="containsText" dxfId="2194" priority="2957" operator="containsText" text="B/C">
      <formula>NOT(ISERROR(SEARCH("B/C",K495)))</formula>
    </cfRule>
    <cfRule type="containsText" dxfId="2193" priority="2958" operator="containsText" text="B">
      <formula>NOT(ISERROR(SEARCH("B",K495)))</formula>
    </cfRule>
    <cfRule type="containsText" dxfId="2192" priority="2959" operator="containsText" text="A">
      <formula>NOT(ISERROR(SEARCH("A",K495)))</formula>
    </cfRule>
  </conditionalFormatting>
  <conditionalFormatting sqref="A495">
    <cfRule type="expression" dxfId="2191" priority="2954" stopIfTrue="1">
      <formula>#REF!="YES"</formula>
    </cfRule>
  </conditionalFormatting>
  <conditionalFormatting sqref="W509">
    <cfRule type="containsText" dxfId="2190" priority="2950" operator="containsText" text="HIGH">
      <formula>NOT(ISERROR(SEARCH("HIGH",W509)))</formula>
    </cfRule>
    <cfRule type="containsText" dxfId="2189" priority="2951" operator="containsText" text="SIGNIFICANT">
      <formula>NOT(ISERROR(SEARCH("SIGNIFICANT",W509)))</formula>
    </cfRule>
    <cfRule type="containsText" dxfId="2188" priority="2952" operator="containsText" text="MODERATE">
      <formula>NOT(ISERROR(SEARCH("MODERATE",W509)))</formula>
    </cfRule>
    <cfRule type="containsText" dxfId="2187" priority="2953" operator="containsText" text="LOW">
      <formula>NOT(ISERROR(SEARCH("LOW",W509)))</formula>
    </cfRule>
  </conditionalFormatting>
  <conditionalFormatting sqref="K509:M509">
    <cfRule type="containsText" dxfId="2186" priority="2945" operator="containsText" text="D">
      <formula>NOT(ISERROR(SEARCH("D",K509)))</formula>
    </cfRule>
    <cfRule type="containsText" dxfId="2185" priority="2946" operator="containsText" text="C">
      <formula>NOT(ISERROR(SEARCH("C",K509)))</formula>
    </cfRule>
    <cfRule type="containsText" dxfId="2184" priority="2947" operator="containsText" text="B/C">
      <formula>NOT(ISERROR(SEARCH("B/C",K509)))</formula>
    </cfRule>
    <cfRule type="containsText" dxfId="2183" priority="2948" operator="containsText" text="B">
      <formula>NOT(ISERROR(SEARCH("B",K509)))</formula>
    </cfRule>
    <cfRule type="containsText" dxfId="2182" priority="2949" operator="containsText" text="A">
      <formula>NOT(ISERROR(SEARCH("A",K509)))</formula>
    </cfRule>
  </conditionalFormatting>
  <conditionalFormatting sqref="A509">
    <cfRule type="expression" dxfId="2181" priority="2944" stopIfTrue="1">
      <formula>#REF!="YES"</formula>
    </cfRule>
  </conditionalFormatting>
  <conditionalFormatting sqref="W511">
    <cfRule type="containsText" dxfId="2180" priority="2940" operator="containsText" text="HIGH">
      <formula>NOT(ISERROR(SEARCH("HIGH",W511)))</formula>
    </cfRule>
    <cfRule type="containsText" dxfId="2179" priority="2941" operator="containsText" text="SIGNIFICANT">
      <formula>NOT(ISERROR(SEARCH("SIGNIFICANT",W511)))</formula>
    </cfRule>
    <cfRule type="containsText" dxfId="2178" priority="2942" operator="containsText" text="MODERATE">
      <formula>NOT(ISERROR(SEARCH("MODERATE",W511)))</formula>
    </cfRule>
    <cfRule type="containsText" dxfId="2177" priority="2943" operator="containsText" text="LOW">
      <formula>NOT(ISERROR(SEARCH("LOW",W511)))</formula>
    </cfRule>
  </conditionalFormatting>
  <conditionalFormatting sqref="K511:M511">
    <cfRule type="containsText" dxfId="2176" priority="2935" operator="containsText" text="D">
      <formula>NOT(ISERROR(SEARCH("D",K511)))</formula>
    </cfRule>
    <cfRule type="containsText" dxfId="2175" priority="2936" operator="containsText" text="C">
      <formula>NOT(ISERROR(SEARCH("C",K511)))</formula>
    </cfRule>
    <cfRule type="containsText" dxfId="2174" priority="2937" operator="containsText" text="B/C">
      <formula>NOT(ISERROR(SEARCH("B/C",K511)))</formula>
    </cfRule>
    <cfRule type="containsText" dxfId="2173" priority="2938" operator="containsText" text="B">
      <formula>NOT(ISERROR(SEARCH("B",K511)))</formula>
    </cfRule>
    <cfRule type="containsText" dxfId="2172" priority="2939" operator="containsText" text="A">
      <formula>NOT(ISERROR(SEARCH("A",K511)))</formula>
    </cfRule>
  </conditionalFormatting>
  <conditionalFormatting sqref="A511">
    <cfRule type="expression" dxfId="2171" priority="2934" stopIfTrue="1">
      <formula>#REF!="YES"</formula>
    </cfRule>
  </conditionalFormatting>
  <conditionalFormatting sqref="K554:M554">
    <cfRule type="containsText" dxfId="2170" priority="2929" operator="containsText" text="D">
      <formula>NOT(ISERROR(SEARCH("D",K554)))</formula>
    </cfRule>
    <cfRule type="containsText" dxfId="2169" priority="2930" operator="containsText" text="C">
      <formula>NOT(ISERROR(SEARCH("C",K554)))</formula>
    </cfRule>
    <cfRule type="containsText" dxfId="2168" priority="2931" operator="containsText" text="B/C">
      <formula>NOT(ISERROR(SEARCH("B/C",K554)))</formula>
    </cfRule>
    <cfRule type="containsText" dxfId="2167" priority="2932" operator="containsText" text="B">
      <formula>NOT(ISERROR(SEARCH("B",K554)))</formula>
    </cfRule>
    <cfRule type="containsText" dxfId="2166" priority="2933" operator="containsText" text="A">
      <formula>NOT(ISERROR(SEARCH("A",K554)))</formula>
    </cfRule>
  </conditionalFormatting>
  <conditionalFormatting sqref="A554">
    <cfRule type="expression" dxfId="2165" priority="2923" stopIfTrue="1">
      <formula>#REF!="YES"</formula>
    </cfRule>
  </conditionalFormatting>
  <conditionalFormatting sqref="W554">
    <cfRule type="containsText" dxfId="2164" priority="2924" operator="containsText" text="HIGH">
      <formula>NOT(ISERROR(SEARCH("HIGH",W554)))</formula>
    </cfRule>
    <cfRule type="containsText" dxfId="2163" priority="2925" operator="containsText" text="SIGNIFICANT">
      <formula>NOT(ISERROR(SEARCH("SIGNIFICANT",W554)))</formula>
    </cfRule>
    <cfRule type="containsText" dxfId="2162" priority="2926" operator="containsText" text="MODERATE">
      <formula>NOT(ISERROR(SEARCH("MODERATE",W554)))</formula>
    </cfRule>
    <cfRule type="containsText" dxfId="2161" priority="2927" operator="containsText" text="LOW">
      <formula>NOT(ISERROR(SEARCH("LOW",W554)))</formula>
    </cfRule>
  </conditionalFormatting>
  <conditionalFormatting sqref="K546:M546">
    <cfRule type="containsText" dxfId="2160" priority="2918" operator="containsText" text="D">
      <formula>NOT(ISERROR(SEARCH("D",K546)))</formula>
    </cfRule>
    <cfRule type="containsText" dxfId="2159" priority="2919" operator="containsText" text="C">
      <formula>NOT(ISERROR(SEARCH("C",K546)))</formula>
    </cfRule>
    <cfRule type="containsText" dxfId="2158" priority="2920" operator="containsText" text="B/C">
      <formula>NOT(ISERROR(SEARCH("B/C",K546)))</formula>
    </cfRule>
    <cfRule type="containsText" dxfId="2157" priority="2921" operator="containsText" text="B">
      <formula>NOT(ISERROR(SEARCH("B",K546)))</formula>
    </cfRule>
    <cfRule type="containsText" dxfId="2156" priority="2922" operator="containsText" text="A">
      <formula>NOT(ISERROR(SEARCH("A",K546)))</formula>
    </cfRule>
  </conditionalFormatting>
  <conditionalFormatting sqref="A546">
    <cfRule type="expression" dxfId="2155" priority="2912" stopIfTrue="1">
      <formula>#REF!="YES"</formula>
    </cfRule>
  </conditionalFormatting>
  <conditionalFormatting sqref="W546">
    <cfRule type="containsText" dxfId="2154" priority="2913" operator="containsText" text="HIGH">
      <formula>NOT(ISERROR(SEARCH("HIGH",W546)))</formula>
    </cfRule>
    <cfRule type="containsText" dxfId="2153" priority="2914" operator="containsText" text="SIGNIFICANT">
      <formula>NOT(ISERROR(SEARCH("SIGNIFICANT",W546)))</formula>
    </cfRule>
    <cfRule type="containsText" dxfId="2152" priority="2915" operator="containsText" text="MODERATE">
      <formula>NOT(ISERROR(SEARCH("MODERATE",W546)))</formula>
    </cfRule>
    <cfRule type="containsText" dxfId="2151" priority="2916" operator="containsText" text="LOW">
      <formula>NOT(ISERROR(SEARCH("LOW",W546)))</formula>
    </cfRule>
  </conditionalFormatting>
  <conditionalFormatting sqref="K566:M566">
    <cfRule type="containsText" dxfId="2150" priority="2907" operator="containsText" text="D">
      <formula>NOT(ISERROR(SEARCH("D",K566)))</formula>
    </cfRule>
    <cfRule type="containsText" dxfId="2149" priority="2908" operator="containsText" text="C">
      <formula>NOT(ISERROR(SEARCH("C",K566)))</formula>
    </cfRule>
    <cfRule type="containsText" dxfId="2148" priority="2909" operator="containsText" text="B/C">
      <formula>NOT(ISERROR(SEARCH("B/C",K566)))</formula>
    </cfRule>
    <cfRule type="containsText" dxfId="2147" priority="2910" operator="containsText" text="B">
      <formula>NOT(ISERROR(SEARCH("B",K566)))</formula>
    </cfRule>
    <cfRule type="containsText" dxfId="2146" priority="2911" operator="containsText" text="A">
      <formula>NOT(ISERROR(SEARCH("A",K566)))</formula>
    </cfRule>
  </conditionalFormatting>
  <conditionalFormatting sqref="A566">
    <cfRule type="expression" dxfId="2145" priority="2901" stopIfTrue="1">
      <formula>#REF!="YES"</formula>
    </cfRule>
  </conditionalFormatting>
  <conditionalFormatting sqref="W566">
    <cfRule type="containsText" dxfId="2144" priority="2902" operator="containsText" text="HIGH">
      <formula>NOT(ISERROR(SEARCH("HIGH",W566)))</formula>
    </cfRule>
    <cfRule type="containsText" dxfId="2143" priority="2903" operator="containsText" text="SIGNIFICANT">
      <formula>NOT(ISERROR(SEARCH("SIGNIFICANT",W566)))</formula>
    </cfRule>
    <cfRule type="containsText" dxfId="2142" priority="2904" operator="containsText" text="MODERATE">
      <formula>NOT(ISERROR(SEARCH("MODERATE",W566)))</formula>
    </cfRule>
    <cfRule type="containsText" dxfId="2141" priority="2905" operator="containsText" text="LOW">
      <formula>NOT(ISERROR(SEARCH("LOW",W566)))</formula>
    </cfRule>
  </conditionalFormatting>
  <conditionalFormatting sqref="W608">
    <cfRule type="containsText" dxfId="2140" priority="2897" operator="containsText" text="HIGH">
      <formula>NOT(ISERROR(SEARCH("HIGH",W608)))</formula>
    </cfRule>
    <cfRule type="containsText" dxfId="2139" priority="2898" operator="containsText" text="SIGNIFICANT">
      <formula>NOT(ISERROR(SEARCH("SIGNIFICANT",W608)))</formula>
    </cfRule>
    <cfRule type="containsText" dxfId="2138" priority="2899" operator="containsText" text="MODERATE">
      <formula>NOT(ISERROR(SEARCH("MODERATE",W608)))</formula>
    </cfRule>
    <cfRule type="containsText" dxfId="2137" priority="2900" operator="containsText" text="LOW">
      <formula>NOT(ISERROR(SEARCH("LOW",W608)))</formula>
    </cfRule>
  </conditionalFormatting>
  <conditionalFormatting sqref="K608:M608">
    <cfRule type="containsText" dxfId="2136" priority="2892" operator="containsText" text="D">
      <formula>NOT(ISERROR(SEARCH("D",K608)))</formula>
    </cfRule>
    <cfRule type="containsText" dxfId="2135" priority="2893" operator="containsText" text="C">
      <formula>NOT(ISERROR(SEARCH("C",K608)))</formula>
    </cfRule>
    <cfRule type="containsText" dxfId="2134" priority="2894" operator="containsText" text="B/C">
      <formula>NOT(ISERROR(SEARCH("B/C",K608)))</formula>
    </cfRule>
    <cfRule type="containsText" dxfId="2133" priority="2895" operator="containsText" text="B">
      <formula>NOT(ISERROR(SEARCH("B",K608)))</formula>
    </cfRule>
    <cfRule type="containsText" dxfId="2132" priority="2896" operator="containsText" text="A">
      <formula>NOT(ISERROR(SEARCH("A",K608)))</formula>
    </cfRule>
  </conditionalFormatting>
  <conditionalFormatting sqref="A608">
    <cfRule type="expression" dxfId="2131" priority="2890" stopIfTrue="1">
      <formula>#REF!="YES"</formula>
    </cfRule>
  </conditionalFormatting>
  <conditionalFormatting sqref="K668:M668">
    <cfRule type="containsText" dxfId="2130" priority="2884" operator="containsText" text="D">
      <formula>NOT(ISERROR(SEARCH("D",K668)))</formula>
    </cfRule>
    <cfRule type="containsText" dxfId="2129" priority="2885" operator="containsText" text="C">
      <formula>NOT(ISERROR(SEARCH("C",K668)))</formula>
    </cfRule>
    <cfRule type="containsText" dxfId="2128" priority="2886" operator="containsText" text="B/C">
      <formula>NOT(ISERROR(SEARCH("B/C",K668)))</formula>
    </cfRule>
    <cfRule type="containsText" dxfId="2127" priority="2887" operator="containsText" text="B">
      <formula>NOT(ISERROR(SEARCH("B",K668)))</formula>
    </cfRule>
    <cfRule type="containsText" dxfId="2126" priority="2888" operator="containsText" text="A">
      <formula>NOT(ISERROR(SEARCH("A",K668)))</formula>
    </cfRule>
  </conditionalFormatting>
  <conditionalFormatting sqref="A668">
    <cfRule type="expression" dxfId="2125" priority="2879" stopIfTrue="1">
      <formula>#REF!="YES"</formula>
    </cfRule>
  </conditionalFormatting>
  <conditionalFormatting sqref="W668">
    <cfRule type="containsText" dxfId="2124" priority="2880" operator="containsText" text="HIGH">
      <formula>NOT(ISERROR(SEARCH("HIGH",W668)))</formula>
    </cfRule>
    <cfRule type="containsText" dxfId="2123" priority="2881" operator="containsText" text="SIGNIFICANT">
      <formula>NOT(ISERROR(SEARCH("SIGNIFICANT",W668)))</formula>
    </cfRule>
    <cfRule type="containsText" dxfId="2122" priority="2882" operator="containsText" text="MODERATE">
      <formula>NOT(ISERROR(SEARCH("MODERATE",W668)))</formula>
    </cfRule>
    <cfRule type="containsText" dxfId="2121" priority="2883" operator="containsText" text="LOW">
      <formula>NOT(ISERROR(SEARCH("LOW",W668)))</formula>
    </cfRule>
  </conditionalFormatting>
  <conditionalFormatting sqref="K701:M701">
    <cfRule type="containsText" dxfId="2120" priority="2873" operator="containsText" text="D">
      <formula>NOT(ISERROR(SEARCH("D",K701)))</formula>
    </cfRule>
    <cfRule type="containsText" dxfId="2119" priority="2874" operator="containsText" text="C">
      <formula>NOT(ISERROR(SEARCH("C",K701)))</formula>
    </cfRule>
    <cfRule type="containsText" dxfId="2118" priority="2875" operator="containsText" text="B/C">
      <formula>NOT(ISERROR(SEARCH("B/C",K701)))</formula>
    </cfRule>
    <cfRule type="containsText" dxfId="2117" priority="2876" operator="containsText" text="B">
      <formula>NOT(ISERROR(SEARCH("B",K701)))</formula>
    </cfRule>
    <cfRule type="containsText" dxfId="2116" priority="2877" operator="containsText" text="A">
      <formula>NOT(ISERROR(SEARCH("A",K701)))</formula>
    </cfRule>
  </conditionalFormatting>
  <conditionalFormatting sqref="A701">
    <cfRule type="expression" dxfId="2115" priority="2868" stopIfTrue="1">
      <formula>#REF!="YES"</formula>
    </cfRule>
  </conditionalFormatting>
  <conditionalFormatting sqref="W701">
    <cfRule type="containsText" dxfId="2114" priority="2869" operator="containsText" text="HIGH">
      <formula>NOT(ISERROR(SEARCH("HIGH",W701)))</formula>
    </cfRule>
    <cfRule type="containsText" dxfId="2113" priority="2870" operator="containsText" text="SIGNIFICANT">
      <formula>NOT(ISERROR(SEARCH("SIGNIFICANT",W701)))</formula>
    </cfRule>
    <cfRule type="containsText" dxfId="2112" priority="2871" operator="containsText" text="MODERATE">
      <formula>NOT(ISERROR(SEARCH("MODERATE",W701)))</formula>
    </cfRule>
    <cfRule type="containsText" dxfId="2111" priority="2872" operator="containsText" text="LOW">
      <formula>NOT(ISERROR(SEARCH("LOW",W701)))</formula>
    </cfRule>
  </conditionalFormatting>
  <conditionalFormatting sqref="K713:M713">
    <cfRule type="containsText" dxfId="2110" priority="2862" operator="containsText" text="D">
      <formula>NOT(ISERROR(SEARCH("D",K713)))</formula>
    </cfRule>
    <cfRule type="containsText" dxfId="2109" priority="2863" operator="containsText" text="C">
      <formula>NOT(ISERROR(SEARCH("C",K713)))</formula>
    </cfRule>
    <cfRule type="containsText" dxfId="2108" priority="2864" operator="containsText" text="B/C">
      <formula>NOT(ISERROR(SEARCH("B/C",K713)))</formula>
    </cfRule>
    <cfRule type="containsText" dxfId="2107" priority="2865" operator="containsText" text="B">
      <formula>NOT(ISERROR(SEARCH("B",K713)))</formula>
    </cfRule>
    <cfRule type="containsText" dxfId="2106" priority="2866" operator="containsText" text="A">
      <formula>NOT(ISERROR(SEARCH("A",K713)))</formula>
    </cfRule>
  </conditionalFormatting>
  <conditionalFormatting sqref="A713">
    <cfRule type="expression" dxfId="2105" priority="2857" stopIfTrue="1">
      <formula>#REF!="YES"</formula>
    </cfRule>
  </conditionalFormatting>
  <conditionalFormatting sqref="W713">
    <cfRule type="containsText" dxfId="2104" priority="2858" operator="containsText" text="HIGH">
      <formula>NOT(ISERROR(SEARCH("HIGH",W713)))</formula>
    </cfRule>
    <cfRule type="containsText" dxfId="2103" priority="2859" operator="containsText" text="SIGNIFICANT">
      <formula>NOT(ISERROR(SEARCH("SIGNIFICANT",W713)))</formula>
    </cfRule>
    <cfRule type="containsText" dxfId="2102" priority="2860" operator="containsText" text="MODERATE">
      <formula>NOT(ISERROR(SEARCH("MODERATE",W713)))</formula>
    </cfRule>
    <cfRule type="containsText" dxfId="2101" priority="2861" operator="containsText" text="LOW">
      <formula>NOT(ISERROR(SEARCH("LOW",W713)))</formula>
    </cfRule>
  </conditionalFormatting>
  <conditionalFormatting sqref="K725:M725">
    <cfRule type="containsText" dxfId="2100" priority="2852" operator="containsText" text="D">
      <formula>NOT(ISERROR(SEARCH("D",K725)))</formula>
    </cfRule>
    <cfRule type="containsText" dxfId="2099" priority="2853" operator="containsText" text="C">
      <formula>NOT(ISERROR(SEARCH("C",K725)))</formula>
    </cfRule>
    <cfRule type="containsText" dxfId="2098" priority="2854" operator="containsText" text="B/C">
      <formula>NOT(ISERROR(SEARCH("B/C",K725)))</formula>
    </cfRule>
    <cfRule type="containsText" dxfId="2097" priority="2855" operator="containsText" text="B">
      <formula>NOT(ISERROR(SEARCH("B",K725)))</formula>
    </cfRule>
    <cfRule type="containsText" dxfId="2096" priority="2856" operator="containsText" text="A">
      <formula>NOT(ISERROR(SEARCH("A",K725)))</formula>
    </cfRule>
  </conditionalFormatting>
  <conditionalFormatting sqref="A725">
    <cfRule type="expression" dxfId="2095" priority="2846" stopIfTrue="1">
      <formula>#REF!="YES"</formula>
    </cfRule>
  </conditionalFormatting>
  <conditionalFormatting sqref="W725">
    <cfRule type="containsText" dxfId="2094" priority="2847" operator="containsText" text="HIGH">
      <formula>NOT(ISERROR(SEARCH("HIGH",W725)))</formula>
    </cfRule>
    <cfRule type="containsText" dxfId="2093" priority="2848" operator="containsText" text="SIGNIFICANT">
      <formula>NOT(ISERROR(SEARCH("SIGNIFICANT",W725)))</formula>
    </cfRule>
    <cfRule type="containsText" dxfId="2092" priority="2849" operator="containsText" text="MODERATE">
      <formula>NOT(ISERROR(SEARCH("MODERATE",W725)))</formula>
    </cfRule>
    <cfRule type="containsText" dxfId="2091" priority="2850" operator="containsText" text="LOW">
      <formula>NOT(ISERROR(SEARCH("LOW",W725)))</formula>
    </cfRule>
  </conditionalFormatting>
  <conditionalFormatting sqref="K736:M736">
    <cfRule type="containsText" dxfId="2090" priority="2841" operator="containsText" text="D">
      <formula>NOT(ISERROR(SEARCH("D",K736)))</formula>
    </cfRule>
    <cfRule type="containsText" dxfId="2089" priority="2842" operator="containsText" text="C">
      <formula>NOT(ISERROR(SEARCH("C",K736)))</formula>
    </cfRule>
    <cfRule type="containsText" dxfId="2088" priority="2843" operator="containsText" text="B/C">
      <formula>NOT(ISERROR(SEARCH("B/C",K736)))</formula>
    </cfRule>
    <cfRule type="containsText" dxfId="2087" priority="2844" operator="containsText" text="B">
      <formula>NOT(ISERROR(SEARCH("B",K736)))</formula>
    </cfRule>
    <cfRule type="containsText" dxfId="2086" priority="2845" operator="containsText" text="A">
      <formula>NOT(ISERROR(SEARCH("A",K736)))</formula>
    </cfRule>
  </conditionalFormatting>
  <conditionalFormatting sqref="A736">
    <cfRule type="expression" dxfId="2085" priority="2835" stopIfTrue="1">
      <formula>#REF!="YES"</formula>
    </cfRule>
  </conditionalFormatting>
  <conditionalFormatting sqref="W736">
    <cfRule type="containsText" dxfId="2084" priority="2836" operator="containsText" text="HIGH">
      <formula>NOT(ISERROR(SEARCH("HIGH",W736)))</formula>
    </cfRule>
    <cfRule type="containsText" dxfId="2083" priority="2837" operator="containsText" text="SIGNIFICANT">
      <formula>NOT(ISERROR(SEARCH("SIGNIFICANT",W736)))</formula>
    </cfRule>
    <cfRule type="containsText" dxfId="2082" priority="2838" operator="containsText" text="MODERATE">
      <formula>NOT(ISERROR(SEARCH("MODERATE",W736)))</formula>
    </cfRule>
    <cfRule type="containsText" dxfId="2081" priority="2839" operator="containsText" text="LOW">
      <formula>NOT(ISERROR(SEARCH("LOW",W736)))</formula>
    </cfRule>
  </conditionalFormatting>
  <conditionalFormatting sqref="K739:M739">
    <cfRule type="containsText" dxfId="2080" priority="2830" operator="containsText" text="D">
      <formula>NOT(ISERROR(SEARCH("D",K739)))</formula>
    </cfRule>
    <cfRule type="containsText" dxfId="2079" priority="2831" operator="containsText" text="C">
      <formula>NOT(ISERROR(SEARCH("C",K739)))</formula>
    </cfRule>
    <cfRule type="containsText" dxfId="2078" priority="2832" operator="containsText" text="B/C">
      <formula>NOT(ISERROR(SEARCH("B/C",K739)))</formula>
    </cfRule>
    <cfRule type="containsText" dxfId="2077" priority="2833" operator="containsText" text="B">
      <formula>NOT(ISERROR(SEARCH("B",K739)))</formula>
    </cfRule>
    <cfRule type="containsText" dxfId="2076" priority="2834" operator="containsText" text="A">
      <formula>NOT(ISERROR(SEARCH("A",K739)))</formula>
    </cfRule>
  </conditionalFormatting>
  <conditionalFormatting sqref="A739">
    <cfRule type="expression" dxfId="2075" priority="2824" stopIfTrue="1">
      <formula>#REF!="YES"</formula>
    </cfRule>
  </conditionalFormatting>
  <conditionalFormatting sqref="W739">
    <cfRule type="containsText" dxfId="2074" priority="2825" operator="containsText" text="HIGH">
      <formula>NOT(ISERROR(SEARCH("HIGH",W739)))</formula>
    </cfRule>
    <cfRule type="containsText" dxfId="2073" priority="2826" operator="containsText" text="SIGNIFICANT">
      <formula>NOT(ISERROR(SEARCH("SIGNIFICANT",W739)))</formula>
    </cfRule>
    <cfRule type="containsText" dxfId="2072" priority="2827" operator="containsText" text="MODERATE">
      <formula>NOT(ISERROR(SEARCH("MODERATE",W739)))</formula>
    </cfRule>
    <cfRule type="containsText" dxfId="2071" priority="2828" operator="containsText" text="LOW">
      <formula>NOT(ISERROR(SEARCH("LOW",W739)))</formula>
    </cfRule>
  </conditionalFormatting>
  <conditionalFormatting sqref="K752:M752">
    <cfRule type="containsText" dxfId="2070" priority="2818" operator="containsText" text="D">
      <formula>NOT(ISERROR(SEARCH("D",K752)))</formula>
    </cfRule>
    <cfRule type="containsText" dxfId="2069" priority="2819" operator="containsText" text="C">
      <formula>NOT(ISERROR(SEARCH("C",K752)))</formula>
    </cfRule>
    <cfRule type="containsText" dxfId="2068" priority="2820" operator="containsText" text="B/C">
      <formula>NOT(ISERROR(SEARCH("B/C",K752)))</formula>
    </cfRule>
    <cfRule type="containsText" dxfId="2067" priority="2821" operator="containsText" text="B">
      <formula>NOT(ISERROR(SEARCH("B",K752)))</formula>
    </cfRule>
    <cfRule type="containsText" dxfId="2066" priority="2822" operator="containsText" text="A">
      <formula>NOT(ISERROR(SEARCH("A",K752)))</formula>
    </cfRule>
  </conditionalFormatting>
  <conditionalFormatting sqref="W752">
    <cfRule type="containsText" dxfId="2065" priority="2814" operator="containsText" text="HIGH">
      <formula>NOT(ISERROR(SEARCH("HIGH",W752)))</formula>
    </cfRule>
    <cfRule type="containsText" dxfId="2064" priority="2815" operator="containsText" text="SIGNIFICANT">
      <formula>NOT(ISERROR(SEARCH("SIGNIFICANT",W752)))</formula>
    </cfRule>
    <cfRule type="containsText" dxfId="2063" priority="2816" operator="containsText" text="MODERATE">
      <formula>NOT(ISERROR(SEARCH("MODERATE",W752)))</formula>
    </cfRule>
    <cfRule type="containsText" dxfId="2062" priority="2817" operator="containsText" text="LOW">
      <formula>NOT(ISERROR(SEARCH("LOW",W752)))</formula>
    </cfRule>
  </conditionalFormatting>
  <conditionalFormatting sqref="A752">
    <cfRule type="expression" dxfId="2061" priority="2813" stopIfTrue="1">
      <formula>#REF!="YES"</formula>
    </cfRule>
  </conditionalFormatting>
  <conditionalFormatting sqref="A768">
    <cfRule type="expression" dxfId="2060" priority="2802" stopIfTrue="1">
      <formula>#REF!="YES"</formula>
    </cfRule>
  </conditionalFormatting>
  <conditionalFormatting sqref="W768">
    <cfRule type="containsText" dxfId="2059" priority="2803" operator="containsText" text="HIGH">
      <formula>NOT(ISERROR(SEARCH("HIGH",W768)))</formula>
    </cfRule>
    <cfRule type="containsText" dxfId="2058" priority="2804" operator="containsText" text="SIGNIFICANT">
      <formula>NOT(ISERROR(SEARCH("SIGNIFICANT",W768)))</formula>
    </cfRule>
    <cfRule type="containsText" dxfId="2057" priority="2805" operator="containsText" text="MODERATE">
      <formula>NOT(ISERROR(SEARCH("MODERATE",W768)))</formula>
    </cfRule>
    <cfRule type="containsText" dxfId="2056" priority="2806" operator="containsText" text="LOW">
      <formula>NOT(ISERROR(SEARCH("LOW",W768)))</formula>
    </cfRule>
  </conditionalFormatting>
  <conditionalFormatting sqref="A766">
    <cfRule type="expression" dxfId="2055" priority="2791" stopIfTrue="1">
      <formula>#REF!="YES"</formula>
    </cfRule>
  </conditionalFormatting>
  <conditionalFormatting sqref="W766">
    <cfRule type="containsText" dxfId="2054" priority="2792" operator="containsText" text="HIGH">
      <formula>NOT(ISERROR(SEARCH("HIGH",W766)))</formula>
    </cfRule>
    <cfRule type="containsText" dxfId="2053" priority="2793" operator="containsText" text="SIGNIFICANT">
      <formula>NOT(ISERROR(SEARCH("SIGNIFICANT",W766)))</formula>
    </cfRule>
    <cfRule type="containsText" dxfId="2052" priority="2794" operator="containsText" text="MODERATE">
      <formula>NOT(ISERROR(SEARCH("MODERATE",W766)))</formula>
    </cfRule>
    <cfRule type="containsText" dxfId="2051" priority="2795" operator="containsText" text="LOW">
      <formula>NOT(ISERROR(SEARCH("LOW",W766)))</formula>
    </cfRule>
  </conditionalFormatting>
  <conditionalFormatting sqref="B17:C17">
    <cfRule type="expression" dxfId="2050" priority="2670" stopIfTrue="1">
      <formula>#REF!="YES"</formula>
    </cfRule>
  </conditionalFormatting>
  <conditionalFormatting sqref="W239">
    <cfRule type="cellIs" dxfId="2049" priority="2668" operator="equal">
      <formula>"SIGNIFICANT"</formula>
    </cfRule>
  </conditionalFormatting>
  <conditionalFormatting sqref="W291">
    <cfRule type="cellIs" dxfId="2048" priority="1875" operator="equal">
      <formula>"SIGNIFICANT"</formula>
    </cfRule>
    <cfRule type="containsText" dxfId="2047" priority="2655" operator="containsText" text="HIGH">
      <formula>NOT(ISERROR(SEARCH("HIGH",W291)))</formula>
    </cfRule>
    <cfRule type="containsText" dxfId="2046" priority="2656" operator="containsText" text="SIGNIFICANT">
      <formula>NOT(ISERROR(SEARCH("SIGNIFICANT",W291)))</formula>
    </cfRule>
    <cfRule type="containsText" dxfId="2045" priority="2657" operator="containsText" text="MODERATE">
      <formula>NOT(ISERROR(SEARCH("MODERATE",W291)))</formula>
    </cfRule>
    <cfRule type="containsText" dxfId="2044" priority="2658" operator="containsText" text="LOW">
      <formula>NOT(ISERROR(SEARCH("LOW",W291)))</formula>
    </cfRule>
  </conditionalFormatting>
  <conditionalFormatting sqref="K291:M291">
    <cfRule type="containsText" dxfId="2043" priority="2650" operator="containsText" text="D">
      <formula>NOT(ISERROR(SEARCH("D",K291)))</formula>
    </cfRule>
    <cfRule type="containsText" dxfId="2042" priority="2651" operator="containsText" text="C">
      <formula>NOT(ISERROR(SEARCH("C",K291)))</formula>
    </cfRule>
    <cfRule type="containsText" dxfId="2041" priority="2652" operator="containsText" text="B/C">
      <formula>NOT(ISERROR(SEARCH("B/C",K291)))</formula>
    </cfRule>
    <cfRule type="containsText" dxfId="2040" priority="2653" operator="containsText" text="B">
      <formula>NOT(ISERROR(SEARCH("B",K291)))</formula>
    </cfRule>
    <cfRule type="containsText" dxfId="2039" priority="2654" operator="containsText" text="A">
      <formula>NOT(ISERROR(SEARCH("A",K291)))</formula>
    </cfRule>
  </conditionalFormatting>
  <conditionalFormatting sqref="A291:B291">
    <cfRule type="expression" dxfId="2038" priority="2649" stopIfTrue="1">
      <formula>#REF!="YES"</formula>
    </cfRule>
  </conditionalFormatting>
  <conditionalFormatting sqref="K308:M308">
    <cfRule type="containsText" dxfId="2037" priority="2644" operator="containsText" text="D">
      <formula>NOT(ISERROR(SEARCH("D",K308)))</formula>
    </cfRule>
    <cfRule type="containsText" dxfId="2036" priority="2645" operator="containsText" text="C">
      <formula>NOT(ISERROR(SEARCH("C",K308)))</formula>
    </cfRule>
    <cfRule type="containsText" dxfId="2035" priority="2646" operator="containsText" text="B/C">
      <formula>NOT(ISERROR(SEARCH("B/C",K308)))</formula>
    </cfRule>
    <cfRule type="containsText" dxfId="2034" priority="2647" operator="containsText" text="B">
      <formula>NOT(ISERROR(SEARCH("B",K308)))</formula>
    </cfRule>
    <cfRule type="containsText" dxfId="2033" priority="2648" operator="containsText" text="A">
      <formula>NOT(ISERROR(SEARCH("A",K308)))</formula>
    </cfRule>
  </conditionalFormatting>
  <conditionalFormatting sqref="W301">
    <cfRule type="containsText" dxfId="2032" priority="2640" operator="containsText" text="HIGH">
      <formula>NOT(ISERROR(SEARCH("HIGH",W301)))</formula>
    </cfRule>
    <cfRule type="containsText" dxfId="2031" priority="2641" operator="containsText" text="SIGNIFICANT">
      <formula>NOT(ISERROR(SEARCH("SIGNIFICANT",W301)))</formula>
    </cfRule>
    <cfRule type="containsText" dxfId="2030" priority="2642" operator="containsText" text="MODERATE">
      <formula>NOT(ISERROR(SEARCH("MODERATE",W301)))</formula>
    </cfRule>
    <cfRule type="containsText" dxfId="2029" priority="2643" operator="containsText" text="LOW">
      <formula>NOT(ISERROR(SEARCH("LOW",W301)))</formula>
    </cfRule>
  </conditionalFormatting>
  <conditionalFormatting sqref="K303:M303">
    <cfRule type="containsText" dxfId="2028" priority="2620" operator="containsText" text="D">
      <formula>NOT(ISERROR(SEARCH("D",K303)))</formula>
    </cfRule>
    <cfRule type="containsText" dxfId="2027" priority="2621" operator="containsText" text="C">
      <formula>NOT(ISERROR(SEARCH("C",K303)))</formula>
    </cfRule>
    <cfRule type="containsText" dxfId="2026" priority="2622" operator="containsText" text="B/C">
      <formula>NOT(ISERROR(SEARCH("B/C",K303)))</formula>
    </cfRule>
    <cfRule type="containsText" dxfId="2025" priority="2623" operator="containsText" text="B">
      <formula>NOT(ISERROR(SEARCH("B",K303)))</formula>
    </cfRule>
    <cfRule type="containsText" dxfId="2024" priority="2624" operator="containsText" text="A">
      <formula>NOT(ISERROR(SEARCH("A",K303)))</formula>
    </cfRule>
  </conditionalFormatting>
  <conditionalFormatting sqref="A301:B301">
    <cfRule type="expression" dxfId="2023" priority="2634" stopIfTrue="1">
      <formula>#REF!="YES"</formula>
    </cfRule>
  </conditionalFormatting>
  <conditionalFormatting sqref="K301:M301">
    <cfRule type="containsText" dxfId="2022" priority="2629" operator="containsText" text="D">
      <formula>NOT(ISERROR(SEARCH("D",K301)))</formula>
    </cfRule>
    <cfRule type="containsText" dxfId="2021" priority="2630" operator="containsText" text="C">
      <formula>NOT(ISERROR(SEARCH("C",K301)))</formula>
    </cfRule>
    <cfRule type="containsText" dxfId="2020" priority="2631" operator="containsText" text="B/C">
      <formula>NOT(ISERROR(SEARCH("B/C",K301)))</formula>
    </cfRule>
    <cfRule type="containsText" dxfId="2019" priority="2632" operator="containsText" text="B">
      <formula>NOT(ISERROR(SEARCH("B",K301)))</formula>
    </cfRule>
    <cfRule type="containsText" dxfId="2018" priority="2633" operator="containsText" text="A">
      <formula>NOT(ISERROR(SEARCH("A",K301)))</formula>
    </cfRule>
  </conditionalFormatting>
  <conditionalFormatting sqref="W303">
    <cfRule type="containsText" dxfId="2017" priority="2625" operator="containsText" text="HIGH">
      <formula>NOT(ISERROR(SEARCH("HIGH",W303)))</formula>
    </cfRule>
    <cfRule type="containsText" dxfId="2016" priority="2626" operator="containsText" text="SIGNIFICANT">
      <formula>NOT(ISERROR(SEARCH("SIGNIFICANT",W303)))</formula>
    </cfRule>
    <cfRule type="containsText" dxfId="2015" priority="2627" operator="containsText" text="MODERATE">
      <formula>NOT(ISERROR(SEARCH("MODERATE",W303)))</formula>
    </cfRule>
    <cfRule type="containsText" dxfId="2014" priority="2628" operator="containsText" text="LOW">
      <formula>NOT(ISERROR(SEARCH("LOW",W303)))</formula>
    </cfRule>
  </conditionalFormatting>
  <conditionalFormatting sqref="K320:M320">
    <cfRule type="containsText" dxfId="2013" priority="2610" operator="containsText" text="D">
      <formula>NOT(ISERROR(SEARCH("D",K320)))</formula>
    </cfRule>
    <cfRule type="containsText" dxfId="2012" priority="2611" operator="containsText" text="C">
      <formula>NOT(ISERROR(SEARCH("C",K320)))</formula>
    </cfRule>
    <cfRule type="containsText" dxfId="2011" priority="2612" operator="containsText" text="B/C">
      <formula>NOT(ISERROR(SEARCH("B/C",K320)))</formula>
    </cfRule>
    <cfRule type="containsText" dxfId="2010" priority="2613" operator="containsText" text="B">
      <formula>NOT(ISERROR(SEARCH("B",K320)))</formula>
    </cfRule>
    <cfRule type="containsText" dxfId="2009" priority="2614" operator="containsText" text="A">
      <formula>NOT(ISERROR(SEARCH("A",K320)))</formula>
    </cfRule>
  </conditionalFormatting>
  <conditionalFormatting sqref="A303:B303">
    <cfRule type="expression" dxfId="2008" priority="2619" stopIfTrue="1">
      <formula>#REF!="YES"</formula>
    </cfRule>
  </conditionalFormatting>
  <conditionalFormatting sqref="W320">
    <cfRule type="containsText" dxfId="2007" priority="2615" operator="containsText" text="HIGH">
      <formula>NOT(ISERROR(SEARCH("HIGH",W320)))</formula>
    </cfRule>
    <cfRule type="containsText" dxfId="2006" priority="2616" operator="containsText" text="SIGNIFICANT">
      <formula>NOT(ISERROR(SEARCH("SIGNIFICANT",W320)))</formula>
    </cfRule>
    <cfRule type="containsText" dxfId="2005" priority="2617" operator="containsText" text="MODERATE">
      <formula>NOT(ISERROR(SEARCH("MODERATE",W320)))</formula>
    </cfRule>
    <cfRule type="containsText" dxfId="2004" priority="2618" operator="containsText" text="LOW">
      <formula>NOT(ISERROR(SEARCH("LOW",W320)))</formula>
    </cfRule>
  </conditionalFormatting>
  <conditionalFormatting sqref="K322:M322">
    <cfRule type="containsText" dxfId="2003" priority="2600" operator="containsText" text="D">
      <formula>NOT(ISERROR(SEARCH("D",K322)))</formula>
    </cfRule>
    <cfRule type="containsText" dxfId="2002" priority="2601" operator="containsText" text="C">
      <formula>NOT(ISERROR(SEARCH("C",K322)))</formula>
    </cfRule>
    <cfRule type="containsText" dxfId="2001" priority="2602" operator="containsText" text="B/C">
      <formula>NOT(ISERROR(SEARCH("B/C",K322)))</formula>
    </cfRule>
    <cfRule type="containsText" dxfId="2000" priority="2603" operator="containsText" text="B">
      <formula>NOT(ISERROR(SEARCH("B",K322)))</formula>
    </cfRule>
    <cfRule type="containsText" dxfId="1999" priority="2604" operator="containsText" text="A">
      <formula>NOT(ISERROR(SEARCH("A",K322)))</formula>
    </cfRule>
  </conditionalFormatting>
  <conditionalFormatting sqref="A320:B320">
    <cfRule type="expression" dxfId="1998" priority="2609" stopIfTrue="1">
      <formula>#REF!="YES"</formula>
    </cfRule>
  </conditionalFormatting>
  <conditionalFormatting sqref="W322">
    <cfRule type="containsText" dxfId="1997" priority="2605" operator="containsText" text="HIGH">
      <formula>NOT(ISERROR(SEARCH("HIGH",W322)))</formula>
    </cfRule>
    <cfRule type="containsText" dxfId="1996" priority="2606" operator="containsText" text="SIGNIFICANT">
      <formula>NOT(ISERROR(SEARCH("SIGNIFICANT",W322)))</formula>
    </cfRule>
    <cfRule type="containsText" dxfId="1995" priority="2607" operator="containsText" text="MODERATE">
      <formula>NOT(ISERROR(SEARCH("MODERATE",W322)))</formula>
    </cfRule>
    <cfRule type="containsText" dxfId="1994" priority="2608" operator="containsText" text="LOW">
      <formula>NOT(ISERROR(SEARCH("LOW",W322)))</formula>
    </cfRule>
  </conditionalFormatting>
  <conditionalFormatting sqref="A322:B322">
    <cfRule type="expression" dxfId="1993" priority="2599" stopIfTrue="1">
      <formula>#REF!="YES"</formula>
    </cfRule>
  </conditionalFormatting>
  <conditionalFormatting sqref="W339">
    <cfRule type="containsText" dxfId="1992" priority="2595" operator="containsText" text="HIGH">
      <formula>NOT(ISERROR(SEARCH("HIGH",W339)))</formula>
    </cfRule>
    <cfRule type="containsText" dxfId="1991" priority="2596" operator="containsText" text="SIGNIFICANT">
      <formula>NOT(ISERROR(SEARCH("SIGNIFICANT",W339)))</formula>
    </cfRule>
    <cfRule type="containsText" dxfId="1990" priority="2597" operator="containsText" text="MODERATE">
      <formula>NOT(ISERROR(SEARCH("MODERATE",W339)))</formula>
    </cfRule>
    <cfRule type="containsText" dxfId="1989" priority="2598" operator="containsText" text="LOW">
      <formula>NOT(ISERROR(SEARCH("LOW",W339)))</formula>
    </cfRule>
  </conditionalFormatting>
  <conditionalFormatting sqref="K339:M339">
    <cfRule type="containsText" dxfId="1988" priority="2590" operator="containsText" text="D">
      <formula>NOT(ISERROR(SEARCH("D",K339)))</formula>
    </cfRule>
    <cfRule type="containsText" dxfId="1987" priority="2591" operator="containsText" text="C">
      <formula>NOT(ISERROR(SEARCH("C",K339)))</formula>
    </cfRule>
    <cfRule type="containsText" dxfId="1986" priority="2592" operator="containsText" text="B/C">
      <formula>NOT(ISERROR(SEARCH("B/C",K339)))</formula>
    </cfRule>
    <cfRule type="containsText" dxfId="1985" priority="2593" operator="containsText" text="B">
      <formula>NOT(ISERROR(SEARCH("B",K339)))</formula>
    </cfRule>
    <cfRule type="containsText" dxfId="1984" priority="2594" operator="containsText" text="A">
      <formula>NOT(ISERROR(SEARCH("A",K339)))</formula>
    </cfRule>
  </conditionalFormatting>
  <conditionalFormatting sqref="A339:B339">
    <cfRule type="expression" dxfId="1983" priority="2589" stopIfTrue="1">
      <formula>#REF!="YES"</formula>
    </cfRule>
  </conditionalFormatting>
  <conditionalFormatting sqref="K353:M362">
    <cfRule type="containsText" dxfId="1982" priority="2584" operator="containsText" text="D">
      <formula>NOT(ISERROR(SEARCH("D",K353)))</formula>
    </cfRule>
    <cfRule type="containsText" dxfId="1981" priority="2585" operator="containsText" text="C">
      <formula>NOT(ISERROR(SEARCH("C",K353)))</formula>
    </cfRule>
    <cfRule type="containsText" dxfId="1980" priority="2586" operator="containsText" text="B/C">
      <formula>NOT(ISERROR(SEARCH("B/C",K353)))</formula>
    </cfRule>
    <cfRule type="containsText" dxfId="1979" priority="2587" operator="containsText" text="B">
      <formula>NOT(ISERROR(SEARCH("B",K353)))</formula>
    </cfRule>
    <cfRule type="containsText" dxfId="1978" priority="2588" operator="containsText" text="A">
      <formula>NOT(ISERROR(SEARCH("A",K353)))</formula>
    </cfRule>
  </conditionalFormatting>
  <conditionalFormatting sqref="W370">
    <cfRule type="containsText" dxfId="1977" priority="2580" operator="containsText" text="HIGH">
      <formula>NOT(ISERROR(SEARCH("HIGH",W370)))</formula>
    </cfRule>
    <cfRule type="containsText" dxfId="1976" priority="2581" operator="containsText" text="SIGNIFICANT">
      <formula>NOT(ISERROR(SEARCH("SIGNIFICANT",W370)))</formula>
    </cfRule>
    <cfRule type="containsText" dxfId="1975" priority="2582" operator="containsText" text="MODERATE">
      <formula>NOT(ISERROR(SEARCH("MODERATE",W370)))</formula>
    </cfRule>
    <cfRule type="containsText" dxfId="1974" priority="2583" operator="containsText" text="LOW">
      <formula>NOT(ISERROR(SEARCH("LOW",W370)))</formula>
    </cfRule>
  </conditionalFormatting>
  <conditionalFormatting sqref="K370:M370">
    <cfRule type="containsText" dxfId="1973" priority="2575" operator="containsText" text="D">
      <formula>NOT(ISERROR(SEARCH("D",K370)))</formula>
    </cfRule>
    <cfRule type="containsText" dxfId="1972" priority="2576" operator="containsText" text="C">
      <formula>NOT(ISERROR(SEARCH("C",K370)))</formula>
    </cfRule>
    <cfRule type="containsText" dxfId="1971" priority="2577" operator="containsText" text="B/C">
      <formula>NOT(ISERROR(SEARCH("B/C",K370)))</formula>
    </cfRule>
    <cfRule type="containsText" dxfId="1970" priority="2578" operator="containsText" text="B">
      <formula>NOT(ISERROR(SEARCH("B",K370)))</formula>
    </cfRule>
    <cfRule type="containsText" dxfId="1969" priority="2579" operator="containsText" text="A">
      <formula>NOT(ISERROR(SEARCH("A",K370)))</formula>
    </cfRule>
  </conditionalFormatting>
  <conditionalFormatting sqref="W371:W377">
    <cfRule type="containsText" dxfId="1968" priority="2571" operator="containsText" text="HIGH">
      <formula>NOT(ISERROR(SEARCH("HIGH",W371)))</formula>
    </cfRule>
    <cfRule type="containsText" dxfId="1967" priority="2572" operator="containsText" text="SIGNIFICANT">
      <formula>NOT(ISERROR(SEARCH("SIGNIFICANT",W371)))</formula>
    </cfRule>
    <cfRule type="containsText" dxfId="1966" priority="2573" operator="containsText" text="MODERATE">
      <formula>NOT(ISERROR(SEARCH("MODERATE",W371)))</formula>
    </cfRule>
    <cfRule type="containsText" dxfId="1965" priority="2574" operator="containsText" text="LOW">
      <formula>NOT(ISERROR(SEARCH("LOW",W371)))</formula>
    </cfRule>
  </conditionalFormatting>
  <conditionalFormatting sqref="K371:M377">
    <cfRule type="containsText" dxfId="1964" priority="2566" operator="containsText" text="D">
      <formula>NOT(ISERROR(SEARCH("D",K371)))</formula>
    </cfRule>
    <cfRule type="containsText" dxfId="1963" priority="2567" operator="containsText" text="C">
      <formula>NOT(ISERROR(SEARCH("C",K371)))</formula>
    </cfRule>
    <cfRule type="containsText" dxfId="1962" priority="2568" operator="containsText" text="B/C">
      <formula>NOT(ISERROR(SEARCH("B/C",K371)))</formula>
    </cfRule>
    <cfRule type="containsText" dxfId="1961" priority="2569" operator="containsText" text="B">
      <formula>NOT(ISERROR(SEARCH("B",K371)))</formula>
    </cfRule>
    <cfRule type="containsText" dxfId="1960" priority="2570" operator="containsText" text="A">
      <formula>NOT(ISERROR(SEARCH("A",K371)))</formula>
    </cfRule>
  </conditionalFormatting>
  <conditionalFormatting sqref="W378">
    <cfRule type="containsText" dxfId="1959" priority="2562" operator="containsText" text="HIGH">
      <formula>NOT(ISERROR(SEARCH("HIGH",W378)))</formula>
    </cfRule>
    <cfRule type="containsText" dxfId="1958" priority="2563" operator="containsText" text="SIGNIFICANT">
      <formula>NOT(ISERROR(SEARCH("SIGNIFICANT",W378)))</formula>
    </cfRule>
    <cfRule type="containsText" dxfId="1957" priority="2564" operator="containsText" text="MODERATE">
      <formula>NOT(ISERROR(SEARCH("MODERATE",W378)))</formula>
    </cfRule>
    <cfRule type="containsText" dxfId="1956" priority="2565" operator="containsText" text="LOW">
      <formula>NOT(ISERROR(SEARCH("LOW",W378)))</formula>
    </cfRule>
  </conditionalFormatting>
  <conditionalFormatting sqref="K378:M378">
    <cfRule type="containsText" dxfId="1955" priority="2557" operator="containsText" text="D">
      <formula>NOT(ISERROR(SEARCH("D",K378)))</formula>
    </cfRule>
    <cfRule type="containsText" dxfId="1954" priority="2558" operator="containsText" text="C">
      <formula>NOT(ISERROR(SEARCH("C",K378)))</formula>
    </cfRule>
    <cfRule type="containsText" dxfId="1953" priority="2559" operator="containsText" text="B/C">
      <formula>NOT(ISERROR(SEARCH("B/C",K378)))</formula>
    </cfRule>
    <cfRule type="containsText" dxfId="1952" priority="2560" operator="containsText" text="B">
      <formula>NOT(ISERROR(SEARCH("B",K378)))</formula>
    </cfRule>
    <cfRule type="containsText" dxfId="1951" priority="2561" operator="containsText" text="A">
      <formula>NOT(ISERROR(SEARCH("A",K378)))</formula>
    </cfRule>
  </conditionalFormatting>
  <conditionalFormatting sqref="K391:M400">
    <cfRule type="containsText" dxfId="1950" priority="2552" operator="containsText" text="D">
      <formula>NOT(ISERROR(SEARCH("D",K391)))</formula>
    </cfRule>
    <cfRule type="containsText" dxfId="1949" priority="2553" operator="containsText" text="C">
      <formula>NOT(ISERROR(SEARCH("C",K391)))</formula>
    </cfRule>
    <cfRule type="containsText" dxfId="1948" priority="2554" operator="containsText" text="B/C">
      <formula>NOT(ISERROR(SEARCH("B/C",K391)))</formula>
    </cfRule>
    <cfRule type="containsText" dxfId="1947" priority="2555" operator="containsText" text="B">
      <formula>NOT(ISERROR(SEARCH("B",K391)))</formula>
    </cfRule>
    <cfRule type="containsText" dxfId="1946" priority="2556" operator="containsText" text="A">
      <formula>NOT(ISERROR(SEARCH("A",K391)))</formula>
    </cfRule>
  </conditionalFormatting>
  <conditionalFormatting sqref="W411:W420">
    <cfRule type="containsText" dxfId="1945" priority="2548" operator="containsText" text="HIGH">
      <formula>NOT(ISERROR(SEARCH("HIGH",W411)))</formula>
    </cfRule>
    <cfRule type="containsText" dxfId="1944" priority="2549" operator="containsText" text="SIGNIFICANT">
      <formula>NOT(ISERROR(SEARCH("SIGNIFICANT",W411)))</formula>
    </cfRule>
    <cfRule type="containsText" dxfId="1943" priority="2550" operator="containsText" text="MODERATE">
      <formula>NOT(ISERROR(SEARCH("MODERATE",W411)))</formula>
    </cfRule>
    <cfRule type="containsText" dxfId="1942" priority="2551" operator="containsText" text="LOW">
      <formula>NOT(ISERROR(SEARCH("LOW",W411)))</formula>
    </cfRule>
  </conditionalFormatting>
  <conditionalFormatting sqref="K411:M420">
    <cfRule type="containsText" dxfId="1941" priority="2543" operator="containsText" text="D">
      <formula>NOT(ISERROR(SEARCH("D",K411)))</formula>
    </cfRule>
    <cfRule type="containsText" dxfId="1940" priority="2544" operator="containsText" text="C">
      <formula>NOT(ISERROR(SEARCH("C",K411)))</formula>
    </cfRule>
    <cfRule type="containsText" dxfId="1939" priority="2545" operator="containsText" text="B/C">
      <formula>NOT(ISERROR(SEARCH("B/C",K411)))</formula>
    </cfRule>
    <cfRule type="containsText" dxfId="1938" priority="2546" operator="containsText" text="B">
      <formula>NOT(ISERROR(SEARCH("B",K411)))</formula>
    </cfRule>
    <cfRule type="containsText" dxfId="1937" priority="2547" operator="containsText" text="A">
      <formula>NOT(ISERROR(SEARCH("A",K411)))</formula>
    </cfRule>
  </conditionalFormatting>
  <conditionalFormatting sqref="K766:M776">
    <cfRule type="containsText" dxfId="1936" priority="2533" operator="containsText" text="D">
      <formula>NOT(ISERROR(SEARCH("D",K766)))</formula>
    </cfRule>
    <cfRule type="containsText" dxfId="1935" priority="2534" operator="containsText" text="C">
      <formula>NOT(ISERROR(SEARCH("C",K766)))</formula>
    </cfRule>
    <cfRule type="containsText" dxfId="1934" priority="2535" operator="containsText" text="B/C">
      <formula>NOT(ISERROR(SEARCH("B/C",K766)))</formula>
    </cfRule>
    <cfRule type="containsText" dxfId="1933" priority="2536" operator="containsText" text="B">
      <formula>NOT(ISERROR(SEARCH("B",K766)))</formula>
    </cfRule>
    <cfRule type="containsText" dxfId="1932" priority="2537" operator="containsText" text="A">
      <formula>NOT(ISERROR(SEARCH("A",K766)))</formula>
    </cfRule>
  </conditionalFormatting>
  <conditionalFormatting sqref="K777:M787">
    <cfRule type="containsText" dxfId="1931" priority="2528" operator="containsText" text="D">
      <formula>NOT(ISERROR(SEARCH("D",K777)))</formula>
    </cfRule>
    <cfRule type="containsText" dxfId="1930" priority="2529" operator="containsText" text="C">
      <formula>NOT(ISERROR(SEARCH("C",K777)))</formula>
    </cfRule>
    <cfRule type="containsText" dxfId="1929" priority="2530" operator="containsText" text="B/C">
      <formula>NOT(ISERROR(SEARCH("B/C",K777)))</formula>
    </cfRule>
    <cfRule type="containsText" dxfId="1928" priority="2531" operator="containsText" text="B">
      <formula>NOT(ISERROR(SEARCH("B",K777)))</formula>
    </cfRule>
    <cfRule type="containsText" dxfId="1927" priority="2532" operator="containsText" text="A">
      <formula>NOT(ISERROR(SEARCH("A",K777)))</formula>
    </cfRule>
  </conditionalFormatting>
  <conditionalFormatting sqref="K788:M798">
    <cfRule type="containsText" dxfId="1926" priority="2523" operator="containsText" text="D">
      <formula>NOT(ISERROR(SEARCH("D",K788)))</formula>
    </cfRule>
    <cfRule type="containsText" dxfId="1925" priority="2524" operator="containsText" text="C">
      <formula>NOT(ISERROR(SEARCH("C",K788)))</formula>
    </cfRule>
    <cfRule type="containsText" dxfId="1924" priority="2525" operator="containsText" text="B/C">
      <formula>NOT(ISERROR(SEARCH("B/C",K788)))</formula>
    </cfRule>
    <cfRule type="containsText" dxfId="1923" priority="2526" operator="containsText" text="B">
      <formula>NOT(ISERROR(SEARCH("B",K788)))</formula>
    </cfRule>
    <cfRule type="containsText" dxfId="1922" priority="2527" operator="containsText" text="A">
      <formula>NOT(ISERROR(SEARCH("A",K788)))</formula>
    </cfRule>
  </conditionalFormatting>
  <conditionalFormatting sqref="C1378:C1404">
    <cfRule type="expression" dxfId="1921" priority="2522" stopIfTrue="1">
      <formula>#REF!="YES"</formula>
    </cfRule>
  </conditionalFormatting>
  <conditionalFormatting sqref="K1378:M1434">
    <cfRule type="containsText" dxfId="1920" priority="2516" operator="containsText" text="D">
      <formula>NOT(ISERROR(SEARCH("D",K1378)))</formula>
    </cfRule>
    <cfRule type="containsText" dxfId="1919" priority="2517" operator="containsText" text="C">
      <formula>NOT(ISERROR(SEARCH("C",K1378)))</formula>
    </cfRule>
    <cfRule type="containsText" dxfId="1918" priority="2518" operator="containsText" text="B/C">
      <formula>NOT(ISERROR(SEARCH("B/C",K1378)))</formula>
    </cfRule>
    <cfRule type="containsText" dxfId="1917" priority="2519" operator="containsText" text="B">
      <formula>NOT(ISERROR(SEARCH("B",K1378)))</formula>
    </cfRule>
    <cfRule type="containsText" dxfId="1916" priority="2520" operator="containsText" text="A">
      <formula>NOT(ISERROR(SEARCH("A",K1378)))</formula>
    </cfRule>
  </conditionalFormatting>
  <conditionalFormatting sqref="W807 W877:W890 W908:W912 W1002:W1088 W1090:W1097 W1099:W1119 W1170:W1174 W1227:W1245 W1248:W1249 W1273:W1275 W1279:W1283 W1277 W1286:W1290 W1292 W1294:W1307 W817:W828 W914:W915 W917:W920 W927:W938 W949:W967 W969:W970 W972:W990 W1179:W1188 W1176:W1177">
    <cfRule type="containsText" dxfId="1915" priority="2507" operator="containsText" text="HIGH">
      <formula>NOT(ISERROR(SEARCH("HIGH",W807)))</formula>
    </cfRule>
    <cfRule type="containsText" dxfId="1914" priority="2508" operator="containsText" text="SIGNIFICANT">
      <formula>NOT(ISERROR(SEARCH("SIGNIFICANT",W807)))</formula>
    </cfRule>
    <cfRule type="containsText" dxfId="1913" priority="2509" operator="containsText" text="MODERATE">
      <formula>NOT(ISERROR(SEARCH("MODERATE",W807)))</formula>
    </cfRule>
    <cfRule type="containsText" dxfId="1912" priority="2510" operator="containsText" text="LOW">
      <formula>NOT(ISERROR(SEARCH("LOW",W807)))</formula>
    </cfRule>
  </conditionalFormatting>
  <conditionalFormatting sqref="K1150:M1160 K1248:M1249 K1273:M1275 K1277:M1277 K927:M938 K949:M951 K966:M967 K969:M970 K972:M976 K978:M979 K1172:M1174 K1179:M1190 K1176:M1177 K1199:M1205 K1207:M1214 K1236:M1245 K1279:M1313 K1317:M1324">
    <cfRule type="containsText" dxfId="1911" priority="2502" operator="containsText" text="D">
      <formula>NOT(ISERROR(SEARCH("D",K927)))</formula>
    </cfRule>
    <cfRule type="containsText" dxfId="1910" priority="2503" operator="containsText" text="C">
      <formula>NOT(ISERROR(SEARCH("C",K927)))</formula>
    </cfRule>
    <cfRule type="containsText" dxfId="1909" priority="2504" operator="containsText" text="B/C">
      <formula>NOT(ISERROR(SEARCH("B/C",K927)))</formula>
    </cfRule>
    <cfRule type="containsText" dxfId="1908" priority="2505" operator="containsText" text="B">
      <formula>NOT(ISERROR(SEARCH("B",K927)))</formula>
    </cfRule>
    <cfRule type="containsText" dxfId="1907" priority="2506" operator="containsText" text="A">
      <formula>NOT(ISERROR(SEARCH("A",K927)))</formula>
    </cfRule>
  </conditionalFormatting>
  <conditionalFormatting sqref="A877:A890 A908:A912 A914:A915 A917:A921 A923:A990 A1002:A1174 B917:B1174 A1176:B1177 A1179:A1307">
    <cfRule type="expression" dxfId="1906" priority="2501" stopIfTrue="1">
      <formula>#REF!="YES"</formula>
    </cfRule>
  </conditionalFormatting>
  <conditionalFormatting sqref="W829:W839">
    <cfRule type="containsText" dxfId="1905" priority="2497" operator="containsText" text="HIGH">
      <formula>NOT(ISERROR(SEARCH("HIGH",W829)))</formula>
    </cfRule>
    <cfRule type="containsText" dxfId="1904" priority="2498" operator="containsText" text="SIGNIFICANT">
      <formula>NOT(ISERROR(SEARCH("SIGNIFICANT",W829)))</formula>
    </cfRule>
    <cfRule type="containsText" dxfId="1903" priority="2499" operator="containsText" text="MODERATE">
      <formula>NOT(ISERROR(SEARCH("MODERATE",W829)))</formula>
    </cfRule>
    <cfRule type="containsText" dxfId="1902" priority="2500" operator="containsText" text="LOW">
      <formula>NOT(ISERROR(SEARCH("LOW",W829)))</formula>
    </cfRule>
  </conditionalFormatting>
  <conditionalFormatting sqref="W840:W846 W848:W849 W851:W852">
    <cfRule type="containsText" dxfId="1901" priority="2493" operator="containsText" text="HIGH">
      <formula>NOT(ISERROR(SEARCH("HIGH",W840)))</formula>
    </cfRule>
    <cfRule type="containsText" dxfId="1900" priority="2494" operator="containsText" text="SIGNIFICANT">
      <formula>NOT(ISERROR(SEARCH("SIGNIFICANT",W840)))</formula>
    </cfRule>
    <cfRule type="containsText" dxfId="1899" priority="2495" operator="containsText" text="MODERATE">
      <formula>NOT(ISERROR(SEARCH("MODERATE",W840)))</formula>
    </cfRule>
    <cfRule type="containsText" dxfId="1898" priority="2496" operator="containsText" text="LOW">
      <formula>NOT(ISERROR(SEARCH("LOW",W840)))</formula>
    </cfRule>
  </conditionalFormatting>
  <conditionalFormatting sqref="W853:W861 W863">
    <cfRule type="containsText" dxfId="1897" priority="2489" operator="containsText" text="HIGH">
      <formula>NOT(ISERROR(SEARCH("HIGH",W853)))</formula>
    </cfRule>
    <cfRule type="containsText" dxfId="1896" priority="2490" operator="containsText" text="SIGNIFICANT">
      <formula>NOT(ISERROR(SEARCH("SIGNIFICANT",W853)))</formula>
    </cfRule>
    <cfRule type="containsText" dxfId="1895" priority="2491" operator="containsText" text="MODERATE">
      <formula>NOT(ISERROR(SEARCH("MODERATE",W853)))</formula>
    </cfRule>
    <cfRule type="containsText" dxfId="1894" priority="2492" operator="containsText" text="LOW">
      <formula>NOT(ISERROR(SEARCH("LOW",W853)))</formula>
    </cfRule>
  </conditionalFormatting>
  <conditionalFormatting sqref="A858:A863">
    <cfRule type="expression" dxfId="1893" priority="2488" stopIfTrue="1">
      <formula>#REF!="YES"</formula>
    </cfRule>
  </conditionalFormatting>
  <conditionalFormatting sqref="W864 W872:W873 W866:W870 W875:W876">
    <cfRule type="containsText" dxfId="1892" priority="2484" operator="containsText" text="HIGH">
      <formula>NOT(ISERROR(SEARCH("HIGH",W864)))</formula>
    </cfRule>
    <cfRule type="containsText" dxfId="1891" priority="2485" operator="containsText" text="SIGNIFICANT">
      <formula>NOT(ISERROR(SEARCH("SIGNIFICANT",W864)))</formula>
    </cfRule>
    <cfRule type="containsText" dxfId="1890" priority="2486" operator="containsText" text="MODERATE">
      <formula>NOT(ISERROR(SEARCH("MODERATE",W864)))</formula>
    </cfRule>
    <cfRule type="containsText" dxfId="1889" priority="2487" operator="containsText" text="LOW">
      <formula>NOT(ISERROR(SEARCH("LOW",W864)))</formula>
    </cfRule>
  </conditionalFormatting>
  <conditionalFormatting sqref="A864 A866:A873 A875:A876">
    <cfRule type="expression" dxfId="1888" priority="2483" stopIfTrue="1">
      <formula>#REF!="YES"</formula>
    </cfRule>
  </conditionalFormatting>
  <conditionalFormatting sqref="W991:W1001">
    <cfRule type="containsText" dxfId="1887" priority="2479" operator="containsText" text="HIGH">
      <formula>NOT(ISERROR(SEARCH("HIGH",W991)))</formula>
    </cfRule>
    <cfRule type="containsText" dxfId="1886" priority="2480" operator="containsText" text="SIGNIFICANT">
      <formula>NOT(ISERROR(SEARCH("SIGNIFICANT",W991)))</formula>
    </cfRule>
    <cfRule type="containsText" dxfId="1885" priority="2481" operator="containsText" text="MODERATE">
      <formula>NOT(ISERROR(SEARCH("MODERATE",W991)))</formula>
    </cfRule>
    <cfRule type="containsText" dxfId="1884" priority="2482" operator="containsText" text="LOW">
      <formula>NOT(ISERROR(SEARCH("LOW",W991)))</formula>
    </cfRule>
  </conditionalFormatting>
  <conditionalFormatting sqref="A991:A1001">
    <cfRule type="expression" dxfId="1883" priority="2478" stopIfTrue="1">
      <formula>#REF!="YES"</formula>
    </cfRule>
  </conditionalFormatting>
  <conditionalFormatting sqref="W892:W893 W895:W900 W902:W906">
    <cfRule type="containsText" dxfId="1882" priority="2474" operator="containsText" text="HIGH">
      <formula>NOT(ISERROR(SEARCH("HIGH",W892)))</formula>
    </cfRule>
    <cfRule type="containsText" dxfId="1881" priority="2475" operator="containsText" text="SIGNIFICANT">
      <formula>NOT(ISERROR(SEARCH("SIGNIFICANT",W892)))</formula>
    </cfRule>
    <cfRule type="containsText" dxfId="1880" priority="2476" operator="containsText" text="MODERATE">
      <formula>NOT(ISERROR(SEARCH("MODERATE",W892)))</formula>
    </cfRule>
    <cfRule type="containsText" dxfId="1879" priority="2477" operator="containsText" text="LOW">
      <formula>NOT(ISERROR(SEARCH("LOW",W892)))</formula>
    </cfRule>
  </conditionalFormatting>
  <conditionalFormatting sqref="A892:A893 A895:A906">
    <cfRule type="expression" dxfId="1878" priority="2473" stopIfTrue="1">
      <formula>#REF!="YES"</formula>
    </cfRule>
  </conditionalFormatting>
  <conditionalFormatting sqref="A891">
    <cfRule type="expression" dxfId="1877" priority="2472" stopIfTrue="1">
      <formula>#REF!="YES"</formula>
    </cfRule>
  </conditionalFormatting>
  <conditionalFormatting sqref="W907">
    <cfRule type="containsText" dxfId="1876" priority="2468" operator="containsText" text="HIGH">
      <formula>NOT(ISERROR(SEARCH("HIGH",W907)))</formula>
    </cfRule>
    <cfRule type="containsText" dxfId="1875" priority="2469" operator="containsText" text="SIGNIFICANT">
      <formula>NOT(ISERROR(SEARCH("SIGNIFICANT",W907)))</formula>
    </cfRule>
    <cfRule type="containsText" dxfId="1874" priority="2470" operator="containsText" text="MODERATE">
      <formula>NOT(ISERROR(SEARCH("MODERATE",W907)))</formula>
    </cfRule>
    <cfRule type="containsText" dxfId="1873" priority="2471" operator="containsText" text="LOW">
      <formula>NOT(ISERROR(SEARCH("LOW",W907)))</formula>
    </cfRule>
  </conditionalFormatting>
  <conditionalFormatting sqref="A907">
    <cfRule type="expression" dxfId="1872" priority="2467" stopIfTrue="1">
      <formula>#REF!="YES"</formula>
    </cfRule>
  </conditionalFormatting>
  <conditionalFormatting sqref="A922">
    <cfRule type="expression" dxfId="1871" priority="2466" stopIfTrue="1">
      <formula>#REF!="YES"</formula>
    </cfRule>
  </conditionalFormatting>
  <conditionalFormatting sqref="W1089">
    <cfRule type="containsText" dxfId="1870" priority="2462" operator="containsText" text="HIGH">
      <formula>NOT(ISERROR(SEARCH("HIGH",W1089)))</formula>
    </cfRule>
    <cfRule type="containsText" dxfId="1869" priority="2463" operator="containsText" text="SIGNIFICANT">
      <formula>NOT(ISERROR(SEARCH("SIGNIFICANT",W1089)))</formula>
    </cfRule>
    <cfRule type="containsText" dxfId="1868" priority="2464" operator="containsText" text="MODERATE">
      <formula>NOT(ISERROR(SEARCH("MODERATE",W1089)))</formula>
    </cfRule>
    <cfRule type="containsText" dxfId="1867" priority="2465" operator="containsText" text="LOW">
      <formula>NOT(ISERROR(SEARCH("LOW",W1089)))</formula>
    </cfRule>
  </conditionalFormatting>
  <conditionalFormatting sqref="W1098">
    <cfRule type="containsText" dxfId="1866" priority="2458" operator="containsText" text="HIGH">
      <formula>NOT(ISERROR(SEARCH("HIGH",W1098)))</formula>
    </cfRule>
    <cfRule type="containsText" dxfId="1865" priority="2459" operator="containsText" text="SIGNIFICANT">
      <formula>NOT(ISERROR(SEARCH("SIGNIFICANT",W1098)))</formula>
    </cfRule>
    <cfRule type="containsText" dxfId="1864" priority="2460" operator="containsText" text="MODERATE">
      <formula>NOT(ISERROR(SEARCH("MODERATE",W1098)))</formula>
    </cfRule>
    <cfRule type="containsText" dxfId="1863" priority="2461" operator="containsText" text="LOW">
      <formula>NOT(ISERROR(SEARCH("LOW",W1098)))</formula>
    </cfRule>
  </conditionalFormatting>
  <conditionalFormatting sqref="W1120">
    <cfRule type="containsText" dxfId="1862" priority="2454" operator="containsText" text="HIGH">
      <formula>NOT(ISERROR(SEARCH("HIGH",W1120)))</formula>
    </cfRule>
    <cfRule type="containsText" dxfId="1861" priority="2455" operator="containsText" text="SIGNIFICANT">
      <formula>NOT(ISERROR(SEARCH("SIGNIFICANT",W1120)))</formula>
    </cfRule>
    <cfRule type="containsText" dxfId="1860" priority="2456" operator="containsText" text="MODERATE">
      <formula>NOT(ISERROR(SEARCH("MODERATE",W1120)))</formula>
    </cfRule>
    <cfRule type="containsText" dxfId="1859" priority="2457" operator="containsText" text="LOW">
      <formula>NOT(ISERROR(SEARCH("LOW",W1120)))</formula>
    </cfRule>
  </conditionalFormatting>
  <conditionalFormatting sqref="W1121">
    <cfRule type="containsText" dxfId="1858" priority="2450" operator="containsText" text="HIGH">
      <formula>NOT(ISERROR(SEARCH("HIGH",W1121)))</formula>
    </cfRule>
    <cfRule type="containsText" dxfId="1857" priority="2451" operator="containsText" text="SIGNIFICANT">
      <formula>NOT(ISERROR(SEARCH("SIGNIFICANT",W1121)))</formula>
    </cfRule>
    <cfRule type="containsText" dxfId="1856" priority="2452" operator="containsText" text="MODERATE">
      <formula>NOT(ISERROR(SEARCH("MODERATE",W1121)))</formula>
    </cfRule>
    <cfRule type="containsText" dxfId="1855" priority="2453" operator="containsText" text="LOW">
      <formula>NOT(ISERROR(SEARCH("LOW",W1121)))</formula>
    </cfRule>
  </conditionalFormatting>
  <conditionalFormatting sqref="W1122:W1143">
    <cfRule type="containsText" dxfId="1854" priority="2446" operator="containsText" text="HIGH">
      <formula>NOT(ISERROR(SEARCH("HIGH",W1122)))</formula>
    </cfRule>
    <cfRule type="containsText" dxfId="1853" priority="2447" operator="containsText" text="SIGNIFICANT">
      <formula>NOT(ISERROR(SEARCH("SIGNIFICANT",W1122)))</formula>
    </cfRule>
    <cfRule type="containsText" dxfId="1852" priority="2448" operator="containsText" text="MODERATE">
      <formula>NOT(ISERROR(SEARCH("MODERATE",W1122)))</formula>
    </cfRule>
    <cfRule type="containsText" dxfId="1851" priority="2449" operator="containsText" text="LOW">
      <formula>NOT(ISERROR(SEARCH("LOW",W1122)))</formula>
    </cfRule>
  </conditionalFormatting>
  <conditionalFormatting sqref="W1144">
    <cfRule type="containsText" dxfId="1850" priority="2442" operator="containsText" text="HIGH">
      <formula>NOT(ISERROR(SEARCH("HIGH",W1144)))</formula>
    </cfRule>
    <cfRule type="containsText" dxfId="1849" priority="2443" operator="containsText" text="SIGNIFICANT">
      <formula>NOT(ISERROR(SEARCH("SIGNIFICANT",W1144)))</formula>
    </cfRule>
    <cfRule type="containsText" dxfId="1848" priority="2444" operator="containsText" text="MODERATE">
      <formula>NOT(ISERROR(SEARCH("MODERATE",W1144)))</formula>
    </cfRule>
    <cfRule type="containsText" dxfId="1847" priority="2445" operator="containsText" text="LOW">
      <formula>NOT(ISERROR(SEARCH("LOW",W1144)))</formula>
    </cfRule>
  </conditionalFormatting>
  <conditionalFormatting sqref="W1145">
    <cfRule type="containsText" dxfId="1846" priority="2438" operator="containsText" text="HIGH">
      <formula>NOT(ISERROR(SEARCH("HIGH",W1145)))</formula>
    </cfRule>
    <cfRule type="containsText" dxfId="1845" priority="2439" operator="containsText" text="SIGNIFICANT">
      <formula>NOT(ISERROR(SEARCH("SIGNIFICANT",W1145)))</formula>
    </cfRule>
    <cfRule type="containsText" dxfId="1844" priority="2440" operator="containsText" text="MODERATE">
      <formula>NOT(ISERROR(SEARCH("MODERATE",W1145)))</formula>
    </cfRule>
    <cfRule type="containsText" dxfId="1843" priority="2441" operator="containsText" text="LOW">
      <formula>NOT(ISERROR(SEARCH("LOW",W1145)))</formula>
    </cfRule>
  </conditionalFormatting>
  <conditionalFormatting sqref="W1146:W1167">
    <cfRule type="containsText" dxfId="1842" priority="2434" operator="containsText" text="HIGH">
      <formula>NOT(ISERROR(SEARCH("HIGH",W1146)))</formula>
    </cfRule>
    <cfRule type="containsText" dxfId="1841" priority="2435" operator="containsText" text="SIGNIFICANT">
      <formula>NOT(ISERROR(SEARCH("SIGNIFICANT",W1146)))</formula>
    </cfRule>
    <cfRule type="containsText" dxfId="1840" priority="2436" operator="containsText" text="MODERATE">
      <formula>NOT(ISERROR(SEARCH("MODERATE",W1146)))</formula>
    </cfRule>
    <cfRule type="containsText" dxfId="1839" priority="2437" operator="containsText" text="LOW">
      <formula>NOT(ISERROR(SEARCH("LOW",W1146)))</formula>
    </cfRule>
  </conditionalFormatting>
  <conditionalFormatting sqref="W1168">
    <cfRule type="containsText" dxfId="1838" priority="2430" operator="containsText" text="HIGH">
      <formula>NOT(ISERROR(SEARCH("HIGH",W1168)))</formula>
    </cfRule>
    <cfRule type="containsText" dxfId="1837" priority="2431" operator="containsText" text="SIGNIFICANT">
      <formula>NOT(ISERROR(SEARCH("SIGNIFICANT",W1168)))</formula>
    </cfRule>
    <cfRule type="containsText" dxfId="1836" priority="2432" operator="containsText" text="MODERATE">
      <formula>NOT(ISERROR(SEARCH("MODERATE",W1168)))</formula>
    </cfRule>
    <cfRule type="containsText" dxfId="1835" priority="2433" operator="containsText" text="LOW">
      <formula>NOT(ISERROR(SEARCH("LOW",W1168)))</formula>
    </cfRule>
  </conditionalFormatting>
  <conditionalFormatting sqref="K845:M846 K848:M849 K892:M893 K851:M864 K866:M873 K875:M890 K895:M900 K902:M912 K914:M915 K917:M920">
    <cfRule type="containsText" dxfId="1834" priority="2425" operator="containsText" text="D">
      <formula>NOT(ISERROR(SEARCH("D",K845)))</formula>
    </cfRule>
    <cfRule type="containsText" dxfId="1833" priority="2426" operator="containsText" text="C">
      <formula>NOT(ISERROR(SEARCH("C",K845)))</formula>
    </cfRule>
    <cfRule type="containsText" dxfId="1832" priority="2427" operator="containsText" text="B/C">
      <formula>NOT(ISERROR(SEARCH("B/C",K845)))</formula>
    </cfRule>
    <cfRule type="containsText" dxfId="1831" priority="2428" operator="containsText" text="B">
      <formula>NOT(ISERROR(SEARCH("B",K845)))</formula>
    </cfRule>
    <cfRule type="containsText" dxfId="1830" priority="2429" operator="containsText" text="A">
      <formula>NOT(ISERROR(SEARCH("A",K845)))</formula>
    </cfRule>
  </conditionalFormatting>
  <conditionalFormatting sqref="K953:M957">
    <cfRule type="containsText" dxfId="1829" priority="2420" operator="containsText" text="D">
      <formula>NOT(ISERROR(SEARCH("D",K953)))</formula>
    </cfRule>
    <cfRule type="containsText" dxfId="1828" priority="2421" operator="containsText" text="C">
      <formula>NOT(ISERROR(SEARCH("C",K953)))</formula>
    </cfRule>
    <cfRule type="containsText" dxfId="1827" priority="2422" operator="containsText" text="B/C">
      <formula>NOT(ISERROR(SEARCH("B/C",K953)))</formula>
    </cfRule>
    <cfRule type="containsText" dxfId="1826" priority="2423" operator="containsText" text="B">
      <formula>NOT(ISERROR(SEARCH("B",K953)))</formula>
    </cfRule>
    <cfRule type="containsText" dxfId="1825" priority="2424" operator="containsText" text="A">
      <formula>NOT(ISERROR(SEARCH("A",K953)))</formula>
    </cfRule>
  </conditionalFormatting>
  <conditionalFormatting sqref="K980:M981 K983:M1002 K1004:M1006">
    <cfRule type="containsText" dxfId="1824" priority="2415" operator="containsText" text="D">
      <formula>NOT(ISERROR(SEARCH("D",K980)))</formula>
    </cfRule>
    <cfRule type="containsText" dxfId="1823" priority="2416" operator="containsText" text="C">
      <formula>NOT(ISERROR(SEARCH("C",K980)))</formula>
    </cfRule>
    <cfRule type="containsText" dxfId="1822" priority="2417" operator="containsText" text="B/C">
      <formula>NOT(ISERROR(SEARCH("B/C",K980)))</formula>
    </cfRule>
    <cfRule type="containsText" dxfId="1821" priority="2418" operator="containsText" text="B">
      <formula>NOT(ISERROR(SEARCH("B",K980)))</formula>
    </cfRule>
    <cfRule type="containsText" dxfId="1820" priority="2419" operator="containsText" text="A">
      <formula>NOT(ISERROR(SEARCH("A",K980)))</formula>
    </cfRule>
  </conditionalFormatting>
  <conditionalFormatting sqref="K1003:M1003 K982:M982 K952:M952">
    <cfRule type="containsText" dxfId="1819" priority="2410" operator="containsText" text="D">
      <formula>NOT(ISERROR(SEARCH("D",K952)))</formula>
    </cfRule>
    <cfRule type="containsText" dxfId="1818" priority="2411" operator="containsText" text="C">
      <formula>NOT(ISERROR(SEARCH("C",K952)))</formula>
    </cfRule>
    <cfRule type="containsText" dxfId="1817" priority="2412" operator="containsText" text="B/C">
      <formula>NOT(ISERROR(SEARCH("B/C",K952)))</formula>
    </cfRule>
    <cfRule type="containsText" dxfId="1816" priority="2413" operator="containsText" text="B">
      <formula>NOT(ISERROR(SEARCH("B",K952)))</formula>
    </cfRule>
    <cfRule type="containsText" dxfId="1815" priority="2414" operator="containsText" text="A">
      <formula>NOT(ISERROR(SEARCH("A",K952)))</formula>
    </cfRule>
  </conditionalFormatting>
  <conditionalFormatting sqref="W1169">
    <cfRule type="containsText" dxfId="1814" priority="2406" operator="containsText" text="HIGH">
      <formula>NOT(ISERROR(SEARCH("HIGH",W1169)))</formula>
    </cfRule>
    <cfRule type="containsText" dxfId="1813" priority="2407" operator="containsText" text="SIGNIFICANT">
      <formula>NOT(ISERROR(SEARCH("SIGNIFICANT",W1169)))</formula>
    </cfRule>
    <cfRule type="containsText" dxfId="1812" priority="2408" operator="containsText" text="MODERATE">
      <formula>NOT(ISERROR(SEARCH("MODERATE",W1169)))</formula>
    </cfRule>
    <cfRule type="containsText" dxfId="1811" priority="2409" operator="containsText" text="LOW">
      <formula>NOT(ISERROR(SEARCH("LOW",W1169)))</formula>
    </cfRule>
  </conditionalFormatting>
  <conditionalFormatting sqref="W1189:W1190 W1199">
    <cfRule type="containsText" dxfId="1810" priority="2402" operator="containsText" text="HIGH">
      <formula>NOT(ISERROR(SEARCH("HIGH",W1189)))</formula>
    </cfRule>
    <cfRule type="containsText" dxfId="1809" priority="2403" operator="containsText" text="SIGNIFICANT">
      <formula>NOT(ISERROR(SEARCH("SIGNIFICANT",W1189)))</formula>
    </cfRule>
    <cfRule type="containsText" dxfId="1808" priority="2404" operator="containsText" text="MODERATE">
      <formula>NOT(ISERROR(SEARCH("MODERATE",W1189)))</formula>
    </cfRule>
    <cfRule type="containsText" dxfId="1807" priority="2405" operator="containsText" text="LOW">
      <formula>NOT(ISERROR(SEARCH("LOW",W1189)))</formula>
    </cfRule>
  </conditionalFormatting>
  <conditionalFormatting sqref="W1200">
    <cfRule type="containsText" dxfId="1806" priority="2398" operator="containsText" text="HIGH">
      <formula>NOT(ISERROR(SEARCH("HIGH",W1200)))</formula>
    </cfRule>
    <cfRule type="containsText" dxfId="1805" priority="2399" operator="containsText" text="SIGNIFICANT">
      <formula>NOT(ISERROR(SEARCH("SIGNIFICANT",W1200)))</formula>
    </cfRule>
    <cfRule type="containsText" dxfId="1804" priority="2400" operator="containsText" text="MODERATE">
      <formula>NOT(ISERROR(SEARCH("MODERATE",W1200)))</formula>
    </cfRule>
    <cfRule type="containsText" dxfId="1803" priority="2401" operator="containsText" text="LOW">
      <formula>NOT(ISERROR(SEARCH("LOW",W1200)))</formula>
    </cfRule>
  </conditionalFormatting>
  <conditionalFormatting sqref="W1201">
    <cfRule type="containsText" dxfId="1802" priority="2394" operator="containsText" text="HIGH">
      <formula>NOT(ISERROR(SEARCH("HIGH",W1201)))</formula>
    </cfRule>
    <cfRule type="containsText" dxfId="1801" priority="2395" operator="containsText" text="SIGNIFICANT">
      <formula>NOT(ISERROR(SEARCH("SIGNIFICANT",W1201)))</formula>
    </cfRule>
    <cfRule type="containsText" dxfId="1800" priority="2396" operator="containsText" text="MODERATE">
      <formula>NOT(ISERROR(SEARCH("MODERATE",W1201)))</formula>
    </cfRule>
    <cfRule type="containsText" dxfId="1799" priority="2397" operator="containsText" text="LOW">
      <formula>NOT(ISERROR(SEARCH("LOW",W1201)))</formula>
    </cfRule>
  </conditionalFormatting>
  <conditionalFormatting sqref="W1203:W1224">
    <cfRule type="containsText" dxfId="1798" priority="2390" operator="containsText" text="HIGH">
      <formula>NOT(ISERROR(SEARCH("HIGH",W1203)))</formula>
    </cfRule>
    <cfRule type="containsText" dxfId="1797" priority="2391" operator="containsText" text="SIGNIFICANT">
      <formula>NOT(ISERROR(SEARCH("SIGNIFICANT",W1203)))</formula>
    </cfRule>
    <cfRule type="containsText" dxfId="1796" priority="2392" operator="containsText" text="MODERATE">
      <formula>NOT(ISERROR(SEARCH("MODERATE",W1203)))</formula>
    </cfRule>
    <cfRule type="containsText" dxfId="1795" priority="2393" operator="containsText" text="LOW">
      <formula>NOT(ISERROR(SEARCH("LOW",W1203)))</formula>
    </cfRule>
  </conditionalFormatting>
  <conditionalFormatting sqref="W1225">
    <cfRule type="containsText" dxfId="1794" priority="2386" operator="containsText" text="HIGH">
      <formula>NOT(ISERROR(SEARCH("HIGH",W1225)))</formula>
    </cfRule>
    <cfRule type="containsText" dxfId="1793" priority="2387" operator="containsText" text="SIGNIFICANT">
      <formula>NOT(ISERROR(SEARCH("SIGNIFICANT",W1225)))</formula>
    </cfRule>
    <cfRule type="containsText" dxfId="1792" priority="2388" operator="containsText" text="MODERATE">
      <formula>NOT(ISERROR(SEARCH("MODERATE",W1225)))</formula>
    </cfRule>
    <cfRule type="containsText" dxfId="1791" priority="2389" operator="containsText" text="LOW">
      <formula>NOT(ISERROR(SEARCH("LOW",W1225)))</formula>
    </cfRule>
  </conditionalFormatting>
  <conditionalFormatting sqref="W1226">
    <cfRule type="containsText" dxfId="1790" priority="2382" operator="containsText" text="HIGH">
      <formula>NOT(ISERROR(SEARCH("HIGH",W1226)))</formula>
    </cfRule>
    <cfRule type="containsText" dxfId="1789" priority="2383" operator="containsText" text="SIGNIFICANT">
      <formula>NOT(ISERROR(SEARCH("SIGNIFICANT",W1226)))</formula>
    </cfRule>
    <cfRule type="containsText" dxfId="1788" priority="2384" operator="containsText" text="MODERATE">
      <formula>NOT(ISERROR(SEARCH("MODERATE",W1226)))</formula>
    </cfRule>
    <cfRule type="containsText" dxfId="1787" priority="2385" operator="containsText" text="LOW">
      <formula>NOT(ISERROR(SEARCH("LOW",W1226)))</formula>
    </cfRule>
  </conditionalFormatting>
  <conditionalFormatting sqref="K1250:M1272">
    <cfRule type="containsText" dxfId="1786" priority="2372" operator="containsText" text="D">
      <formula>NOT(ISERROR(SEARCH("D",K1250)))</formula>
    </cfRule>
    <cfRule type="containsText" dxfId="1785" priority="2373" operator="containsText" text="C">
      <formula>NOT(ISERROR(SEARCH("C",K1250)))</formula>
    </cfRule>
    <cfRule type="containsText" dxfId="1784" priority="2374" operator="containsText" text="B/C">
      <formula>NOT(ISERROR(SEARCH("B/C",K1250)))</formula>
    </cfRule>
    <cfRule type="containsText" dxfId="1783" priority="2375" operator="containsText" text="B">
      <formula>NOT(ISERROR(SEARCH("B",K1250)))</formula>
    </cfRule>
    <cfRule type="containsText" dxfId="1782" priority="2376" operator="containsText" text="A">
      <formula>NOT(ISERROR(SEARCH("A",K1250)))</formula>
    </cfRule>
  </conditionalFormatting>
  <conditionalFormatting sqref="W1250">
    <cfRule type="containsText" dxfId="1781" priority="2368" operator="containsText" text="HIGH">
      <formula>NOT(ISERROR(SEARCH("HIGH",W1250)))</formula>
    </cfRule>
    <cfRule type="containsText" dxfId="1780" priority="2369" operator="containsText" text="SIGNIFICANT">
      <formula>NOT(ISERROR(SEARCH("SIGNIFICANT",W1250)))</formula>
    </cfRule>
    <cfRule type="containsText" dxfId="1779" priority="2370" operator="containsText" text="MODERATE">
      <formula>NOT(ISERROR(SEARCH("MODERATE",W1250)))</formula>
    </cfRule>
    <cfRule type="containsText" dxfId="1778" priority="2371" operator="containsText" text="LOW">
      <formula>NOT(ISERROR(SEARCH("LOW",W1250)))</formula>
    </cfRule>
  </conditionalFormatting>
  <conditionalFormatting sqref="W1251:W1272">
    <cfRule type="containsText" dxfId="1777" priority="2364" operator="containsText" text="HIGH">
      <formula>NOT(ISERROR(SEARCH("HIGH",W1251)))</formula>
    </cfRule>
    <cfRule type="containsText" dxfId="1776" priority="2365" operator="containsText" text="SIGNIFICANT">
      <formula>NOT(ISERROR(SEARCH("SIGNIFICANT",W1251)))</formula>
    </cfRule>
    <cfRule type="containsText" dxfId="1775" priority="2366" operator="containsText" text="MODERATE">
      <formula>NOT(ISERROR(SEARCH("MODERATE",W1251)))</formula>
    </cfRule>
    <cfRule type="containsText" dxfId="1774" priority="2367" operator="containsText" text="LOW">
      <formula>NOT(ISERROR(SEARCH("LOW",W1251)))</formula>
    </cfRule>
  </conditionalFormatting>
  <conditionalFormatting sqref="A1310:A1326 A1328:A1332">
    <cfRule type="expression" dxfId="1773" priority="2341" stopIfTrue="1">
      <formula>#REF!="YES"</formula>
    </cfRule>
  </conditionalFormatting>
  <conditionalFormatting sqref="W1284">
    <cfRule type="containsText" dxfId="1772" priority="2360" operator="containsText" text="HIGH">
      <formula>NOT(ISERROR(SEARCH("HIGH",W1284)))</formula>
    </cfRule>
    <cfRule type="containsText" dxfId="1771" priority="2361" operator="containsText" text="SIGNIFICANT">
      <formula>NOT(ISERROR(SEARCH("SIGNIFICANT",W1284)))</formula>
    </cfRule>
    <cfRule type="containsText" dxfId="1770" priority="2362" operator="containsText" text="MODERATE">
      <formula>NOT(ISERROR(SEARCH("MODERATE",W1284)))</formula>
    </cfRule>
    <cfRule type="containsText" dxfId="1769" priority="2363" operator="containsText" text="LOW">
      <formula>NOT(ISERROR(SEARCH("LOW",W1284)))</formula>
    </cfRule>
  </conditionalFormatting>
  <conditionalFormatting sqref="W1285">
    <cfRule type="containsText" dxfId="1768" priority="2356" operator="containsText" text="HIGH">
      <formula>NOT(ISERROR(SEARCH("HIGH",W1285)))</formula>
    </cfRule>
    <cfRule type="containsText" dxfId="1767" priority="2357" operator="containsText" text="SIGNIFICANT">
      <formula>NOT(ISERROR(SEARCH("SIGNIFICANT",W1285)))</formula>
    </cfRule>
    <cfRule type="containsText" dxfId="1766" priority="2358" operator="containsText" text="MODERATE">
      <formula>NOT(ISERROR(SEARCH("MODERATE",W1285)))</formula>
    </cfRule>
    <cfRule type="containsText" dxfId="1765" priority="2359" operator="containsText" text="LOW">
      <formula>NOT(ISERROR(SEARCH("LOW",W1285)))</formula>
    </cfRule>
  </conditionalFormatting>
  <conditionalFormatting sqref="W1308">
    <cfRule type="containsText" dxfId="1764" priority="2352" operator="containsText" text="HIGH">
      <formula>NOT(ISERROR(SEARCH("HIGH",W1308)))</formula>
    </cfRule>
    <cfRule type="containsText" dxfId="1763" priority="2353" operator="containsText" text="SIGNIFICANT">
      <formula>NOT(ISERROR(SEARCH("SIGNIFICANT",W1308)))</formula>
    </cfRule>
    <cfRule type="containsText" dxfId="1762" priority="2354" operator="containsText" text="MODERATE">
      <formula>NOT(ISERROR(SEARCH("MODERATE",W1308)))</formula>
    </cfRule>
    <cfRule type="containsText" dxfId="1761" priority="2355" operator="containsText" text="LOW">
      <formula>NOT(ISERROR(SEARCH("LOW",W1308)))</formula>
    </cfRule>
  </conditionalFormatting>
  <conditionalFormatting sqref="A1308">
    <cfRule type="expression" dxfId="1760" priority="2351" stopIfTrue="1">
      <formula>#REF!="YES"</formula>
    </cfRule>
  </conditionalFormatting>
  <conditionalFormatting sqref="A1309">
    <cfRule type="expression" dxfId="1759" priority="2346" stopIfTrue="1">
      <formula>#REF!="YES"</formula>
    </cfRule>
  </conditionalFormatting>
  <conditionalFormatting sqref="W1309">
    <cfRule type="containsText" dxfId="1758" priority="2347" operator="containsText" text="HIGH">
      <formula>NOT(ISERROR(SEARCH("HIGH",W1309)))</formula>
    </cfRule>
    <cfRule type="containsText" dxfId="1757" priority="2348" operator="containsText" text="SIGNIFICANT">
      <formula>NOT(ISERROR(SEARCH("SIGNIFICANT",W1309)))</formula>
    </cfRule>
    <cfRule type="containsText" dxfId="1756" priority="2349" operator="containsText" text="MODERATE">
      <formula>NOT(ISERROR(SEARCH("MODERATE",W1309)))</formula>
    </cfRule>
    <cfRule type="containsText" dxfId="1755" priority="2350" operator="containsText" text="LOW">
      <formula>NOT(ISERROR(SEARCH("LOW",W1309)))</formula>
    </cfRule>
  </conditionalFormatting>
  <conditionalFormatting sqref="W1310:W1326 W1328:W1332">
    <cfRule type="containsText" dxfId="1754" priority="2342" operator="containsText" text="HIGH">
      <formula>NOT(ISERROR(SEARCH("HIGH",W1310)))</formula>
    </cfRule>
    <cfRule type="containsText" dxfId="1753" priority="2343" operator="containsText" text="SIGNIFICANT">
      <formula>NOT(ISERROR(SEARCH("SIGNIFICANT",W1310)))</formula>
    </cfRule>
    <cfRule type="containsText" dxfId="1752" priority="2344" operator="containsText" text="MODERATE">
      <formula>NOT(ISERROR(SEARCH("MODERATE",W1310)))</formula>
    </cfRule>
    <cfRule type="containsText" dxfId="1751" priority="2345" operator="containsText" text="LOW">
      <formula>NOT(ISERROR(SEARCH("LOW",W1310)))</formula>
    </cfRule>
  </conditionalFormatting>
  <conditionalFormatting sqref="W1247">
    <cfRule type="containsText" dxfId="1750" priority="2337" operator="containsText" text="HIGH">
      <formula>NOT(ISERROR(SEARCH("HIGH",W1247)))</formula>
    </cfRule>
    <cfRule type="containsText" dxfId="1749" priority="2338" operator="containsText" text="SIGNIFICANT">
      <formula>NOT(ISERROR(SEARCH("SIGNIFICANT",W1247)))</formula>
    </cfRule>
    <cfRule type="containsText" dxfId="1748" priority="2339" operator="containsText" text="MODERATE">
      <formula>NOT(ISERROR(SEARCH("MODERATE",W1247)))</formula>
    </cfRule>
    <cfRule type="containsText" dxfId="1747" priority="2340" operator="containsText" text="LOW">
      <formula>NOT(ISERROR(SEARCH("LOW",W1247)))</formula>
    </cfRule>
  </conditionalFormatting>
  <conditionalFormatting sqref="K1247:M1247">
    <cfRule type="containsText" dxfId="1746" priority="2332" operator="containsText" text="D">
      <formula>NOT(ISERROR(SEARCH("D",K1247)))</formula>
    </cfRule>
    <cfRule type="containsText" dxfId="1745" priority="2333" operator="containsText" text="C">
      <formula>NOT(ISERROR(SEARCH("C",K1247)))</formula>
    </cfRule>
    <cfRule type="containsText" dxfId="1744" priority="2334" operator="containsText" text="B/C">
      <formula>NOT(ISERROR(SEARCH("B/C",K1247)))</formula>
    </cfRule>
    <cfRule type="containsText" dxfId="1743" priority="2335" operator="containsText" text="B">
      <formula>NOT(ISERROR(SEARCH("B",K1247)))</formula>
    </cfRule>
    <cfRule type="containsText" dxfId="1742" priority="2336" operator="containsText" text="A">
      <formula>NOT(ISERROR(SEARCH("A",K1247)))</formula>
    </cfRule>
  </conditionalFormatting>
  <conditionalFormatting sqref="W1246">
    <cfRule type="containsText" dxfId="1741" priority="2328" operator="containsText" text="HIGH">
      <formula>NOT(ISERROR(SEARCH("HIGH",W1246)))</formula>
    </cfRule>
    <cfRule type="containsText" dxfId="1740" priority="2329" operator="containsText" text="SIGNIFICANT">
      <formula>NOT(ISERROR(SEARCH("SIGNIFICANT",W1246)))</formula>
    </cfRule>
    <cfRule type="containsText" dxfId="1739" priority="2330" operator="containsText" text="MODERATE">
      <formula>NOT(ISERROR(SEARCH("MODERATE",W1246)))</formula>
    </cfRule>
    <cfRule type="containsText" dxfId="1738" priority="2331" operator="containsText" text="LOW">
      <formula>NOT(ISERROR(SEARCH("LOW",W1246)))</formula>
    </cfRule>
  </conditionalFormatting>
  <conditionalFormatting sqref="K1246:M1246">
    <cfRule type="containsText" dxfId="1737" priority="2323" operator="containsText" text="D">
      <formula>NOT(ISERROR(SEARCH("D",K1246)))</formula>
    </cfRule>
    <cfRule type="containsText" dxfId="1736" priority="2324" operator="containsText" text="C">
      <formula>NOT(ISERROR(SEARCH("C",K1246)))</formula>
    </cfRule>
    <cfRule type="containsText" dxfId="1735" priority="2325" operator="containsText" text="B/C">
      <formula>NOT(ISERROR(SEARCH("B/C",K1246)))</formula>
    </cfRule>
    <cfRule type="containsText" dxfId="1734" priority="2326" operator="containsText" text="B">
      <formula>NOT(ISERROR(SEARCH("B",K1246)))</formula>
    </cfRule>
    <cfRule type="containsText" dxfId="1733" priority="2327" operator="containsText" text="A">
      <formula>NOT(ISERROR(SEARCH("A",K1246)))</formula>
    </cfRule>
  </conditionalFormatting>
  <conditionalFormatting sqref="W1278">
    <cfRule type="containsText" dxfId="1732" priority="2319" operator="containsText" text="HIGH">
      <formula>NOT(ISERROR(SEARCH("HIGH",W1278)))</formula>
    </cfRule>
    <cfRule type="containsText" dxfId="1731" priority="2320" operator="containsText" text="SIGNIFICANT">
      <formula>NOT(ISERROR(SEARCH("SIGNIFICANT",W1278)))</formula>
    </cfRule>
    <cfRule type="containsText" dxfId="1730" priority="2321" operator="containsText" text="MODERATE">
      <formula>NOT(ISERROR(SEARCH("MODERATE",W1278)))</formula>
    </cfRule>
    <cfRule type="containsText" dxfId="1729" priority="2322" operator="containsText" text="LOW">
      <formula>NOT(ISERROR(SEARCH("LOW",W1278)))</formula>
    </cfRule>
  </conditionalFormatting>
  <conditionalFormatting sqref="K1278:M1278">
    <cfRule type="containsText" dxfId="1728" priority="2314" operator="containsText" text="D">
      <formula>NOT(ISERROR(SEARCH("D",K1278)))</formula>
    </cfRule>
    <cfRule type="containsText" dxfId="1727" priority="2315" operator="containsText" text="C">
      <formula>NOT(ISERROR(SEARCH("C",K1278)))</formula>
    </cfRule>
    <cfRule type="containsText" dxfId="1726" priority="2316" operator="containsText" text="B/C">
      <formula>NOT(ISERROR(SEARCH("B/C",K1278)))</formula>
    </cfRule>
    <cfRule type="containsText" dxfId="1725" priority="2317" operator="containsText" text="B">
      <formula>NOT(ISERROR(SEARCH("B",K1278)))</formula>
    </cfRule>
    <cfRule type="containsText" dxfId="1724" priority="2318" operator="containsText" text="A">
      <formula>NOT(ISERROR(SEARCH("A",K1278)))</formula>
    </cfRule>
  </conditionalFormatting>
  <conditionalFormatting sqref="W1276">
    <cfRule type="containsText" dxfId="1723" priority="2310" operator="containsText" text="HIGH">
      <formula>NOT(ISERROR(SEARCH("HIGH",W1276)))</formula>
    </cfRule>
    <cfRule type="containsText" dxfId="1722" priority="2311" operator="containsText" text="SIGNIFICANT">
      <formula>NOT(ISERROR(SEARCH("SIGNIFICANT",W1276)))</formula>
    </cfRule>
    <cfRule type="containsText" dxfId="1721" priority="2312" operator="containsText" text="MODERATE">
      <formula>NOT(ISERROR(SEARCH("MODERATE",W1276)))</formula>
    </cfRule>
    <cfRule type="containsText" dxfId="1720" priority="2313" operator="containsText" text="LOW">
      <formula>NOT(ISERROR(SEARCH("LOW",W1276)))</formula>
    </cfRule>
  </conditionalFormatting>
  <conditionalFormatting sqref="K1276:M1276">
    <cfRule type="containsText" dxfId="1719" priority="2305" operator="containsText" text="D">
      <formula>NOT(ISERROR(SEARCH("D",K1276)))</formula>
    </cfRule>
    <cfRule type="containsText" dxfId="1718" priority="2306" operator="containsText" text="C">
      <formula>NOT(ISERROR(SEARCH("C",K1276)))</formula>
    </cfRule>
    <cfRule type="containsText" dxfId="1717" priority="2307" operator="containsText" text="B/C">
      <formula>NOT(ISERROR(SEARCH("B/C",K1276)))</formula>
    </cfRule>
    <cfRule type="containsText" dxfId="1716" priority="2308" operator="containsText" text="B">
      <formula>NOT(ISERROR(SEARCH("B",K1276)))</formula>
    </cfRule>
    <cfRule type="containsText" dxfId="1715" priority="2309" operator="containsText" text="A">
      <formula>NOT(ISERROR(SEARCH("A",K1276)))</formula>
    </cfRule>
  </conditionalFormatting>
  <conditionalFormatting sqref="W1291">
    <cfRule type="containsText" dxfId="1714" priority="2301" operator="containsText" text="HIGH">
      <formula>NOT(ISERROR(SEARCH("HIGH",W1291)))</formula>
    </cfRule>
    <cfRule type="containsText" dxfId="1713" priority="2302" operator="containsText" text="SIGNIFICANT">
      <formula>NOT(ISERROR(SEARCH("SIGNIFICANT",W1291)))</formula>
    </cfRule>
    <cfRule type="containsText" dxfId="1712" priority="2303" operator="containsText" text="MODERATE">
      <formula>NOT(ISERROR(SEARCH("MODERATE",W1291)))</formula>
    </cfRule>
    <cfRule type="containsText" dxfId="1711" priority="2304" operator="containsText" text="LOW">
      <formula>NOT(ISERROR(SEARCH("LOW",W1291)))</formula>
    </cfRule>
  </conditionalFormatting>
  <conditionalFormatting sqref="W1293">
    <cfRule type="containsText" dxfId="1710" priority="2297" operator="containsText" text="HIGH">
      <formula>NOT(ISERROR(SEARCH("HIGH",W1293)))</formula>
    </cfRule>
    <cfRule type="containsText" dxfId="1709" priority="2298" operator="containsText" text="SIGNIFICANT">
      <formula>NOT(ISERROR(SEARCH("SIGNIFICANT",W1293)))</formula>
    </cfRule>
    <cfRule type="containsText" dxfId="1708" priority="2299" operator="containsText" text="MODERATE">
      <formula>NOT(ISERROR(SEARCH("MODERATE",W1293)))</formula>
    </cfRule>
    <cfRule type="containsText" dxfId="1707" priority="2300" operator="containsText" text="LOW">
      <formula>NOT(ISERROR(SEARCH("LOW",W1293)))</formula>
    </cfRule>
  </conditionalFormatting>
  <conditionalFormatting sqref="A1327">
    <cfRule type="expression" dxfId="1706" priority="2292" stopIfTrue="1">
      <formula>#REF!="YES"</formula>
    </cfRule>
  </conditionalFormatting>
  <conditionalFormatting sqref="W1327">
    <cfRule type="containsText" dxfId="1705" priority="2293" operator="containsText" text="HIGH">
      <formula>NOT(ISERROR(SEARCH("HIGH",W1327)))</formula>
    </cfRule>
    <cfRule type="containsText" dxfId="1704" priority="2294" operator="containsText" text="SIGNIFICANT">
      <formula>NOT(ISERROR(SEARCH("SIGNIFICANT",W1327)))</formula>
    </cfRule>
    <cfRule type="containsText" dxfId="1703" priority="2295" operator="containsText" text="MODERATE">
      <formula>NOT(ISERROR(SEARCH("MODERATE",W1327)))</formula>
    </cfRule>
    <cfRule type="containsText" dxfId="1702" priority="2296" operator="containsText" text="LOW">
      <formula>NOT(ISERROR(SEARCH("LOW",W1327)))</formula>
    </cfRule>
  </conditionalFormatting>
  <conditionalFormatting sqref="A807:D807 A812:B846 C812:C819 A810:C810 A848:B849 B858:B864 A851:B857 B866:B873 B875:B893 B895:B912 B914:B915 A808:C808 D1427:D1428">
    <cfRule type="expression" dxfId="1701" priority="2291" stopIfTrue="1">
      <formula>#REF!="YES"</formula>
    </cfRule>
  </conditionalFormatting>
  <conditionalFormatting sqref="A811:C811">
    <cfRule type="expression" dxfId="1700" priority="2289" stopIfTrue="1">
      <formula>#REF!="YES"</formula>
    </cfRule>
  </conditionalFormatting>
  <conditionalFormatting sqref="A809:C809">
    <cfRule type="expression" dxfId="1699" priority="2288" stopIfTrue="1">
      <formula>#REF!="YES"</formula>
    </cfRule>
  </conditionalFormatting>
  <conditionalFormatting sqref="K807:M808 K838:M844 K812:M828 K810:M810">
    <cfRule type="containsText" dxfId="1698" priority="2283" operator="containsText" text="D">
      <formula>NOT(ISERROR(SEARCH("D",K807)))</formula>
    </cfRule>
    <cfRule type="containsText" dxfId="1697" priority="2284" operator="containsText" text="C">
      <formula>NOT(ISERROR(SEARCH("C",K807)))</formula>
    </cfRule>
    <cfRule type="containsText" dxfId="1696" priority="2285" operator="containsText" text="B/C">
      <formula>NOT(ISERROR(SEARCH("B/C",K807)))</formula>
    </cfRule>
    <cfRule type="containsText" dxfId="1695" priority="2286" operator="containsText" text="B">
      <formula>NOT(ISERROR(SEARCH("B",K807)))</formula>
    </cfRule>
    <cfRule type="containsText" dxfId="1694" priority="2287" operator="containsText" text="A">
      <formula>NOT(ISERROR(SEARCH("A",K807)))</formula>
    </cfRule>
  </conditionalFormatting>
  <conditionalFormatting sqref="K829:M837">
    <cfRule type="containsText" dxfId="1693" priority="2278" operator="containsText" text="D">
      <formula>NOT(ISERROR(SEARCH("D",K829)))</formula>
    </cfRule>
    <cfRule type="containsText" dxfId="1692" priority="2279" operator="containsText" text="C">
      <formula>NOT(ISERROR(SEARCH("C",K829)))</formula>
    </cfRule>
    <cfRule type="containsText" dxfId="1691" priority="2280" operator="containsText" text="B/C">
      <formula>NOT(ISERROR(SEARCH("B/C",K829)))</formula>
    </cfRule>
    <cfRule type="containsText" dxfId="1690" priority="2281" operator="containsText" text="B">
      <formula>NOT(ISERROR(SEARCH("B",K829)))</formula>
    </cfRule>
    <cfRule type="containsText" dxfId="1689" priority="2282" operator="containsText" text="A">
      <formula>NOT(ISERROR(SEARCH("A",K829)))</formula>
    </cfRule>
  </conditionalFormatting>
  <conditionalFormatting sqref="K811:M811">
    <cfRule type="containsText" dxfId="1688" priority="2273" operator="containsText" text="D">
      <formula>NOT(ISERROR(SEARCH("D",K811)))</formula>
    </cfRule>
    <cfRule type="containsText" dxfId="1687" priority="2274" operator="containsText" text="C">
      <formula>NOT(ISERROR(SEARCH("C",K811)))</formula>
    </cfRule>
    <cfRule type="containsText" dxfId="1686" priority="2275" operator="containsText" text="B/C">
      <formula>NOT(ISERROR(SEARCH("B/C",K811)))</formula>
    </cfRule>
    <cfRule type="containsText" dxfId="1685" priority="2276" operator="containsText" text="B">
      <formula>NOT(ISERROR(SEARCH("B",K811)))</formula>
    </cfRule>
    <cfRule type="containsText" dxfId="1684" priority="2277" operator="containsText" text="A">
      <formula>NOT(ISERROR(SEARCH("A",K811)))</formula>
    </cfRule>
  </conditionalFormatting>
  <conditionalFormatting sqref="K809:M809">
    <cfRule type="containsText" dxfId="1683" priority="2268" operator="containsText" text="D">
      <formula>NOT(ISERROR(SEARCH("D",K809)))</formula>
    </cfRule>
    <cfRule type="containsText" dxfId="1682" priority="2269" operator="containsText" text="C">
      <formula>NOT(ISERROR(SEARCH("C",K809)))</formula>
    </cfRule>
    <cfRule type="containsText" dxfId="1681" priority="2270" operator="containsText" text="B/C">
      <formula>NOT(ISERROR(SEARCH("B/C",K809)))</formula>
    </cfRule>
    <cfRule type="containsText" dxfId="1680" priority="2271" operator="containsText" text="B">
      <formula>NOT(ISERROR(SEARCH("B",K809)))</formula>
    </cfRule>
    <cfRule type="containsText" dxfId="1679" priority="2272" operator="containsText" text="A">
      <formula>NOT(ISERROR(SEARCH("A",K809)))</formula>
    </cfRule>
  </conditionalFormatting>
  <conditionalFormatting sqref="W808 W812:W816 W810">
    <cfRule type="containsText" dxfId="1678" priority="2264" operator="containsText" text="HIGH">
      <formula>NOT(ISERROR(SEARCH("HIGH",W808)))</formula>
    </cfRule>
    <cfRule type="containsText" dxfId="1677" priority="2265" operator="containsText" text="SIGNIFICANT">
      <formula>NOT(ISERROR(SEARCH("SIGNIFICANT",W808)))</formula>
    </cfRule>
    <cfRule type="containsText" dxfId="1676" priority="2266" operator="containsText" text="MODERATE">
      <formula>NOT(ISERROR(SEARCH("MODERATE",W808)))</formula>
    </cfRule>
    <cfRule type="containsText" dxfId="1675" priority="2267" operator="containsText" text="LOW">
      <formula>NOT(ISERROR(SEARCH("LOW",W808)))</formula>
    </cfRule>
  </conditionalFormatting>
  <conditionalFormatting sqref="W811">
    <cfRule type="containsText" dxfId="1674" priority="2260" operator="containsText" text="HIGH">
      <formula>NOT(ISERROR(SEARCH("HIGH",W811)))</formula>
    </cfRule>
    <cfRule type="containsText" dxfId="1673" priority="2261" operator="containsText" text="SIGNIFICANT">
      <formula>NOT(ISERROR(SEARCH("SIGNIFICANT",W811)))</formula>
    </cfRule>
    <cfRule type="containsText" dxfId="1672" priority="2262" operator="containsText" text="MODERATE">
      <formula>NOT(ISERROR(SEARCH("MODERATE",W811)))</formula>
    </cfRule>
    <cfRule type="containsText" dxfId="1671" priority="2263" operator="containsText" text="LOW">
      <formula>NOT(ISERROR(SEARCH("LOW",W811)))</formula>
    </cfRule>
  </conditionalFormatting>
  <conditionalFormatting sqref="W809">
    <cfRule type="containsText" dxfId="1670" priority="2256" operator="containsText" text="HIGH">
      <formula>NOT(ISERROR(SEARCH("HIGH",W809)))</formula>
    </cfRule>
    <cfRule type="containsText" dxfId="1669" priority="2257" operator="containsText" text="SIGNIFICANT">
      <formula>NOT(ISERROR(SEARCH("SIGNIFICANT",W809)))</formula>
    </cfRule>
    <cfRule type="containsText" dxfId="1668" priority="2258" operator="containsText" text="MODERATE">
      <formula>NOT(ISERROR(SEARCH("MODERATE",W809)))</formula>
    </cfRule>
    <cfRule type="containsText" dxfId="1667" priority="2259" operator="containsText" text="LOW">
      <formula>NOT(ISERROR(SEARCH("LOW",W809)))</formula>
    </cfRule>
  </conditionalFormatting>
  <conditionalFormatting sqref="W850">
    <cfRule type="containsText" dxfId="1666" priority="2225" operator="containsText" text="HIGH">
      <formula>NOT(ISERROR(SEARCH("HIGH",W850)))</formula>
    </cfRule>
    <cfRule type="containsText" dxfId="1665" priority="2226" operator="containsText" text="SIGNIFICANT">
      <formula>NOT(ISERROR(SEARCH("SIGNIFICANT",W850)))</formula>
    </cfRule>
    <cfRule type="containsText" dxfId="1664" priority="2227" operator="containsText" text="MODERATE">
      <formula>NOT(ISERROR(SEARCH("MODERATE",W850)))</formula>
    </cfRule>
    <cfRule type="containsText" dxfId="1663" priority="2228" operator="containsText" text="LOW">
      <formula>NOT(ISERROR(SEARCH("LOW",W850)))</formula>
    </cfRule>
  </conditionalFormatting>
  <conditionalFormatting sqref="K847:M847">
    <cfRule type="containsText" dxfId="1662" priority="2251" operator="containsText" text="D">
      <formula>NOT(ISERROR(SEARCH("D",K847)))</formula>
    </cfRule>
    <cfRule type="containsText" dxfId="1661" priority="2252" operator="containsText" text="C">
      <formula>NOT(ISERROR(SEARCH("C",K847)))</formula>
    </cfRule>
    <cfRule type="containsText" dxfId="1660" priority="2253" operator="containsText" text="B/C">
      <formula>NOT(ISERROR(SEARCH("B/C",K847)))</formula>
    </cfRule>
    <cfRule type="containsText" dxfId="1659" priority="2254" operator="containsText" text="B">
      <formula>NOT(ISERROR(SEARCH("B",K847)))</formula>
    </cfRule>
    <cfRule type="containsText" dxfId="1658" priority="2255" operator="containsText" text="A">
      <formula>NOT(ISERROR(SEARCH("A",K847)))</formula>
    </cfRule>
  </conditionalFormatting>
  <conditionalFormatting sqref="A847:B847">
    <cfRule type="expression" dxfId="1657" priority="2250" stopIfTrue="1">
      <formula>#REF!="YES"</formula>
    </cfRule>
  </conditionalFormatting>
  <conditionalFormatting sqref="W847">
    <cfRule type="containsText" dxfId="1656" priority="2246" operator="containsText" text="HIGH">
      <formula>NOT(ISERROR(SEARCH("HIGH",W847)))</formula>
    </cfRule>
    <cfRule type="containsText" dxfId="1655" priority="2247" operator="containsText" text="SIGNIFICANT">
      <formula>NOT(ISERROR(SEARCH("SIGNIFICANT",W847)))</formula>
    </cfRule>
    <cfRule type="containsText" dxfId="1654" priority="2248" operator="containsText" text="MODERATE">
      <formula>NOT(ISERROR(SEARCH("MODERATE",W847)))</formula>
    </cfRule>
    <cfRule type="containsText" dxfId="1653" priority="2249" operator="containsText" text="LOW">
      <formula>NOT(ISERROR(SEARCH("LOW",W847)))</formula>
    </cfRule>
  </conditionalFormatting>
  <conditionalFormatting sqref="W862">
    <cfRule type="containsText" dxfId="1652" priority="2242" operator="containsText" text="HIGH">
      <formula>NOT(ISERROR(SEARCH("HIGH",W862)))</formula>
    </cfRule>
    <cfRule type="containsText" dxfId="1651" priority="2243" operator="containsText" text="SIGNIFICANT">
      <formula>NOT(ISERROR(SEARCH("SIGNIFICANT",W862)))</formula>
    </cfRule>
    <cfRule type="containsText" dxfId="1650" priority="2244" operator="containsText" text="MODERATE">
      <formula>NOT(ISERROR(SEARCH("MODERATE",W862)))</formula>
    </cfRule>
    <cfRule type="containsText" dxfId="1649" priority="2245" operator="containsText" text="LOW">
      <formula>NOT(ISERROR(SEARCH("LOW",W862)))</formula>
    </cfRule>
  </conditionalFormatting>
  <conditionalFormatting sqref="W871">
    <cfRule type="containsText" dxfId="1648" priority="2238" operator="containsText" text="HIGH">
      <formula>NOT(ISERROR(SEARCH("HIGH",W871)))</formula>
    </cfRule>
    <cfRule type="containsText" dxfId="1647" priority="2239" operator="containsText" text="SIGNIFICANT">
      <formula>NOT(ISERROR(SEARCH("SIGNIFICANT",W871)))</formula>
    </cfRule>
    <cfRule type="containsText" dxfId="1646" priority="2240" operator="containsText" text="MODERATE">
      <formula>NOT(ISERROR(SEARCH("MODERATE",W871)))</formula>
    </cfRule>
    <cfRule type="containsText" dxfId="1645" priority="2241" operator="containsText" text="LOW">
      <formula>NOT(ISERROR(SEARCH("LOW",W871)))</formula>
    </cfRule>
  </conditionalFormatting>
  <conditionalFormatting sqref="K891:M891">
    <cfRule type="containsText" dxfId="1644" priority="2233" operator="containsText" text="D">
      <formula>NOT(ISERROR(SEARCH("D",K891)))</formula>
    </cfRule>
    <cfRule type="containsText" dxfId="1643" priority="2234" operator="containsText" text="C">
      <formula>NOT(ISERROR(SEARCH("C",K891)))</formula>
    </cfRule>
    <cfRule type="containsText" dxfId="1642" priority="2235" operator="containsText" text="B/C">
      <formula>NOT(ISERROR(SEARCH("B/C",K891)))</formula>
    </cfRule>
    <cfRule type="containsText" dxfId="1641" priority="2236" operator="containsText" text="B">
      <formula>NOT(ISERROR(SEARCH("B",K891)))</formula>
    </cfRule>
    <cfRule type="containsText" dxfId="1640" priority="2237" operator="containsText" text="A">
      <formula>NOT(ISERROR(SEARCH("A",K891)))</formula>
    </cfRule>
  </conditionalFormatting>
  <conditionalFormatting sqref="W891">
    <cfRule type="containsText" dxfId="1639" priority="2229" operator="containsText" text="HIGH">
      <formula>NOT(ISERROR(SEARCH("HIGH",W891)))</formula>
    </cfRule>
    <cfRule type="containsText" dxfId="1638" priority="2230" operator="containsText" text="SIGNIFICANT">
      <formula>NOT(ISERROR(SEARCH("SIGNIFICANT",W891)))</formula>
    </cfRule>
    <cfRule type="containsText" dxfId="1637" priority="2231" operator="containsText" text="MODERATE">
      <formula>NOT(ISERROR(SEARCH("MODERATE",W891)))</formula>
    </cfRule>
    <cfRule type="containsText" dxfId="1636" priority="2232" operator="containsText" text="LOW">
      <formula>NOT(ISERROR(SEARCH("LOW",W891)))</formula>
    </cfRule>
  </conditionalFormatting>
  <conditionalFormatting sqref="W865">
    <cfRule type="containsText" dxfId="1635" priority="2215" operator="containsText" text="HIGH">
      <formula>NOT(ISERROR(SEARCH("HIGH",W865)))</formula>
    </cfRule>
    <cfRule type="containsText" dxfId="1634" priority="2216" operator="containsText" text="SIGNIFICANT">
      <formula>NOT(ISERROR(SEARCH("SIGNIFICANT",W865)))</formula>
    </cfRule>
    <cfRule type="containsText" dxfId="1633" priority="2217" operator="containsText" text="MODERATE">
      <formula>NOT(ISERROR(SEARCH("MODERATE",W865)))</formula>
    </cfRule>
    <cfRule type="containsText" dxfId="1632" priority="2218" operator="containsText" text="LOW">
      <formula>NOT(ISERROR(SEARCH("LOW",W865)))</formula>
    </cfRule>
  </conditionalFormatting>
  <conditionalFormatting sqref="K850:M850">
    <cfRule type="containsText" dxfId="1631" priority="2220" operator="containsText" text="D">
      <formula>NOT(ISERROR(SEARCH("D",K850)))</formula>
    </cfRule>
    <cfRule type="containsText" dxfId="1630" priority="2221" operator="containsText" text="C">
      <formula>NOT(ISERROR(SEARCH("C",K850)))</formula>
    </cfRule>
    <cfRule type="containsText" dxfId="1629" priority="2222" operator="containsText" text="B/C">
      <formula>NOT(ISERROR(SEARCH("B/C",K850)))</formula>
    </cfRule>
    <cfRule type="containsText" dxfId="1628" priority="2223" operator="containsText" text="B">
      <formula>NOT(ISERROR(SEARCH("B",K850)))</formula>
    </cfRule>
    <cfRule type="containsText" dxfId="1627" priority="2224" operator="containsText" text="A">
      <formula>NOT(ISERROR(SEARCH("A",K850)))</formula>
    </cfRule>
  </conditionalFormatting>
  <conditionalFormatting sqref="A850:B850">
    <cfRule type="expression" dxfId="1626" priority="2219" stopIfTrue="1">
      <formula>#REF!="YES"</formula>
    </cfRule>
  </conditionalFormatting>
  <conditionalFormatting sqref="W901">
    <cfRule type="containsText" dxfId="1625" priority="2185" operator="containsText" text="HIGH">
      <formula>NOT(ISERROR(SEARCH("HIGH",W901)))</formula>
    </cfRule>
    <cfRule type="containsText" dxfId="1624" priority="2186" operator="containsText" text="SIGNIFICANT">
      <formula>NOT(ISERROR(SEARCH("SIGNIFICANT",W901)))</formula>
    </cfRule>
    <cfRule type="containsText" dxfId="1623" priority="2187" operator="containsText" text="MODERATE">
      <formula>NOT(ISERROR(SEARCH("MODERATE",W901)))</formula>
    </cfRule>
    <cfRule type="containsText" dxfId="1622" priority="2188" operator="containsText" text="LOW">
      <formula>NOT(ISERROR(SEARCH("LOW",W901)))</formula>
    </cfRule>
  </conditionalFormatting>
  <conditionalFormatting sqref="K865:M865">
    <cfRule type="containsText" dxfId="1621" priority="2210" operator="containsText" text="D">
      <formula>NOT(ISERROR(SEARCH("D",K865)))</formula>
    </cfRule>
    <cfRule type="containsText" dxfId="1620" priority="2211" operator="containsText" text="C">
      <formula>NOT(ISERROR(SEARCH("C",K865)))</formula>
    </cfRule>
    <cfRule type="containsText" dxfId="1619" priority="2212" operator="containsText" text="B/C">
      <formula>NOT(ISERROR(SEARCH("B/C",K865)))</formula>
    </cfRule>
    <cfRule type="containsText" dxfId="1618" priority="2213" operator="containsText" text="B">
      <formula>NOT(ISERROR(SEARCH("B",K865)))</formula>
    </cfRule>
    <cfRule type="containsText" dxfId="1617" priority="2214" operator="containsText" text="A">
      <formula>NOT(ISERROR(SEARCH("A",K865)))</formula>
    </cfRule>
  </conditionalFormatting>
  <conditionalFormatting sqref="A865:B865">
    <cfRule type="expression" dxfId="1616" priority="2209" stopIfTrue="1">
      <formula>#REF!="YES"</formula>
    </cfRule>
  </conditionalFormatting>
  <conditionalFormatting sqref="W913">
    <cfRule type="containsText" dxfId="1615" priority="2169" operator="containsText" text="HIGH">
      <formula>NOT(ISERROR(SEARCH("HIGH",W913)))</formula>
    </cfRule>
    <cfRule type="containsText" dxfId="1614" priority="2170" operator="containsText" text="SIGNIFICANT">
      <formula>NOT(ISERROR(SEARCH("SIGNIFICANT",W913)))</formula>
    </cfRule>
    <cfRule type="containsText" dxfId="1613" priority="2171" operator="containsText" text="MODERATE">
      <formula>NOT(ISERROR(SEARCH("MODERATE",W913)))</formula>
    </cfRule>
    <cfRule type="containsText" dxfId="1612" priority="2172" operator="containsText" text="LOW">
      <formula>NOT(ISERROR(SEARCH("LOW",W913)))</formula>
    </cfRule>
  </conditionalFormatting>
  <conditionalFormatting sqref="K901:M901">
    <cfRule type="containsText" dxfId="1611" priority="2180" operator="containsText" text="D">
      <formula>NOT(ISERROR(SEARCH("D",K901)))</formula>
    </cfRule>
    <cfRule type="containsText" dxfId="1610" priority="2181" operator="containsText" text="C">
      <formula>NOT(ISERROR(SEARCH("C",K901)))</formula>
    </cfRule>
    <cfRule type="containsText" dxfId="1609" priority="2182" operator="containsText" text="B/C">
      <formula>NOT(ISERROR(SEARCH("B/C",K901)))</formula>
    </cfRule>
    <cfRule type="containsText" dxfId="1608" priority="2183" operator="containsText" text="B">
      <formula>NOT(ISERROR(SEARCH("B",K901)))</formula>
    </cfRule>
    <cfRule type="containsText" dxfId="1607" priority="2184" operator="containsText" text="A">
      <formula>NOT(ISERROR(SEARCH("A",K901)))</formula>
    </cfRule>
  </conditionalFormatting>
  <conditionalFormatting sqref="W874">
    <cfRule type="containsText" dxfId="1606" priority="2205" operator="containsText" text="HIGH">
      <formula>NOT(ISERROR(SEARCH("HIGH",W874)))</formula>
    </cfRule>
    <cfRule type="containsText" dxfId="1605" priority="2206" operator="containsText" text="SIGNIFICANT">
      <formula>NOT(ISERROR(SEARCH("SIGNIFICANT",W874)))</formula>
    </cfRule>
    <cfRule type="containsText" dxfId="1604" priority="2207" operator="containsText" text="MODERATE">
      <formula>NOT(ISERROR(SEARCH("MODERATE",W874)))</formula>
    </cfRule>
    <cfRule type="containsText" dxfId="1603" priority="2208" operator="containsText" text="LOW">
      <formula>NOT(ISERROR(SEARCH("LOW",W874)))</formula>
    </cfRule>
  </conditionalFormatting>
  <conditionalFormatting sqref="A874:B874">
    <cfRule type="expression" dxfId="1602" priority="2199" stopIfTrue="1">
      <formula>#REF!="YES"</formula>
    </cfRule>
  </conditionalFormatting>
  <conditionalFormatting sqref="K874:M874">
    <cfRule type="containsText" dxfId="1601" priority="2200" operator="containsText" text="D">
      <formula>NOT(ISERROR(SEARCH("D",K874)))</formula>
    </cfRule>
    <cfRule type="containsText" dxfId="1600" priority="2201" operator="containsText" text="C">
      <formula>NOT(ISERROR(SEARCH("C",K874)))</formula>
    </cfRule>
    <cfRule type="containsText" dxfId="1599" priority="2202" operator="containsText" text="B/C">
      <formula>NOT(ISERROR(SEARCH("B/C",K874)))</formula>
    </cfRule>
    <cfRule type="containsText" dxfId="1598" priority="2203" operator="containsText" text="B">
      <formula>NOT(ISERROR(SEARCH("B",K874)))</formula>
    </cfRule>
    <cfRule type="containsText" dxfId="1597" priority="2204" operator="containsText" text="A">
      <formula>NOT(ISERROR(SEARCH("A",K874)))</formula>
    </cfRule>
  </conditionalFormatting>
  <conditionalFormatting sqref="W894">
    <cfRule type="containsText" dxfId="1596" priority="2195" operator="containsText" text="HIGH">
      <formula>NOT(ISERROR(SEARCH("HIGH",W894)))</formula>
    </cfRule>
    <cfRule type="containsText" dxfId="1595" priority="2196" operator="containsText" text="SIGNIFICANT">
      <formula>NOT(ISERROR(SEARCH("SIGNIFICANT",W894)))</formula>
    </cfRule>
    <cfRule type="containsText" dxfId="1594" priority="2197" operator="containsText" text="MODERATE">
      <formula>NOT(ISERROR(SEARCH("MODERATE",W894)))</formula>
    </cfRule>
    <cfRule type="containsText" dxfId="1593" priority="2198" operator="containsText" text="LOW">
      <formula>NOT(ISERROR(SEARCH("LOW",W894)))</formula>
    </cfRule>
  </conditionalFormatting>
  <conditionalFormatting sqref="A894:B894">
    <cfRule type="expression" dxfId="1592" priority="2189" stopIfTrue="1">
      <formula>#REF!="YES"</formula>
    </cfRule>
  </conditionalFormatting>
  <conditionalFormatting sqref="K894:M894">
    <cfRule type="containsText" dxfId="1591" priority="2190" operator="containsText" text="D">
      <formula>NOT(ISERROR(SEARCH("D",K894)))</formula>
    </cfRule>
    <cfRule type="containsText" dxfId="1590" priority="2191" operator="containsText" text="C">
      <formula>NOT(ISERROR(SEARCH("C",K894)))</formula>
    </cfRule>
    <cfRule type="containsText" dxfId="1589" priority="2192" operator="containsText" text="B/C">
      <formula>NOT(ISERROR(SEARCH("B/C",K894)))</formula>
    </cfRule>
    <cfRule type="containsText" dxfId="1588" priority="2193" operator="containsText" text="B">
      <formula>NOT(ISERROR(SEARCH("B",K894)))</formula>
    </cfRule>
    <cfRule type="containsText" dxfId="1587" priority="2194" operator="containsText" text="A">
      <formula>NOT(ISERROR(SEARCH("A",K894)))</formula>
    </cfRule>
  </conditionalFormatting>
  <conditionalFormatting sqref="K926:M926">
    <cfRule type="containsText" dxfId="1586" priority="2132" operator="containsText" text="D">
      <formula>NOT(ISERROR(SEARCH("D",K926)))</formula>
    </cfRule>
    <cfRule type="containsText" dxfId="1585" priority="2133" operator="containsText" text="C">
      <formula>NOT(ISERROR(SEARCH("C",K926)))</formula>
    </cfRule>
    <cfRule type="containsText" dxfId="1584" priority="2134" operator="containsText" text="B/C">
      <formula>NOT(ISERROR(SEARCH("B/C",K926)))</formula>
    </cfRule>
    <cfRule type="containsText" dxfId="1583" priority="2135" operator="containsText" text="B">
      <formula>NOT(ISERROR(SEARCH("B",K926)))</formula>
    </cfRule>
    <cfRule type="containsText" dxfId="1582" priority="2136" operator="containsText" text="A">
      <formula>NOT(ISERROR(SEARCH("A",K926)))</formula>
    </cfRule>
  </conditionalFormatting>
  <conditionalFormatting sqref="A913">
    <cfRule type="expression" dxfId="1581" priority="2179" stopIfTrue="1">
      <formula>#REF!="YES"</formula>
    </cfRule>
  </conditionalFormatting>
  <conditionalFormatting sqref="K913:M913">
    <cfRule type="containsText" dxfId="1580" priority="2174" operator="containsText" text="D">
      <formula>NOT(ISERROR(SEARCH("D",K913)))</formula>
    </cfRule>
    <cfRule type="containsText" dxfId="1579" priority="2175" operator="containsText" text="C">
      <formula>NOT(ISERROR(SEARCH("C",K913)))</formula>
    </cfRule>
    <cfRule type="containsText" dxfId="1578" priority="2176" operator="containsText" text="B/C">
      <formula>NOT(ISERROR(SEARCH("B/C",K913)))</formula>
    </cfRule>
    <cfRule type="containsText" dxfId="1577" priority="2177" operator="containsText" text="B">
      <formula>NOT(ISERROR(SEARCH("B",K913)))</formula>
    </cfRule>
    <cfRule type="containsText" dxfId="1576" priority="2178" operator="containsText" text="A">
      <formula>NOT(ISERROR(SEARCH("A",K913)))</formula>
    </cfRule>
  </conditionalFormatting>
  <conditionalFormatting sqref="B913">
    <cfRule type="expression" dxfId="1575" priority="2173" stopIfTrue="1">
      <formula>#REF!="YES"</formula>
    </cfRule>
  </conditionalFormatting>
  <conditionalFormatting sqref="W916">
    <cfRule type="containsText" dxfId="1574" priority="2165" operator="containsText" text="HIGH">
      <formula>NOT(ISERROR(SEARCH("HIGH",W916)))</formula>
    </cfRule>
    <cfRule type="containsText" dxfId="1573" priority="2166" operator="containsText" text="SIGNIFICANT">
      <formula>NOT(ISERROR(SEARCH("SIGNIFICANT",W916)))</formula>
    </cfRule>
    <cfRule type="containsText" dxfId="1572" priority="2167" operator="containsText" text="MODERATE">
      <formula>NOT(ISERROR(SEARCH("MODERATE",W916)))</formula>
    </cfRule>
    <cfRule type="containsText" dxfId="1571" priority="2168" operator="containsText" text="LOW">
      <formula>NOT(ISERROR(SEARCH("LOW",W916)))</formula>
    </cfRule>
  </conditionalFormatting>
  <conditionalFormatting sqref="A916:B916">
    <cfRule type="expression" dxfId="1570" priority="2159" stopIfTrue="1">
      <formula>#REF!="YES"</formula>
    </cfRule>
  </conditionalFormatting>
  <conditionalFormatting sqref="K916:M916">
    <cfRule type="containsText" dxfId="1569" priority="2160" operator="containsText" text="D">
      <formula>NOT(ISERROR(SEARCH("D",K916)))</formula>
    </cfRule>
    <cfRule type="containsText" dxfId="1568" priority="2161" operator="containsText" text="C">
      <formula>NOT(ISERROR(SEARCH("C",K916)))</formula>
    </cfRule>
    <cfRule type="containsText" dxfId="1567" priority="2162" operator="containsText" text="B/C">
      <formula>NOT(ISERROR(SEARCH("B/C",K916)))</formula>
    </cfRule>
    <cfRule type="containsText" dxfId="1566" priority="2163" operator="containsText" text="B">
      <formula>NOT(ISERROR(SEARCH("B",K916)))</formula>
    </cfRule>
    <cfRule type="containsText" dxfId="1565" priority="2164" operator="containsText" text="A">
      <formula>NOT(ISERROR(SEARCH("A",K916)))</formula>
    </cfRule>
  </conditionalFormatting>
  <conditionalFormatting sqref="W921:W922 W924:W925">
    <cfRule type="containsText" dxfId="1564" priority="2155" operator="containsText" text="HIGH">
      <formula>NOT(ISERROR(SEARCH("HIGH",W921)))</formula>
    </cfRule>
    <cfRule type="containsText" dxfId="1563" priority="2156" operator="containsText" text="SIGNIFICANT">
      <formula>NOT(ISERROR(SEARCH("SIGNIFICANT",W921)))</formula>
    </cfRule>
    <cfRule type="containsText" dxfId="1562" priority="2157" operator="containsText" text="MODERATE">
      <formula>NOT(ISERROR(SEARCH("MODERATE",W921)))</formula>
    </cfRule>
    <cfRule type="containsText" dxfId="1561" priority="2158" operator="containsText" text="LOW">
      <formula>NOT(ISERROR(SEARCH("LOW",W921)))</formula>
    </cfRule>
  </conditionalFormatting>
  <conditionalFormatting sqref="K921:M922 K924:M925">
    <cfRule type="containsText" dxfId="1560" priority="2150" operator="containsText" text="D">
      <formula>NOT(ISERROR(SEARCH("D",K921)))</formula>
    </cfRule>
    <cfRule type="containsText" dxfId="1559" priority="2151" operator="containsText" text="C">
      <formula>NOT(ISERROR(SEARCH("C",K921)))</formula>
    </cfRule>
    <cfRule type="containsText" dxfId="1558" priority="2152" operator="containsText" text="B/C">
      <formula>NOT(ISERROR(SEARCH("B/C",K921)))</formula>
    </cfRule>
    <cfRule type="containsText" dxfId="1557" priority="2153" operator="containsText" text="B">
      <formula>NOT(ISERROR(SEARCH("B",K921)))</formula>
    </cfRule>
    <cfRule type="containsText" dxfId="1556" priority="2154" operator="containsText" text="A">
      <formula>NOT(ISERROR(SEARCH("A",K921)))</formula>
    </cfRule>
  </conditionalFormatting>
  <conditionalFormatting sqref="W923">
    <cfRule type="containsText" dxfId="1555" priority="2141" operator="containsText" text="HIGH">
      <formula>NOT(ISERROR(SEARCH("HIGH",W923)))</formula>
    </cfRule>
    <cfRule type="containsText" dxfId="1554" priority="2142" operator="containsText" text="SIGNIFICANT">
      <formula>NOT(ISERROR(SEARCH("SIGNIFICANT",W923)))</formula>
    </cfRule>
    <cfRule type="containsText" dxfId="1553" priority="2143" operator="containsText" text="MODERATE">
      <formula>NOT(ISERROR(SEARCH("MODERATE",W923)))</formula>
    </cfRule>
    <cfRule type="containsText" dxfId="1552" priority="2144" operator="containsText" text="LOW">
      <formula>NOT(ISERROR(SEARCH("LOW",W923)))</formula>
    </cfRule>
  </conditionalFormatting>
  <conditionalFormatting sqref="K923:M923">
    <cfRule type="containsText" dxfId="1551" priority="2145" operator="containsText" text="D">
      <formula>NOT(ISERROR(SEARCH("D",K923)))</formula>
    </cfRule>
    <cfRule type="containsText" dxfId="1550" priority="2146" operator="containsText" text="C">
      <formula>NOT(ISERROR(SEARCH("C",K923)))</formula>
    </cfRule>
    <cfRule type="containsText" dxfId="1549" priority="2147" operator="containsText" text="B/C">
      <formula>NOT(ISERROR(SEARCH("B/C",K923)))</formula>
    </cfRule>
    <cfRule type="containsText" dxfId="1548" priority="2148" operator="containsText" text="B">
      <formula>NOT(ISERROR(SEARCH("B",K923)))</formula>
    </cfRule>
    <cfRule type="containsText" dxfId="1547" priority="2149" operator="containsText" text="A">
      <formula>NOT(ISERROR(SEARCH("A",K923)))</formula>
    </cfRule>
  </conditionalFormatting>
  <conditionalFormatting sqref="W926">
    <cfRule type="containsText" dxfId="1546" priority="2137" operator="containsText" text="HIGH">
      <formula>NOT(ISERROR(SEARCH("HIGH",W926)))</formula>
    </cfRule>
    <cfRule type="containsText" dxfId="1545" priority="2138" operator="containsText" text="SIGNIFICANT">
      <formula>NOT(ISERROR(SEARCH("SIGNIFICANT",W926)))</formula>
    </cfRule>
    <cfRule type="containsText" dxfId="1544" priority="2139" operator="containsText" text="MODERATE">
      <formula>NOT(ISERROR(SEARCH("MODERATE",W926)))</formula>
    </cfRule>
    <cfRule type="containsText" dxfId="1543" priority="2140" operator="containsText" text="LOW">
      <formula>NOT(ISERROR(SEARCH("LOW",W926)))</formula>
    </cfRule>
  </conditionalFormatting>
  <conditionalFormatting sqref="W939:W948">
    <cfRule type="containsText" dxfId="1542" priority="2128" operator="containsText" text="HIGH">
      <formula>NOT(ISERROR(SEARCH("HIGH",W939)))</formula>
    </cfRule>
    <cfRule type="containsText" dxfId="1541" priority="2129" operator="containsText" text="SIGNIFICANT">
      <formula>NOT(ISERROR(SEARCH("SIGNIFICANT",W939)))</formula>
    </cfRule>
    <cfRule type="containsText" dxfId="1540" priority="2130" operator="containsText" text="MODERATE">
      <formula>NOT(ISERROR(SEARCH("MODERATE",W939)))</formula>
    </cfRule>
    <cfRule type="containsText" dxfId="1539" priority="2131" operator="containsText" text="LOW">
      <formula>NOT(ISERROR(SEARCH("LOW",W939)))</formula>
    </cfRule>
  </conditionalFormatting>
  <conditionalFormatting sqref="K939:M948">
    <cfRule type="containsText" dxfId="1538" priority="2123" operator="containsText" text="D">
      <formula>NOT(ISERROR(SEARCH("D",K939)))</formula>
    </cfRule>
    <cfRule type="containsText" dxfId="1537" priority="2124" operator="containsText" text="C">
      <formula>NOT(ISERROR(SEARCH("C",K939)))</formula>
    </cfRule>
    <cfRule type="containsText" dxfId="1536" priority="2125" operator="containsText" text="B/C">
      <formula>NOT(ISERROR(SEARCH("B/C",K939)))</formula>
    </cfRule>
    <cfRule type="containsText" dxfId="1535" priority="2126" operator="containsText" text="B">
      <formula>NOT(ISERROR(SEARCH("B",K939)))</formula>
    </cfRule>
    <cfRule type="containsText" dxfId="1534" priority="2127" operator="containsText" text="A">
      <formula>NOT(ISERROR(SEARCH("A",K939)))</formula>
    </cfRule>
  </conditionalFormatting>
  <conditionalFormatting sqref="K958:M959">
    <cfRule type="containsText" dxfId="1533" priority="2118" operator="containsText" text="D">
      <formula>NOT(ISERROR(SEARCH("D",K958)))</formula>
    </cfRule>
    <cfRule type="containsText" dxfId="1532" priority="2119" operator="containsText" text="C">
      <formula>NOT(ISERROR(SEARCH("C",K958)))</formula>
    </cfRule>
    <cfRule type="containsText" dxfId="1531" priority="2120" operator="containsText" text="B/C">
      <formula>NOT(ISERROR(SEARCH("B/C",K958)))</formula>
    </cfRule>
    <cfRule type="containsText" dxfId="1530" priority="2121" operator="containsText" text="B">
      <formula>NOT(ISERROR(SEARCH("B",K958)))</formula>
    </cfRule>
    <cfRule type="containsText" dxfId="1529" priority="2122" operator="containsText" text="A">
      <formula>NOT(ISERROR(SEARCH("A",K958)))</formula>
    </cfRule>
  </conditionalFormatting>
  <conditionalFormatting sqref="K961:M965">
    <cfRule type="containsText" dxfId="1528" priority="2113" operator="containsText" text="D">
      <formula>NOT(ISERROR(SEARCH("D",K961)))</formula>
    </cfRule>
    <cfRule type="containsText" dxfId="1527" priority="2114" operator="containsText" text="C">
      <formula>NOT(ISERROR(SEARCH("C",K961)))</formula>
    </cfRule>
    <cfRule type="containsText" dxfId="1526" priority="2115" operator="containsText" text="B/C">
      <formula>NOT(ISERROR(SEARCH("B/C",K961)))</formula>
    </cfRule>
    <cfRule type="containsText" dxfId="1525" priority="2116" operator="containsText" text="B">
      <formula>NOT(ISERROR(SEARCH("B",K961)))</formula>
    </cfRule>
    <cfRule type="containsText" dxfId="1524" priority="2117" operator="containsText" text="A">
      <formula>NOT(ISERROR(SEARCH("A",K961)))</formula>
    </cfRule>
  </conditionalFormatting>
  <conditionalFormatting sqref="K960:M960">
    <cfRule type="containsText" dxfId="1523" priority="2108" operator="containsText" text="D">
      <formula>NOT(ISERROR(SEARCH("D",K960)))</formula>
    </cfRule>
    <cfRule type="containsText" dxfId="1522" priority="2109" operator="containsText" text="C">
      <formula>NOT(ISERROR(SEARCH("C",K960)))</formula>
    </cfRule>
    <cfRule type="containsText" dxfId="1521" priority="2110" operator="containsText" text="B/C">
      <formula>NOT(ISERROR(SEARCH("B/C",K960)))</formula>
    </cfRule>
    <cfRule type="containsText" dxfId="1520" priority="2111" operator="containsText" text="B">
      <formula>NOT(ISERROR(SEARCH("B",K960)))</formula>
    </cfRule>
    <cfRule type="containsText" dxfId="1519" priority="2112" operator="containsText" text="A">
      <formula>NOT(ISERROR(SEARCH("A",K960)))</formula>
    </cfRule>
  </conditionalFormatting>
  <conditionalFormatting sqref="W968">
    <cfRule type="containsText" dxfId="1518" priority="2099" operator="containsText" text="HIGH">
      <formula>NOT(ISERROR(SEARCH("HIGH",W968)))</formula>
    </cfRule>
    <cfRule type="containsText" dxfId="1517" priority="2100" operator="containsText" text="SIGNIFICANT">
      <formula>NOT(ISERROR(SEARCH("SIGNIFICANT",W968)))</formula>
    </cfRule>
    <cfRule type="containsText" dxfId="1516" priority="2101" operator="containsText" text="MODERATE">
      <formula>NOT(ISERROR(SEARCH("MODERATE",W968)))</formula>
    </cfRule>
    <cfRule type="containsText" dxfId="1515" priority="2102" operator="containsText" text="LOW">
      <formula>NOT(ISERROR(SEARCH("LOW",W968)))</formula>
    </cfRule>
  </conditionalFormatting>
  <conditionalFormatting sqref="K968:M968">
    <cfRule type="containsText" dxfId="1514" priority="2103" operator="containsText" text="D">
      <formula>NOT(ISERROR(SEARCH("D",K968)))</formula>
    </cfRule>
    <cfRule type="containsText" dxfId="1513" priority="2104" operator="containsText" text="C">
      <formula>NOT(ISERROR(SEARCH("C",K968)))</formula>
    </cfRule>
    <cfRule type="containsText" dxfId="1512" priority="2105" operator="containsText" text="B/C">
      <formula>NOT(ISERROR(SEARCH("B/C",K968)))</formula>
    </cfRule>
    <cfRule type="containsText" dxfId="1511" priority="2106" operator="containsText" text="B">
      <formula>NOT(ISERROR(SEARCH("B",K968)))</formula>
    </cfRule>
    <cfRule type="containsText" dxfId="1510" priority="2107" operator="containsText" text="A">
      <formula>NOT(ISERROR(SEARCH("A",K968)))</formula>
    </cfRule>
  </conditionalFormatting>
  <conditionalFormatting sqref="K971:M971">
    <cfRule type="containsText" dxfId="1509" priority="2090" operator="containsText" text="D">
      <formula>NOT(ISERROR(SEARCH("D",K971)))</formula>
    </cfRule>
    <cfRule type="containsText" dxfId="1508" priority="2091" operator="containsText" text="C">
      <formula>NOT(ISERROR(SEARCH("C",K971)))</formula>
    </cfRule>
    <cfRule type="containsText" dxfId="1507" priority="2092" operator="containsText" text="B/C">
      <formula>NOT(ISERROR(SEARCH("B/C",K971)))</formula>
    </cfRule>
    <cfRule type="containsText" dxfId="1506" priority="2093" operator="containsText" text="B">
      <formula>NOT(ISERROR(SEARCH("B",K971)))</formula>
    </cfRule>
    <cfRule type="containsText" dxfId="1505" priority="2094" operator="containsText" text="A">
      <formula>NOT(ISERROR(SEARCH("A",K971)))</formula>
    </cfRule>
  </conditionalFormatting>
  <conditionalFormatting sqref="W971">
    <cfRule type="containsText" dxfId="1504" priority="2095" operator="containsText" text="HIGH">
      <formula>NOT(ISERROR(SEARCH("HIGH",W971)))</formula>
    </cfRule>
    <cfRule type="containsText" dxfId="1503" priority="2096" operator="containsText" text="SIGNIFICANT">
      <formula>NOT(ISERROR(SEARCH("SIGNIFICANT",W971)))</formula>
    </cfRule>
    <cfRule type="containsText" dxfId="1502" priority="2097" operator="containsText" text="MODERATE">
      <formula>NOT(ISERROR(SEARCH("MODERATE",W971)))</formula>
    </cfRule>
    <cfRule type="containsText" dxfId="1501" priority="2098" operator="containsText" text="LOW">
      <formula>NOT(ISERROR(SEARCH("LOW",W971)))</formula>
    </cfRule>
  </conditionalFormatting>
  <conditionalFormatting sqref="K977:M977">
    <cfRule type="containsText" dxfId="1500" priority="2085" operator="containsText" text="D">
      <formula>NOT(ISERROR(SEARCH("D",K977)))</formula>
    </cfRule>
    <cfRule type="containsText" dxfId="1499" priority="2086" operator="containsText" text="C">
      <formula>NOT(ISERROR(SEARCH("C",K977)))</formula>
    </cfRule>
    <cfRule type="containsText" dxfId="1498" priority="2087" operator="containsText" text="B/C">
      <formula>NOT(ISERROR(SEARCH("B/C",K977)))</formula>
    </cfRule>
    <cfRule type="containsText" dxfId="1497" priority="2088" operator="containsText" text="B">
      <formula>NOT(ISERROR(SEARCH("B",K977)))</formula>
    </cfRule>
    <cfRule type="containsText" dxfId="1496" priority="2089" operator="containsText" text="A">
      <formula>NOT(ISERROR(SEARCH("A",K977)))</formula>
    </cfRule>
  </conditionalFormatting>
  <conditionalFormatting sqref="K1007:M1013 K1015:M1017">
    <cfRule type="containsText" dxfId="1495" priority="2080" operator="containsText" text="D">
      <formula>NOT(ISERROR(SEARCH("D",K1007)))</formula>
    </cfRule>
    <cfRule type="containsText" dxfId="1494" priority="2081" operator="containsText" text="C">
      <formula>NOT(ISERROR(SEARCH("C",K1007)))</formula>
    </cfRule>
    <cfRule type="containsText" dxfId="1493" priority="2082" operator="containsText" text="B/C">
      <formula>NOT(ISERROR(SEARCH("B/C",K1007)))</formula>
    </cfRule>
    <cfRule type="containsText" dxfId="1492" priority="2083" operator="containsText" text="B">
      <formula>NOT(ISERROR(SEARCH("B",K1007)))</formula>
    </cfRule>
    <cfRule type="containsText" dxfId="1491" priority="2084" operator="containsText" text="A">
      <formula>NOT(ISERROR(SEARCH("A",K1007)))</formula>
    </cfRule>
  </conditionalFormatting>
  <conditionalFormatting sqref="K1014:M1014">
    <cfRule type="containsText" dxfId="1490" priority="2075" operator="containsText" text="D">
      <formula>NOT(ISERROR(SEARCH("D",K1014)))</formula>
    </cfRule>
    <cfRule type="containsText" dxfId="1489" priority="2076" operator="containsText" text="C">
      <formula>NOT(ISERROR(SEARCH("C",K1014)))</formula>
    </cfRule>
    <cfRule type="containsText" dxfId="1488" priority="2077" operator="containsText" text="B/C">
      <formula>NOT(ISERROR(SEARCH("B/C",K1014)))</formula>
    </cfRule>
    <cfRule type="containsText" dxfId="1487" priority="2078" operator="containsText" text="B">
      <formula>NOT(ISERROR(SEARCH("B",K1014)))</formula>
    </cfRule>
    <cfRule type="containsText" dxfId="1486" priority="2079" operator="containsText" text="A">
      <formula>NOT(ISERROR(SEARCH("A",K1014)))</formula>
    </cfRule>
  </conditionalFormatting>
  <conditionalFormatting sqref="K1018:M1024 K1026:M1028">
    <cfRule type="containsText" dxfId="1485" priority="2070" operator="containsText" text="D">
      <formula>NOT(ISERROR(SEARCH("D",K1018)))</formula>
    </cfRule>
    <cfRule type="containsText" dxfId="1484" priority="2071" operator="containsText" text="C">
      <formula>NOT(ISERROR(SEARCH("C",K1018)))</formula>
    </cfRule>
    <cfRule type="containsText" dxfId="1483" priority="2072" operator="containsText" text="B/C">
      <formula>NOT(ISERROR(SEARCH("B/C",K1018)))</formula>
    </cfRule>
    <cfRule type="containsText" dxfId="1482" priority="2073" operator="containsText" text="B">
      <formula>NOT(ISERROR(SEARCH("B",K1018)))</formula>
    </cfRule>
    <cfRule type="containsText" dxfId="1481" priority="2074" operator="containsText" text="A">
      <formula>NOT(ISERROR(SEARCH("A",K1018)))</formula>
    </cfRule>
  </conditionalFormatting>
  <conditionalFormatting sqref="K1025:M1025">
    <cfRule type="containsText" dxfId="1480" priority="2065" operator="containsText" text="D">
      <formula>NOT(ISERROR(SEARCH("D",K1025)))</formula>
    </cfRule>
    <cfRule type="containsText" dxfId="1479" priority="2066" operator="containsText" text="C">
      <formula>NOT(ISERROR(SEARCH("C",K1025)))</formula>
    </cfRule>
    <cfRule type="containsText" dxfId="1478" priority="2067" operator="containsText" text="B/C">
      <formula>NOT(ISERROR(SEARCH("B/C",K1025)))</formula>
    </cfRule>
    <cfRule type="containsText" dxfId="1477" priority="2068" operator="containsText" text="B">
      <formula>NOT(ISERROR(SEARCH("B",K1025)))</formula>
    </cfRule>
    <cfRule type="containsText" dxfId="1476" priority="2069" operator="containsText" text="A">
      <formula>NOT(ISERROR(SEARCH("A",K1025)))</formula>
    </cfRule>
  </conditionalFormatting>
  <conditionalFormatting sqref="K1029:M1035 K1037:M1039">
    <cfRule type="containsText" dxfId="1475" priority="2060" operator="containsText" text="D">
      <formula>NOT(ISERROR(SEARCH("D",K1029)))</formula>
    </cfRule>
    <cfRule type="containsText" dxfId="1474" priority="2061" operator="containsText" text="C">
      <formula>NOT(ISERROR(SEARCH("C",K1029)))</formula>
    </cfRule>
    <cfRule type="containsText" dxfId="1473" priority="2062" operator="containsText" text="B/C">
      <formula>NOT(ISERROR(SEARCH("B/C",K1029)))</formula>
    </cfRule>
    <cfRule type="containsText" dxfId="1472" priority="2063" operator="containsText" text="B">
      <formula>NOT(ISERROR(SEARCH("B",K1029)))</formula>
    </cfRule>
    <cfRule type="containsText" dxfId="1471" priority="2064" operator="containsText" text="A">
      <formula>NOT(ISERROR(SEARCH("A",K1029)))</formula>
    </cfRule>
  </conditionalFormatting>
  <conditionalFormatting sqref="K1036:M1036">
    <cfRule type="containsText" dxfId="1470" priority="2055" operator="containsText" text="D">
      <formula>NOT(ISERROR(SEARCH("D",K1036)))</formula>
    </cfRule>
    <cfRule type="containsText" dxfId="1469" priority="2056" operator="containsText" text="C">
      <formula>NOT(ISERROR(SEARCH("C",K1036)))</formula>
    </cfRule>
    <cfRule type="containsText" dxfId="1468" priority="2057" operator="containsText" text="B/C">
      <formula>NOT(ISERROR(SEARCH("B/C",K1036)))</formula>
    </cfRule>
    <cfRule type="containsText" dxfId="1467" priority="2058" operator="containsText" text="B">
      <formula>NOT(ISERROR(SEARCH("B",K1036)))</formula>
    </cfRule>
    <cfRule type="containsText" dxfId="1466" priority="2059" operator="containsText" text="A">
      <formula>NOT(ISERROR(SEARCH("A",K1036)))</formula>
    </cfRule>
  </conditionalFormatting>
  <conditionalFormatting sqref="K1040:M1046 K1048:M1050">
    <cfRule type="containsText" dxfId="1465" priority="2050" operator="containsText" text="D">
      <formula>NOT(ISERROR(SEARCH("D",K1040)))</formula>
    </cfRule>
    <cfRule type="containsText" dxfId="1464" priority="2051" operator="containsText" text="C">
      <formula>NOT(ISERROR(SEARCH("C",K1040)))</formula>
    </cfRule>
    <cfRule type="containsText" dxfId="1463" priority="2052" operator="containsText" text="B/C">
      <formula>NOT(ISERROR(SEARCH("B/C",K1040)))</formula>
    </cfRule>
    <cfRule type="containsText" dxfId="1462" priority="2053" operator="containsText" text="B">
      <formula>NOT(ISERROR(SEARCH("B",K1040)))</formula>
    </cfRule>
    <cfRule type="containsText" dxfId="1461" priority="2054" operator="containsText" text="A">
      <formula>NOT(ISERROR(SEARCH("A",K1040)))</formula>
    </cfRule>
  </conditionalFormatting>
  <conditionalFormatting sqref="K1047:M1047">
    <cfRule type="containsText" dxfId="1460" priority="2045" operator="containsText" text="D">
      <formula>NOT(ISERROR(SEARCH("D",K1047)))</formula>
    </cfRule>
    <cfRule type="containsText" dxfId="1459" priority="2046" operator="containsText" text="C">
      <formula>NOT(ISERROR(SEARCH("C",K1047)))</formula>
    </cfRule>
    <cfRule type="containsText" dxfId="1458" priority="2047" operator="containsText" text="B/C">
      <formula>NOT(ISERROR(SEARCH("B/C",K1047)))</formula>
    </cfRule>
    <cfRule type="containsText" dxfId="1457" priority="2048" operator="containsText" text="B">
      <formula>NOT(ISERROR(SEARCH("B",K1047)))</formula>
    </cfRule>
    <cfRule type="containsText" dxfId="1456" priority="2049" operator="containsText" text="A">
      <formula>NOT(ISERROR(SEARCH("A",K1047)))</formula>
    </cfRule>
  </conditionalFormatting>
  <conditionalFormatting sqref="K1051:M1057 K1059:M1061">
    <cfRule type="containsText" dxfId="1455" priority="2040" operator="containsText" text="D">
      <formula>NOT(ISERROR(SEARCH("D",K1051)))</formula>
    </cfRule>
    <cfRule type="containsText" dxfId="1454" priority="2041" operator="containsText" text="C">
      <formula>NOT(ISERROR(SEARCH("C",K1051)))</formula>
    </cfRule>
    <cfRule type="containsText" dxfId="1453" priority="2042" operator="containsText" text="B/C">
      <formula>NOT(ISERROR(SEARCH("B/C",K1051)))</formula>
    </cfRule>
    <cfRule type="containsText" dxfId="1452" priority="2043" operator="containsText" text="B">
      <formula>NOT(ISERROR(SEARCH("B",K1051)))</formula>
    </cfRule>
    <cfRule type="containsText" dxfId="1451" priority="2044" operator="containsText" text="A">
      <formula>NOT(ISERROR(SEARCH("A",K1051)))</formula>
    </cfRule>
  </conditionalFormatting>
  <conditionalFormatting sqref="K1058:M1058">
    <cfRule type="containsText" dxfId="1450" priority="2035" operator="containsText" text="D">
      <formula>NOT(ISERROR(SEARCH("D",K1058)))</formula>
    </cfRule>
    <cfRule type="containsText" dxfId="1449" priority="2036" operator="containsText" text="C">
      <formula>NOT(ISERROR(SEARCH("C",K1058)))</formula>
    </cfRule>
    <cfRule type="containsText" dxfId="1448" priority="2037" operator="containsText" text="B/C">
      <formula>NOT(ISERROR(SEARCH("B/C",K1058)))</formula>
    </cfRule>
    <cfRule type="containsText" dxfId="1447" priority="2038" operator="containsText" text="B">
      <formula>NOT(ISERROR(SEARCH("B",K1058)))</formula>
    </cfRule>
    <cfRule type="containsText" dxfId="1446" priority="2039" operator="containsText" text="A">
      <formula>NOT(ISERROR(SEARCH("A",K1058)))</formula>
    </cfRule>
  </conditionalFormatting>
  <conditionalFormatting sqref="K1062:M1068 K1070:M1072">
    <cfRule type="containsText" dxfId="1445" priority="2030" operator="containsText" text="D">
      <formula>NOT(ISERROR(SEARCH("D",K1062)))</formula>
    </cfRule>
    <cfRule type="containsText" dxfId="1444" priority="2031" operator="containsText" text="C">
      <formula>NOT(ISERROR(SEARCH("C",K1062)))</formula>
    </cfRule>
    <cfRule type="containsText" dxfId="1443" priority="2032" operator="containsText" text="B/C">
      <formula>NOT(ISERROR(SEARCH("B/C",K1062)))</formula>
    </cfRule>
    <cfRule type="containsText" dxfId="1442" priority="2033" operator="containsText" text="B">
      <formula>NOT(ISERROR(SEARCH("B",K1062)))</formula>
    </cfRule>
    <cfRule type="containsText" dxfId="1441" priority="2034" operator="containsText" text="A">
      <formula>NOT(ISERROR(SEARCH("A",K1062)))</formula>
    </cfRule>
  </conditionalFormatting>
  <conditionalFormatting sqref="K1069:M1069">
    <cfRule type="containsText" dxfId="1440" priority="2025" operator="containsText" text="D">
      <formula>NOT(ISERROR(SEARCH("D",K1069)))</formula>
    </cfRule>
    <cfRule type="containsText" dxfId="1439" priority="2026" operator="containsText" text="C">
      <formula>NOT(ISERROR(SEARCH("C",K1069)))</formula>
    </cfRule>
    <cfRule type="containsText" dxfId="1438" priority="2027" operator="containsText" text="B/C">
      <formula>NOT(ISERROR(SEARCH("B/C",K1069)))</formula>
    </cfRule>
    <cfRule type="containsText" dxfId="1437" priority="2028" operator="containsText" text="B">
      <formula>NOT(ISERROR(SEARCH("B",K1069)))</formula>
    </cfRule>
    <cfRule type="containsText" dxfId="1436" priority="2029" operator="containsText" text="A">
      <formula>NOT(ISERROR(SEARCH("A",K1069)))</formula>
    </cfRule>
  </conditionalFormatting>
  <conditionalFormatting sqref="K1073:M1079 K1081:M1083">
    <cfRule type="containsText" dxfId="1435" priority="2020" operator="containsText" text="D">
      <formula>NOT(ISERROR(SEARCH("D",K1073)))</formula>
    </cfRule>
    <cfRule type="containsText" dxfId="1434" priority="2021" operator="containsText" text="C">
      <formula>NOT(ISERROR(SEARCH("C",K1073)))</formula>
    </cfRule>
    <cfRule type="containsText" dxfId="1433" priority="2022" operator="containsText" text="B/C">
      <formula>NOT(ISERROR(SEARCH("B/C",K1073)))</formula>
    </cfRule>
    <cfRule type="containsText" dxfId="1432" priority="2023" operator="containsText" text="B">
      <formula>NOT(ISERROR(SEARCH("B",K1073)))</formula>
    </cfRule>
    <cfRule type="containsText" dxfId="1431" priority="2024" operator="containsText" text="A">
      <formula>NOT(ISERROR(SEARCH("A",K1073)))</formula>
    </cfRule>
  </conditionalFormatting>
  <conditionalFormatting sqref="K1080:M1080">
    <cfRule type="containsText" dxfId="1430" priority="2015" operator="containsText" text="D">
      <formula>NOT(ISERROR(SEARCH("D",K1080)))</formula>
    </cfRule>
    <cfRule type="containsText" dxfId="1429" priority="2016" operator="containsText" text="C">
      <formula>NOT(ISERROR(SEARCH("C",K1080)))</formula>
    </cfRule>
    <cfRule type="containsText" dxfId="1428" priority="2017" operator="containsText" text="B/C">
      <formula>NOT(ISERROR(SEARCH("B/C",K1080)))</formula>
    </cfRule>
    <cfRule type="containsText" dxfId="1427" priority="2018" operator="containsText" text="B">
      <formula>NOT(ISERROR(SEARCH("B",K1080)))</formula>
    </cfRule>
    <cfRule type="containsText" dxfId="1426" priority="2019" operator="containsText" text="A">
      <formula>NOT(ISERROR(SEARCH("A",K1080)))</formula>
    </cfRule>
  </conditionalFormatting>
  <conditionalFormatting sqref="K1084:M1090 K1092:M1094">
    <cfRule type="containsText" dxfId="1425" priority="2010" operator="containsText" text="D">
      <formula>NOT(ISERROR(SEARCH("D",K1084)))</formula>
    </cfRule>
    <cfRule type="containsText" dxfId="1424" priority="2011" operator="containsText" text="C">
      <formula>NOT(ISERROR(SEARCH("C",K1084)))</formula>
    </cfRule>
    <cfRule type="containsText" dxfId="1423" priority="2012" operator="containsText" text="B/C">
      <formula>NOT(ISERROR(SEARCH("B/C",K1084)))</formula>
    </cfRule>
    <cfRule type="containsText" dxfId="1422" priority="2013" operator="containsText" text="B">
      <formula>NOT(ISERROR(SEARCH("B",K1084)))</formula>
    </cfRule>
    <cfRule type="containsText" dxfId="1421" priority="2014" operator="containsText" text="A">
      <formula>NOT(ISERROR(SEARCH("A",K1084)))</formula>
    </cfRule>
  </conditionalFormatting>
  <conditionalFormatting sqref="K1091:M1091">
    <cfRule type="containsText" dxfId="1420" priority="2005" operator="containsText" text="D">
      <formula>NOT(ISERROR(SEARCH("D",K1091)))</formula>
    </cfRule>
    <cfRule type="containsText" dxfId="1419" priority="2006" operator="containsText" text="C">
      <formula>NOT(ISERROR(SEARCH("C",K1091)))</formula>
    </cfRule>
    <cfRule type="containsText" dxfId="1418" priority="2007" operator="containsText" text="B/C">
      <formula>NOT(ISERROR(SEARCH("B/C",K1091)))</formula>
    </cfRule>
    <cfRule type="containsText" dxfId="1417" priority="2008" operator="containsText" text="B">
      <formula>NOT(ISERROR(SEARCH("B",K1091)))</formula>
    </cfRule>
    <cfRule type="containsText" dxfId="1416" priority="2009" operator="containsText" text="A">
      <formula>NOT(ISERROR(SEARCH("A",K1091)))</formula>
    </cfRule>
  </conditionalFormatting>
  <conditionalFormatting sqref="K1095:M1101 K1103:M1105">
    <cfRule type="containsText" dxfId="1415" priority="2000" operator="containsText" text="D">
      <formula>NOT(ISERROR(SEARCH("D",K1095)))</formula>
    </cfRule>
    <cfRule type="containsText" dxfId="1414" priority="2001" operator="containsText" text="C">
      <formula>NOT(ISERROR(SEARCH("C",K1095)))</formula>
    </cfRule>
    <cfRule type="containsText" dxfId="1413" priority="2002" operator="containsText" text="B/C">
      <formula>NOT(ISERROR(SEARCH("B/C",K1095)))</formula>
    </cfRule>
    <cfRule type="containsText" dxfId="1412" priority="2003" operator="containsText" text="B">
      <formula>NOT(ISERROR(SEARCH("B",K1095)))</formula>
    </cfRule>
    <cfRule type="containsText" dxfId="1411" priority="2004" operator="containsText" text="A">
      <formula>NOT(ISERROR(SEARCH("A",K1095)))</formula>
    </cfRule>
  </conditionalFormatting>
  <conditionalFormatting sqref="K1102:M1102">
    <cfRule type="containsText" dxfId="1410" priority="1995" operator="containsText" text="D">
      <formula>NOT(ISERROR(SEARCH("D",K1102)))</formula>
    </cfRule>
    <cfRule type="containsText" dxfId="1409" priority="1996" operator="containsText" text="C">
      <formula>NOT(ISERROR(SEARCH("C",K1102)))</formula>
    </cfRule>
    <cfRule type="containsText" dxfId="1408" priority="1997" operator="containsText" text="B/C">
      <formula>NOT(ISERROR(SEARCH("B/C",K1102)))</formula>
    </cfRule>
    <cfRule type="containsText" dxfId="1407" priority="1998" operator="containsText" text="B">
      <formula>NOT(ISERROR(SEARCH("B",K1102)))</formula>
    </cfRule>
    <cfRule type="containsText" dxfId="1406" priority="1999" operator="containsText" text="A">
      <formula>NOT(ISERROR(SEARCH("A",K1102)))</formula>
    </cfRule>
  </conditionalFormatting>
  <conditionalFormatting sqref="K1106:M1112 K1114:M1116">
    <cfRule type="containsText" dxfId="1405" priority="1990" operator="containsText" text="D">
      <formula>NOT(ISERROR(SEARCH("D",K1106)))</formula>
    </cfRule>
    <cfRule type="containsText" dxfId="1404" priority="1991" operator="containsText" text="C">
      <formula>NOT(ISERROR(SEARCH("C",K1106)))</formula>
    </cfRule>
    <cfRule type="containsText" dxfId="1403" priority="1992" operator="containsText" text="B/C">
      <formula>NOT(ISERROR(SEARCH("B/C",K1106)))</formula>
    </cfRule>
    <cfRule type="containsText" dxfId="1402" priority="1993" operator="containsText" text="B">
      <formula>NOT(ISERROR(SEARCH("B",K1106)))</formula>
    </cfRule>
    <cfRule type="containsText" dxfId="1401" priority="1994" operator="containsText" text="A">
      <formula>NOT(ISERROR(SEARCH("A",K1106)))</formula>
    </cfRule>
  </conditionalFormatting>
  <conditionalFormatting sqref="K1113:M1113">
    <cfRule type="containsText" dxfId="1400" priority="1985" operator="containsText" text="D">
      <formula>NOT(ISERROR(SEARCH("D",K1113)))</formula>
    </cfRule>
    <cfRule type="containsText" dxfId="1399" priority="1986" operator="containsText" text="C">
      <formula>NOT(ISERROR(SEARCH("C",K1113)))</formula>
    </cfRule>
    <cfRule type="containsText" dxfId="1398" priority="1987" operator="containsText" text="B/C">
      <formula>NOT(ISERROR(SEARCH("B/C",K1113)))</formula>
    </cfRule>
    <cfRule type="containsText" dxfId="1397" priority="1988" operator="containsText" text="B">
      <formula>NOT(ISERROR(SEARCH("B",K1113)))</formula>
    </cfRule>
    <cfRule type="containsText" dxfId="1396" priority="1989" operator="containsText" text="A">
      <formula>NOT(ISERROR(SEARCH("A",K1113)))</formula>
    </cfRule>
  </conditionalFormatting>
  <conditionalFormatting sqref="K1117:M1123 K1125:M1127">
    <cfRule type="containsText" dxfId="1395" priority="1980" operator="containsText" text="D">
      <formula>NOT(ISERROR(SEARCH("D",K1117)))</formula>
    </cfRule>
    <cfRule type="containsText" dxfId="1394" priority="1981" operator="containsText" text="C">
      <formula>NOT(ISERROR(SEARCH("C",K1117)))</formula>
    </cfRule>
    <cfRule type="containsText" dxfId="1393" priority="1982" operator="containsText" text="B/C">
      <formula>NOT(ISERROR(SEARCH("B/C",K1117)))</formula>
    </cfRule>
    <cfRule type="containsText" dxfId="1392" priority="1983" operator="containsText" text="B">
      <formula>NOT(ISERROR(SEARCH("B",K1117)))</formula>
    </cfRule>
    <cfRule type="containsText" dxfId="1391" priority="1984" operator="containsText" text="A">
      <formula>NOT(ISERROR(SEARCH("A",K1117)))</formula>
    </cfRule>
  </conditionalFormatting>
  <conditionalFormatting sqref="K1124:M1124">
    <cfRule type="containsText" dxfId="1390" priority="1975" operator="containsText" text="D">
      <formula>NOT(ISERROR(SEARCH("D",K1124)))</formula>
    </cfRule>
    <cfRule type="containsText" dxfId="1389" priority="1976" operator="containsText" text="C">
      <formula>NOT(ISERROR(SEARCH("C",K1124)))</formula>
    </cfRule>
    <cfRule type="containsText" dxfId="1388" priority="1977" operator="containsText" text="B/C">
      <formula>NOT(ISERROR(SEARCH("B/C",K1124)))</formula>
    </cfRule>
    <cfRule type="containsText" dxfId="1387" priority="1978" operator="containsText" text="B">
      <formula>NOT(ISERROR(SEARCH("B",K1124)))</formula>
    </cfRule>
    <cfRule type="containsText" dxfId="1386" priority="1979" operator="containsText" text="A">
      <formula>NOT(ISERROR(SEARCH("A",K1124)))</formula>
    </cfRule>
  </conditionalFormatting>
  <conditionalFormatting sqref="K1128:M1134 K1136:M1138">
    <cfRule type="containsText" dxfId="1385" priority="1970" operator="containsText" text="D">
      <formula>NOT(ISERROR(SEARCH("D",K1128)))</formula>
    </cfRule>
    <cfRule type="containsText" dxfId="1384" priority="1971" operator="containsText" text="C">
      <formula>NOT(ISERROR(SEARCH("C",K1128)))</formula>
    </cfRule>
    <cfRule type="containsText" dxfId="1383" priority="1972" operator="containsText" text="B/C">
      <formula>NOT(ISERROR(SEARCH("B/C",K1128)))</formula>
    </cfRule>
    <cfRule type="containsText" dxfId="1382" priority="1973" operator="containsText" text="B">
      <formula>NOT(ISERROR(SEARCH("B",K1128)))</formula>
    </cfRule>
    <cfRule type="containsText" dxfId="1381" priority="1974" operator="containsText" text="A">
      <formula>NOT(ISERROR(SEARCH("A",K1128)))</formula>
    </cfRule>
  </conditionalFormatting>
  <conditionalFormatting sqref="K1135:M1135">
    <cfRule type="containsText" dxfId="1380" priority="1965" operator="containsText" text="D">
      <formula>NOT(ISERROR(SEARCH("D",K1135)))</formula>
    </cfRule>
    <cfRule type="containsText" dxfId="1379" priority="1966" operator="containsText" text="C">
      <formula>NOT(ISERROR(SEARCH("C",K1135)))</formula>
    </cfRule>
    <cfRule type="containsText" dxfId="1378" priority="1967" operator="containsText" text="B/C">
      <formula>NOT(ISERROR(SEARCH("B/C",K1135)))</formula>
    </cfRule>
    <cfRule type="containsText" dxfId="1377" priority="1968" operator="containsText" text="B">
      <formula>NOT(ISERROR(SEARCH("B",K1135)))</formula>
    </cfRule>
    <cfRule type="containsText" dxfId="1376" priority="1969" operator="containsText" text="A">
      <formula>NOT(ISERROR(SEARCH("A",K1135)))</formula>
    </cfRule>
  </conditionalFormatting>
  <conditionalFormatting sqref="K1139:M1145 K1147:M1149">
    <cfRule type="containsText" dxfId="1375" priority="1960" operator="containsText" text="D">
      <formula>NOT(ISERROR(SEARCH("D",K1139)))</formula>
    </cfRule>
    <cfRule type="containsText" dxfId="1374" priority="1961" operator="containsText" text="C">
      <formula>NOT(ISERROR(SEARCH("C",K1139)))</formula>
    </cfRule>
    <cfRule type="containsText" dxfId="1373" priority="1962" operator="containsText" text="B/C">
      <formula>NOT(ISERROR(SEARCH("B/C",K1139)))</formula>
    </cfRule>
    <cfRule type="containsText" dxfId="1372" priority="1963" operator="containsText" text="B">
      <formula>NOT(ISERROR(SEARCH("B",K1139)))</formula>
    </cfRule>
    <cfRule type="containsText" dxfId="1371" priority="1964" operator="containsText" text="A">
      <formula>NOT(ISERROR(SEARCH("A",K1139)))</formula>
    </cfRule>
  </conditionalFormatting>
  <conditionalFormatting sqref="K1146:M1146">
    <cfRule type="containsText" dxfId="1370" priority="1955" operator="containsText" text="D">
      <formula>NOT(ISERROR(SEARCH("D",K1146)))</formula>
    </cfRule>
    <cfRule type="containsText" dxfId="1369" priority="1956" operator="containsText" text="C">
      <formula>NOT(ISERROR(SEARCH("C",K1146)))</formula>
    </cfRule>
    <cfRule type="containsText" dxfId="1368" priority="1957" operator="containsText" text="B/C">
      <formula>NOT(ISERROR(SEARCH("B/C",K1146)))</formula>
    </cfRule>
    <cfRule type="containsText" dxfId="1367" priority="1958" operator="containsText" text="B">
      <formula>NOT(ISERROR(SEARCH("B",K1146)))</formula>
    </cfRule>
    <cfRule type="containsText" dxfId="1366" priority="1959" operator="containsText" text="A">
      <formula>NOT(ISERROR(SEARCH("A",K1146)))</formula>
    </cfRule>
  </conditionalFormatting>
  <conditionalFormatting sqref="K1161:M1171">
    <cfRule type="containsText" dxfId="1365" priority="1950" operator="containsText" text="D">
      <formula>NOT(ISERROR(SEARCH("D",K1161)))</formula>
    </cfRule>
    <cfRule type="containsText" dxfId="1364" priority="1951" operator="containsText" text="C">
      <formula>NOT(ISERROR(SEARCH("C",K1161)))</formula>
    </cfRule>
    <cfRule type="containsText" dxfId="1363" priority="1952" operator="containsText" text="B/C">
      <formula>NOT(ISERROR(SEARCH("B/C",K1161)))</formula>
    </cfRule>
    <cfRule type="containsText" dxfId="1362" priority="1953" operator="containsText" text="B">
      <formula>NOT(ISERROR(SEARCH("B",K1161)))</formula>
    </cfRule>
    <cfRule type="containsText" dxfId="1361" priority="1954" operator="containsText" text="A">
      <formula>NOT(ISERROR(SEARCH("A",K1161)))</formula>
    </cfRule>
  </conditionalFormatting>
  <conditionalFormatting sqref="W1178">
    <cfRule type="containsText" dxfId="1360" priority="1946" operator="containsText" text="HIGH">
      <formula>NOT(ISERROR(SEARCH("HIGH",W1178)))</formula>
    </cfRule>
    <cfRule type="containsText" dxfId="1359" priority="1947" operator="containsText" text="SIGNIFICANT">
      <formula>NOT(ISERROR(SEARCH("SIGNIFICANT",W1178)))</formula>
    </cfRule>
    <cfRule type="containsText" dxfId="1358" priority="1948" operator="containsText" text="MODERATE">
      <formula>NOT(ISERROR(SEARCH("MODERATE",W1178)))</formula>
    </cfRule>
    <cfRule type="containsText" dxfId="1357" priority="1949" operator="containsText" text="LOW">
      <formula>NOT(ISERROR(SEARCH("LOW",W1178)))</formula>
    </cfRule>
  </conditionalFormatting>
  <conditionalFormatting sqref="K1178:M1178">
    <cfRule type="containsText" dxfId="1356" priority="1941" operator="containsText" text="D">
      <formula>NOT(ISERROR(SEARCH("D",K1178)))</formula>
    </cfRule>
    <cfRule type="containsText" dxfId="1355" priority="1942" operator="containsText" text="C">
      <formula>NOT(ISERROR(SEARCH("C",K1178)))</formula>
    </cfRule>
    <cfRule type="containsText" dxfId="1354" priority="1943" operator="containsText" text="B/C">
      <formula>NOT(ISERROR(SEARCH("B/C",K1178)))</formula>
    </cfRule>
    <cfRule type="containsText" dxfId="1353" priority="1944" operator="containsText" text="B">
      <formula>NOT(ISERROR(SEARCH("B",K1178)))</formula>
    </cfRule>
    <cfRule type="containsText" dxfId="1352" priority="1945" operator="containsText" text="A">
      <formula>NOT(ISERROR(SEARCH("A",K1178)))</formula>
    </cfRule>
  </conditionalFormatting>
  <conditionalFormatting sqref="A1178:B1178">
    <cfRule type="expression" dxfId="1351" priority="1940" stopIfTrue="1">
      <formula>#REF!="YES"</formula>
    </cfRule>
  </conditionalFormatting>
  <conditionalFormatting sqref="A1175">
    <cfRule type="expression" dxfId="1350" priority="1939" stopIfTrue="1">
      <formula>#REF!="YES"</formula>
    </cfRule>
  </conditionalFormatting>
  <conditionalFormatting sqref="K1175:M1175">
    <cfRule type="containsText" dxfId="1349" priority="1934" operator="containsText" text="D">
      <formula>NOT(ISERROR(SEARCH("D",K1175)))</formula>
    </cfRule>
    <cfRule type="containsText" dxfId="1348" priority="1935" operator="containsText" text="C">
      <formula>NOT(ISERROR(SEARCH("C",K1175)))</formula>
    </cfRule>
    <cfRule type="containsText" dxfId="1347" priority="1936" operator="containsText" text="B/C">
      <formula>NOT(ISERROR(SEARCH("B/C",K1175)))</formula>
    </cfRule>
    <cfRule type="containsText" dxfId="1346" priority="1937" operator="containsText" text="B">
      <formula>NOT(ISERROR(SEARCH("B",K1175)))</formula>
    </cfRule>
    <cfRule type="containsText" dxfId="1345" priority="1938" operator="containsText" text="A">
      <formula>NOT(ISERROR(SEARCH("A",K1175)))</formula>
    </cfRule>
  </conditionalFormatting>
  <conditionalFormatting sqref="B1175">
    <cfRule type="expression" dxfId="1344" priority="1933" stopIfTrue="1">
      <formula>#REF!="YES"</formula>
    </cfRule>
  </conditionalFormatting>
  <conditionalFormatting sqref="W1175">
    <cfRule type="containsText" dxfId="1343" priority="1929" operator="containsText" text="HIGH">
      <formula>NOT(ISERROR(SEARCH("HIGH",W1175)))</formula>
    </cfRule>
    <cfRule type="containsText" dxfId="1342" priority="1930" operator="containsText" text="SIGNIFICANT">
      <formula>NOT(ISERROR(SEARCH("SIGNIFICANT",W1175)))</formula>
    </cfRule>
    <cfRule type="containsText" dxfId="1341" priority="1931" operator="containsText" text="MODERATE">
      <formula>NOT(ISERROR(SEARCH("MODERATE",W1175)))</formula>
    </cfRule>
    <cfRule type="containsText" dxfId="1340" priority="1932" operator="containsText" text="LOW">
      <formula>NOT(ISERROR(SEARCH("LOW",W1175)))</formula>
    </cfRule>
  </conditionalFormatting>
  <conditionalFormatting sqref="W1191:W1196">
    <cfRule type="containsText" dxfId="1339" priority="1925" operator="containsText" text="HIGH">
      <formula>NOT(ISERROR(SEARCH("HIGH",W1191)))</formula>
    </cfRule>
    <cfRule type="containsText" dxfId="1338" priority="1926" operator="containsText" text="SIGNIFICANT">
      <formula>NOT(ISERROR(SEARCH("SIGNIFICANT",W1191)))</formula>
    </cfRule>
    <cfRule type="containsText" dxfId="1337" priority="1927" operator="containsText" text="MODERATE">
      <formula>NOT(ISERROR(SEARCH("MODERATE",W1191)))</formula>
    </cfRule>
    <cfRule type="containsText" dxfId="1336" priority="1928" operator="containsText" text="LOW">
      <formula>NOT(ISERROR(SEARCH("LOW",W1191)))</formula>
    </cfRule>
  </conditionalFormatting>
  <conditionalFormatting sqref="K1191:M1198">
    <cfRule type="containsText" dxfId="1335" priority="1920" operator="containsText" text="D">
      <formula>NOT(ISERROR(SEARCH("D",K1191)))</formula>
    </cfRule>
    <cfRule type="containsText" dxfId="1334" priority="1921" operator="containsText" text="C">
      <formula>NOT(ISERROR(SEARCH("C",K1191)))</formula>
    </cfRule>
    <cfRule type="containsText" dxfId="1333" priority="1922" operator="containsText" text="B/C">
      <formula>NOT(ISERROR(SEARCH("B/C",K1191)))</formula>
    </cfRule>
    <cfRule type="containsText" dxfId="1332" priority="1923" operator="containsText" text="B">
      <formula>NOT(ISERROR(SEARCH("B",K1191)))</formula>
    </cfRule>
    <cfRule type="containsText" dxfId="1331" priority="1924" operator="containsText" text="A">
      <formula>NOT(ISERROR(SEARCH("A",K1191)))</formula>
    </cfRule>
  </conditionalFormatting>
  <conditionalFormatting sqref="W1197:W1198">
    <cfRule type="containsText" dxfId="1330" priority="1916" operator="containsText" text="HIGH">
      <formula>NOT(ISERROR(SEARCH("HIGH",W1197)))</formula>
    </cfRule>
    <cfRule type="containsText" dxfId="1329" priority="1917" operator="containsText" text="SIGNIFICANT">
      <formula>NOT(ISERROR(SEARCH("SIGNIFICANT",W1197)))</formula>
    </cfRule>
    <cfRule type="containsText" dxfId="1328" priority="1918" operator="containsText" text="MODERATE">
      <formula>NOT(ISERROR(SEARCH("MODERATE",W1197)))</formula>
    </cfRule>
    <cfRule type="containsText" dxfId="1327" priority="1919" operator="containsText" text="LOW">
      <formula>NOT(ISERROR(SEARCH("LOW",W1197)))</formula>
    </cfRule>
  </conditionalFormatting>
  <conditionalFormatting sqref="K1206:M1206">
    <cfRule type="containsText" dxfId="1326" priority="1911" operator="containsText" text="D">
      <formula>NOT(ISERROR(SEARCH("D",K1206)))</formula>
    </cfRule>
    <cfRule type="containsText" dxfId="1325" priority="1912" operator="containsText" text="C">
      <formula>NOT(ISERROR(SEARCH("C",K1206)))</formula>
    </cfRule>
    <cfRule type="containsText" dxfId="1324" priority="1913" operator="containsText" text="B/C">
      <formula>NOT(ISERROR(SEARCH("B/C",K1206)))</formula>
    </cfRule>
    <cfRule type="containsText" dxfId="1323" priority="1914" operator="containsText" text="B">
      <formula>NOT(ISERROR(SEARCH("B",K1206)))</formula>
    </cfRule>
    <cfRule type="containsText" dxfId="1322" priority="1915" operator="containsText" text="A">
      <formula>NOT(ISERROR(SEARCH("A",K1206)))</formula>
    </cfRule>
  </conditionalFormatting>
  <conditionalFormatting sqref="K1215:M1221">
    <cfRule type="containsText" dxfId="1321" priority="1906" operator="containsText" text="D">
      <formula>NOT(ISERROR(SEARCH("D",K1215)))</formula>
    </cfRule>
    <cfRule type="containsText" dxfId="1320" priority="1907" operator="containsText" text="C">
      <formula>NOT(ISERROR(SEARCH("C",K1215)))</formula>
    </cfRule>
    <cfRule type="containsText" dxfId="1319" priority="1908" operator="containsText" text="B/C">
      <formula>NOT(ISERROR(SEARCH("B/C",K1215)))</formula>
    </cfRule>
    <cfRule type="containsText" dxfId="1318" priority="1909" operator="containsText" text="B">
      <formula>NOT(ISERROR(SEARCH("B",K1215)))</formula>
    </cfRule>
    <cfRule type="containsText" dxfId="1317" priority="1910" operator="containsText" text="A">
      <formula>NOT(ISERROR(SEARCH("A",K1215)))</formula>
    </cfRule>
  </conditionalFormatting>
  <conditionalFormatting sqref="K1222:M1228">
    <cfRule type="containsText" dxfId="1316" priority="1901" operator="containsText" text="D">
      <formula>NOT(ISERROR(SEARCH("D",K1222)))</formula>
    </cfRule>
    <cfRule type="containsText" dxfId="1315" priority="1902" operator="containsText" text="C">
      <formula>NOT(ISERROR(SEARCH("C",K1222)))</formula>
    </cfRule>
    <cfRule type="containsText" dxfId="1314" priority="1903" operator="containsText" text="B/C">
      <formula>NOT(ISERROR(SEARCH("B/C",K1222)))</formula>
    </cfRule>
    <cfRule type="containsText" dxfId="1313" priority="1904" operator="containsText" text="B">
      <formula>NOT(ISERROR(SEARCH("B",K1222)))</formula>
    </cfRule>
    <cfRule type="containsText" dxfId="1312" priority="1905" operator="containsText" text="A">
      <formula>NOT(ISERROR(SEARCH("A",K1222)))</formula>
    </cfRule>
  </conditionalFormatting>
  <conditionalFormatting sqref="K1229:M1235">
    <cfRule type="containsText" dxfId="1311" priority="1896" operator="containsText" text="D">
      <formula>NOT(ISERROR(SEARCH("D",K1229)))</formula>
    </cfRule>
    <cfRule type="containsText" dxfId="1310" priority="1897" operator="containsText" text="C">
      <formula>NOT(ISERROR(SEARCH("C",K1229)))</formula>
    </cfRule>
    <cfRule type="containsText" dxfId="1309" priority="1898" operator="containsText" text="B/C">
      <formula>NOT(ISERROR(SEARCH("B/C",K1229)))</formula>
    </cfRule>
    <cfRule type="containsText" dxfId="1308" priority="1899" operator="containsText" text="B">
      <formula>NOT(ISERROR(SEARCH("B",K1229)))</formula>
    </cfRule>
    <cfRule type="containsText" dxfId="1307" priority="1900" operator="containsText" text="A">
      <formula>NOT(ISERROR(SEARCH("A",K1229)))</formula>
    </cfRule>
  </conditionalFormatting>
  <conditionalFormatting sqref="K1314:M1316">
    <cfRule type="containsText" dxfId="1306" priority="1891" operator="containsText" text="D">
      <formula>NOT(ISERROR(SEARCH("D",K1314)))</formula>
    </cfRule>
    <cfRule type="containsText" dxfId="1305" priority="1892" operator="containsText" text="C">
      <formula>NOT(ISERROR(SEARCH("C",K1314)))</formula>
    </cfRule>
    <cfRule type="containsText" dxfId="1304" priority="1893" operator="containsText" text="B/C">
      <formula>NOT(ISERROR(SEARCH("B/C",K1314)))</formula>
    </cfRule>
    <cfRule type="containsText" dxfId="1303" priority="1894" operator="containsText" text="B">
      <formula>NOT(ISERROR(SEARCH("B",K1314)))</formula>
    </cfRule>
    <cfRule type="containsText" dxfId="1302" priority="1895" operator="containsText" text="A">
      <formula>NOT(ISERROR(SEARCH("A",K1314)))</formula>
    </cfRule>
  </conditionalFormatting>
  <conditionalFormatting sqref="K1325:M1326 K1328:M1329">
    <cfRule type="containsText" dxfId="1301" priority="1886" operator="containsText" text="D">
      <formula>NOT(ISERROR(SEARCH("D",K1325)))</formula>
    </cfRule>
    <cfRule type="containsText" dxfId="1300" priority="1887" operator="containsText" text="C">
      <formula>NOT(ISERROR(SEARCH("C",K1325)))</formula>
    </cfRule>
    <cfRule type="containsText" dxfId="1299" priority="1888" operator="containsText" text="B/C">
      <formula>NOT(ISERROR(SEARCH("B/C",K1325)))</formula>
    </cfRule>
    <cfRule type="containsText" dxfId="1298" priority="1889" operator="containsText" text="B">
      <formula>NOT(ISERROR(SEARCH("B",K1325)))</formula>
    </cfRule>
    <cfRule type="containsText" dxfId="1297" priority="1890" operator="containsText" text="A">
      <formula>NOT(ISERROR(SEARCH("A",K1325)))</formula>
    </cfRule>
  </conditionalFormatting>
  <conditionalFormatting sqref="K1327:M1327">
    <cfRule type="containsText" dxfId="1296" priority="1881" operator="containsText" text="D">
      <formula>NOT(ISERROR(SEARCH("D",K1327)))</formula>
    </cfRule>
    <cfRule type="containsText" dxfId="1295" priority="1882" operator="containsText" text="C">
      <formula>NOT(ISERROR(SEARCH("C",K1327)))</formula>
    </cfRule>
    <cfRule type="containsText" dxfId="1294" priority="1883" operator="containsText" text="B/C">
      <formula>NOT(ISERROR(SEARCH("B/C",K1327)))</formula>
    </cfRule>
    <cfRule type="containsText" dxfId="1293" priority="1884" operator="containsText" text="B">
      <formula>NOT(ISERROR(SEARCH("B",K1327)))</formula>
    </cfRule>
    <cfRule type="containsText" dxfId="1292" priority="1885" operator="containsText" text="A">
      <formula>NOT(ISERROR(SEARCH("A",K1327)))</formula>
    </cfRule>
  </conditionalFormatting>
  <conditionalFormatting sqref="K1330:M1330">
    <cfRule type="containsText" dxfId="1291" priority="1876" operator="containsText" text="D">
      <formula>NOT(ISERROR(SEARCH("D",K1330)))</formula>
    </cfRule>
    <cfRule type="containsText" dxfId="1290" priority="1877" operator="containsText" text="C">
      <formula>NOT(ISERROR(SEARCH("C",K1330)))</formula>
    </cfRule>
    <cfRule type="containsText" dxfId="1289" priority="1878" operator="containsText" text="B/C">
      <formula>NOT(ISERROR(SEARCH("B/C",K1330)))</formula>
    </cfRule>
    <cfRule type="containsText" dxfId="1288" priority="1879" operator="containsText" text="B">
      <formula>NOT(ISERROR(SEARCH("B",K1330)))</formula>
    </cfRule>
    <cfRule type="containsText" dxfId="1287" priority="1880" operator="containsText" text="A">
      <formula>NOT(ISERROR(SEARCH("A",K1330)))</formula>
    </cfRule>
  </conditionalFormatting>
  <conditionalFormatting sqref="W161">
    <cfRule type="containsText" dxfId="1286" priority="1871" operator="containsText" text="HIGH">
      <formula>NOT(ISERROR(SEARCH("HIGH",W161)))</formula>
    </cfRule>
    <cfRule type="containsText" dxfId="1285" priority="1872" operator="containsText" text="SIGNIFICANT">
      <formula>NOT(ISERROR(SEARCH("SIGNIFICANT",W161)))</formula>
    </cfRule>
    <cfRule type="containsText" dxfId="1284" priority="1873" operator="containsText" text="MODERATE">
      <formula>NOT(ISERROR(SEARCH("MODERATE",W161)))</formula>
    </cfRule>
    <cfRule type="containsText" dxfId="1283" priority="1874" operator="containsText" text="LOW">
      <formula>NOT(ISERROR(SEARCH("LOW",W161)))</formula>
    </cfRule>
  </conditionalFormatting>
  <conditionalFormatting sqref="W1375:W1377">
    <cfRule type="cellIs" dxfId="1282" priority="1855" operator="equal">
      <formula>"SIGNIFICANT"</formula>
    </cfRule>
    <cfRule type="cellIs" dxfId="1281" priority="1861" operator="equal">
      <formula>"SIGNIFICANT"</formula>
    </cfRule>
  </conditionalFormatting>
  <conditionalFormatting sqref="W1358:W1359">
    <cfRule type="cellIs" dxfId="1280" priority="1856" operator="equal">
      <formula>"SIGNIFICANT"</formula>
    </cfRule>
    <cfRule type="cellIs" dxfId="1279" priority="1858" operator="equal">
      <formula>"SIGNIFICANT"</formula>
    </cfRule>
    <cfRule type="cellIs" dxfId="1278" priority="1860" operator="equal">
      <formula>"SIGNIFICANT"</formula>
    </cfRule>
  </conditionalFormatting>
  <conditionalFormatting sqref="W1339">
    <cfRule type="cellIs" dxfId="1277" priority="1857" operator="equal">
      <formula>"SIGNIFICANT"</formula>
    </cfRule>
    <cfRule type="cellIs" dxfId="1276" priority="1859" operator="equal">
      <formula>"SIGNIFICANT"</formula>
    </cfRule>
  </conditionalFormatting>
  <conditionalFormatting sqref="W1202">
    <cfRule type="containsText" dxfId="1275" priority="1851" operator="containsText" text="HIGH">
      <formula>NOT(ISERROR(SEARCH("HIGH",W1202)))</formula>
    </cfRule>
    <cfRule type="containsText" dxfId="1274" priority="1852" operator="containsText" text="SIGNIFICANT">
      <formula>NOT(ISERROR(SEARCH("SIGNIFICANT",W1202)))</formula>
    </cfRule>
    <cfRule type="containsText" dxfId="1273" priority="1853" operator="containsText" text="MODERATE">
      <formula>NOT(ISERROR(SEARCH("MODERATE",W1202)))</formula>
    </cfRule>
    <cfRule type="containsText" dxfId="1272" priority="1854" operator="containsText" text="LOW">
      <formula>NOT(ISERROR(SEARCH("LOW",W1202)))</formula>
    </cfRule>
  </conditionalFormatting>
  <conditionalFormatting sqref="W1202">
    <cfRule type="cellIs" dxfId="1271" priority="1849" operator="equal">
      <formula>"SIGNIFICANT"</formula>
    </cfRule>
    <cfRule type="cellIs" dxfId="1270" priority="1850" operator="equal">
      <formula>"SIGNIFICANT"</formula>
    </cfRule>
  </conditionalFormatting>
  <conditionalFormatting sqref="W18">
    <cfRule type="containsText" dxfId="1269" priority="1845" operator="containsText" text="HIGH">
      <formula>NOT(ISERROR(SEARCH("HIGH",W18)))</formula>
    </cfRule>
    <cfRule type="containsText" dxfId="1268" priority="1846" operator="containsText" text="SIGNIFICANT">
      <formula>NOT(ISERROR(SEARCH("SIGNIFICANT",W18)))</formula>
    </cfRule>
    <cfRule type="containsText" dxfId="1267" priority="1847" operator="containsText" text="MODERATE">
      <formula>NOT(ISERROR(SEARCH("MODERATE",W18)))</formula>
    </cfRule>
    <cfRule type="containsText" dxfId="1266" priority="1848" operator="containsText" text="LOW">
      <formula>NOT(ISERROR(SEARCH("LOW",W18)))</formula>
    </cfRule>
  </conditionalFormatting>
  <conditionalFormatting sqref="K18:M18">
    <cfRule type="containsText" dxfId="1265" priority="1840" operator="containsText" text="D">
      <formula>NOT(ISERROR(SEARCH("D",K18)))</formula>
    </cfRule>
    <cfRule type="containsText" dxfId="1264" priority="1841" operator="containsText" text="C">
      <formula>NOT(ISERROR(SEARCH("C",K18)))</formula>
    </cfRule>
    <cfRule type="containsText" dxfId="1263" priority="1842" operator="containsText" text="B/C">
      <formula>NOT(ISERROR(SEARCH("B/C",K18)))</formula>
    </cfRule>
    <cfRule type="containsText" dxfId="1262" priority="1843" operator="containsText" text="B">
      <formula>NOT(ISERROR(SEARCH("B",K18)))</formula>
    </cfRule>
    <cfRule type="containsText" dxfId="1261" priority="1844" operator="containsText" text="A">
      <formula>NOT(ISERROR(SEARCH("A",K18)))</formula>
    </cfRule>
  </conditionalFormatting>
  <conditionalFormatting sqref="A18 D18">
    <cfRule type="expression" dxfId="1260" priority="1839" stopIfTrue="1">
      <formula>#REF!="YES"</formula>
    </cfRule>
  </conditionalFormatting>
  <conditionalFormatting sqref="B18:C18">
    <cfRule type="expression" dxfId="1259" priority="1838" stopIfTrue="1">
      <formula>#REF!="YES"</formula>
    </cfRule>
  </conditionalFormatting>
  <conditionalFormatting sqref="W20">
    <cfRule type="containsText" dxfId="1258" priority="1834" operator="containsText" text="HIGH">
      <formula>NOT(ISERROR(SEARCH("HIGH",W20)))</formula>
    </cfRule>
    <cfRule type="containsText" dxfId="1257" priority="1835" operator="containsText" text="SIGNIFICANT">
      <formula>NOT(ISERROR(SEARCH("SIGNIFICANT",W20)))</formula>
    </cfRule>
    <cfRule type="containsText" dxfId="1256" priority="1836" operator="containsText" text="MODERATE">
      <formula>NOT(ISERROR(SEARCH("MODERATE",W20)))</formula>
    </cfRule>
    <cfRule type="containsText" dxfId="1255" priority="1837" operator="containsText" text="LOW">
      <formula>NOT(ISERROR(SEARCH("LOW",W20)))</formula>
    </cfRule>
  </conditionalFormatting>
  <conditionalFormatting sqref="K20:M20">
    <cfRule type="containsText" dxfId="1254" priority="1829" operator="containsText" text="D">
      <formula>NOT(ISERROR(SEARCH("D",K20)))</formula>
    </cfRule>
    <cfRule type="containsText" dxfId="1253" priority="1830" operator="containsText" text="C">
      <formula>NOT(ISERROR(SEARCH("C",K20)))</formula>
    </cfRule>
    <cfRule type="containsText" dxfId="1252" priority="1831" operator="containsText" text="B/C">
      <formula>NOT(ISERROR(SEARCH("B/C",K20)))</formula>
    </cfRule>
    <cfRule type="containsText" dxfId="1251" priority="1832" operator="containsText" text="B">
      <formula>NOT(ISERROR(SEARCH("B",K20)))</formula>
    </cfRule>
    <cfRule type="containsText" dxfId="1250" priority="1833" operator="containsText" text="A">
      <formula>NOT(ISERROR(SEARCH("A",K20)))</formula>
    </cfRule>
  </conditionalFormatting>
  <conditionalFormatting sqref="A20 D20">
    <cfRule type="expression" dxfId="1249" priority="1828" stopIfTrue="1">
      <formula>#REF!="YES"</formula>
    </cfRule>
  </conditionalFormatting>
  <conditionalFormatting sqref="B20:C20">
    <cfRule type="expression" dxfId="1248" priority="1827" stopIfTrue="1">
      <formula>#REF!="YES"</formula>
    </cfRule>
  </conditionalFormatting>
  <conditionalFormatting sqref="W38">
    <cfRule type="containsText" dxfId="1247" priority="1653" operator="containsText" text="HIGH">
      <formula>NOT(ISERROR(SEARCH("HIGH",W38)))</formula>
    </cfRule>
    <cfRule type="containsText" dxfId="1246" priority="1654" operator="containsText" text="SIGNIFICANT">
      <formula>NOT(ISERROR(SEARCH("SIGNIFICANT",W38)))</formula>
    </cfRule>
    <cfRule type="containsText" dxfId="1245" priority="1655" operator="containsText" text="MODERATE">
      <formula>NOT(ISERROR(SEARCH("MODERATE",W38)))</formula>
    </cfRule>
    <cfRule type="containsText" dxfId="1244" priority="1656" operator="containsText" text="LOW">
      <formula>NOT(ISERROR(SEARCH("LOW",W38)))</formula>
    </cfRule>
  </conditionalFormatting>
  <conditionalFormatting sqref="K38:M38">
    <cfRule type="containsText" dxfId="1243" priority="1648" operator="containsText" text="D">
      <formula>NOT(ISERROR(SEARCH("D",K38)))</formula>
    </cfRule>
    <cfRule type="containsText" dxfId="1242" priority="1649" operator="containsText" text="C">
      <formula>NOT(ISERROR(SEARCH("C",K38)))</formula>
    </cfRule>
    <cfRule type="containsText" dxfId="1241" priority="1650" operator="containsText" text="B/C">
      <formula>NOT(ISERROR(SEARCH("B/C",K38)))</formula>
    </cfRule>
    <cfRule type="containsText" dxfId="1240" priority="1651" operator="containsText" text="B">
      <formula>NOT(ISERROR(SEARCH("B",K38)))</formula>
    </cfRule>
    <cfRule type="containsText" dxfId="1239" priority="1652" operator="containsText" text="A">
      <formula>NOT(ISERROR(SEARCH("A",K38)))</formula>
    </cfRule>
  </conditionalFormatting>
  <conditionalFormatting sqref="A38 D38">
    <cfRule type="expression" dxfId="1238" priority="1647" stopIfTrue="1">
      <formula>#REF!="YES"</formula>
    </cfRule>
  </conditionalFormatting>
  <conditionalFormatting sqref="W19">
    <cfRule type="containsText" dxfId="1237" priority="1812" operator="containsText" text="HIGH">
      <formula>NOT(ISERROR(SEARCH("HIGH",W19)))</formula>
    </cfRule>
    <cfRule type="containsText" dxfId="1236" priority="1813" operator="containsText" text="SIGNIFICANT">
      <formula>NOT(ISERROR(SEARCH("SIGNIFICANT",W19)))</formula>
    </cfRule>
    <cfRule type="containsText" dxfId="1235" priority="1814" operator="containsText" text="MODERATE">
      <formula>NOT(ISERROR(SEARCH("MODERATE",W19)))</formula>
    </cfRule>
    <cfRule type="containsText" dxfId="1234" priority="1815" operator="containsText" text="LOW">
      <formula>NOT(ISERROR(SEARCH("LOW",W19)))</formula>
    </cfRule>
  </conditionalFormatting>
  <conditionalFormatting sqref="K19:M19">
    <cfRule type="containsText" dxfId="1233" priority="1807" operator="containsText" text="D">
      <formula>NOT(ISERROR(SEARCH("D",K19)))</formula>
    </cfRule>
    <cfRule type="containsText" dxfId="1232" priority="1808" operator="containsText" text="C">
      <formula>NOT(ISERROR(SEARCH("C",K19)))</formula>
    </cfRule>
    <cfRule type="containsText" dxfId="1231" priority="1809" operator="containsText" text="B/C">
      <formula>NOT(ISERROR(SEARCH("B/C",K19)))</formula>
    </cfRule>
    <cfRule type="containsText" dxfId="1230" priority="1810" operator="containsText" text="B">
      <formula>NOT(ISERROR(SEARCH("B",K19)))</formula>
    </cfRule>
    <cfRule type="containsText" dxfId="1229" priority="1811" operator="containsText" text="A">
      <formula>NOT(ISERROR(SEARCH("A",K19)))</formula>
    </cfRule>
  </conditionalFormatting>
  <conditionalFormatting sqref="A19 D19">
    <cfRule type="expression" dxfId="1228" priority="1806" stopIfTrue="1">
      <formula>#REF!="YES"</formula>
    </cfRule>
  </conditionalFormatting>
  <conditionalFormatting sqref="B19:C19">
    <cfRule type="expression" dxfId="1227" priority="1805" stopIfTrue="1">
      <formula>#REF!="YES"</formula>
    </cfRule>
  </conditionalFormatting>
  <conditionalFormatting sqref="W21">
    <cfRule type="containsText" dxfId="1226" priority="1801" operator="containsText" text="HIGH">
      <formula>NOT(ISERROR(SEARCH("HIGH",W21)))</formula>
    </cfRule>
    <cfRule type="containsText" dxfId="1225" priority="1802" operator="containsText" text="SIGNIFICANT">
      <formula>NOT(ISERROR(SEARCH("SIGNIFICANT",W21)))</formula>
    </cfRule>
    <cfRule type="containsText" dxfId="1224" priority="1803" operator="containsText" text="MODERATE">
      <formula>NOT(ISERROR(SEARCH("MODERATE",W21)))</formula>
    </cfRule>
    <cfRule type="containsText" dxfId="1223" priority="1804" operator="containsText" text="LOW">
      <formula>NOT(ISERROR(SEARCH("LOW",W21)))</formula>
    </cfRule>
  </conditionalFormatting>
  <conditionalFormatting sqref="K21:M21">
    <cfRule type="containsText" dxfId="1222" priority="1796" operator="containsText" text="D">
      <formula>NOT(ISERROR(SEARCH("D",K21)))</formula>
    </cfRule>
    <cfRule type="containsText" dxfId="1221" priority="1797" operator="containsText" text="C">
      <formula>NOT(ISERROR(SEARCH("C",K21)))</formula>
    </cfRule>
    <cfRule type="containsText" dxfId="1220" priority="1798" operator="containsText" text="B/C">
      <formula>NOT(ISERROR(SEARCH("B/C",K21)))</formula>
    </cfRule>
    <cfRule type="containsText" dxfId="1219" priority="1799" operator="containsText" text="B">
      <formula>NOT(ISERROR(SEARCH("B",K21)))</formula>
    </cfRule>
    <cfRule type="containsText" dxfId="1218" priority="1800" operator="containsText" text="A">
      <formula>NOT(ISERROR(SEARCH("A",K21)))</formula>
    </cfRule>
  </conditionalFormatting>
  <conditionalFormatting sqref="A21 D21">
    <cfRule type="expression" dxfId="1217" priority="1795" stopIfTrue="1">
      <formula>#REF!="YES"</formula>
    </cfRule>
  </conditionalFormatting>
  <conditionalFormatting sqref="B21:C21">
    <cfRule type="expression" dxfId="1216" priority="1794" stopIfTrue="1">
      <formula>#REF!="YES"</formula>
    </cfRule>
  </conditionalFormatting>
  <conditionalFormatting sqref="W22">
    <cfRule type="containsText" dxfId="1215" priority="1790" operator="containsText" text="HIGH">
      <formula>NOT(ISERROR(SEARCH("HIGH",W22)))</formula>
    </cfRule>
    <cfRule type="containsText" dxfId="1214" priority="1791" operator="containsText" text="SIGNIFICANT">
      <formula>NOT(ISERROR(SEARCH("SIGNIFICANT",W22)))</formula>
    </cfRule>
    <cfRule type="containsText" dxfId="1213" priority="1792" operator="containsText" text="MODERATE">
      <formula>NOT(ISERROR(SEARCH("MODERATE",W22)))</formula>
    </cfRule>
    <cfRule type="containsText" dxfId="1212" priority="1793" operator="containsText" text="LOW">
      <formula>NOT(ISERROR(SEARCH("LOW",W22)))</formula>
    </cfRule>
  </conditionalFormatting>
  <conditionalFormatting sqref="K22:M22">
    <cfRule type="containsText" dxfId="1211" priority="1785" operator="containsText" text="D">
      <formula>NOT(ISERROR(SEARCH("D",K22)))</formula>
    </cfRule>
    <cfRule type="containsText" dxfId="1210" priority="1786" operator="containsText" text="C">
      <formula>NOT(ISERROR(SEARCH("C",K22)))</formula>
    </cfRule>
    <cfRule type="containsText" dxfId="1209" priority="1787" operator="containsText" text="B/C">
      <formula>NOT(ISERROR(SEARCH("B/C",K22)))</formula>
    </cfRule>
    <cfRule type="containsText" dxfId="1208" priority="1788" operator="containsText" text="B">
      <formula>NOT(ISERROR(SEARCH("B",K22)))</formula>
    </cfRule>
    <cfRule type="containsText" dxfId="1207" priority="1789" operator="containsText" text="A">
      <formula>NOT(ISERROR(SEARCH("A",K22)))</formula>
    </cfRule>
  </conditionalFormatting>
  <conditionalFormatting sqref="A22 D22">
    <cfRule type="expression" dxfId="1206" priority="1784" stopIfTrue="1">
      <formula>#REF!="YES"</formula>
    </cfRule>
  </conditionalFormatting>
  <conditionalFormatting sqref="B22:C22">
    <cfRule type="expression" dxfId="1205" priority="1783" stopIfTrue="1">
      <formula>#REF!="YES"</formula>
    </cfRule>
  </conditionalFormatting>
  <conditionalFormatting sqref="W27">
    <cfRule type="containsText" dxfId="1204" priority="1779" operator="containsText" text="HIGH">
      <formula>NOT(ISERROR(SEARCH("HIGH",W27)))</formula>
    </cfRule>
    <cfRule type="containsText" dxfId="1203" priority="1780" operator="containsText" text="SIGNIFICANT">
      <formula>NOT(ISERROR(SEARCH("SIGNIFICANT",W27)))</formula>
    </cfRule>
    <cfRule type="containsText" dxfId="1202" priority="1781" operator="containsText" text="MODERATE">
      <formula>NOT(ISERROR(SEARCH("MODERATE",W27)))</formula>
    </cfRule>
    <cfRule type="containsText" dxfId="1201" priority="1782" operator="containsText" text="LOW">
      <formula>NOT(ISERROR(SEARCH("LOW",W27)))</formula>
    </cfRule>
  </conditionalFormatting>
  <conditionalFormatting sqref="K27:M27">
    <cfRule type="containsText" dxfId="1200" priority="1774" operator="containsText" text="D">
      <formula>NOT(ISERROR(SEARCH("D",K27)))</formula>
    </cfRule>
    <cfRule type="containsText" dxfId="1199" priority="1775" operator="containsText" text="C">
      <formula>NOT(ISERROR(SEARCH("C",K27)))</formula>
    </cfRule>
    <cfRule type="containsText" dxfId="1198" priority="1776" operator="containsText" text="B/C">
      <formula>NOT(ISERROR(SEARCH("B/C",K27)))</formula>
    </cfRule>
    <cfRule type="containsText" dxfId="1197" priority="1777" operator="containsText" text="B">
      <formula>NOT(ISERROR(SEARCH("B",K27)))</formula>
    </cfRule>
    <cfRule type="containsText" dxfId="1196" priority="1778" operator="containsText" text="A">
      <formula>NOT(ISERROR(SEARCH("A",K27)))</formula>
    </cfRule>
  </conditionalFormatting>
  <conditionalFormatting sqref="A27 D27">
    <cfRule type="expression" dxfId="1195" priority="1773" stopIfTrue="1">
      <formula>#REF!="YES"</formula>
    </cfRule>
  </conditionalFormatting>
  <conditionalFormatting sqref="B27">
    <cfRule type="expression" dxfId="1194" priority="1772" stopIfTrue="1">
      <formula>#REF!="YES"</formula>
    </cfRule>
  </conditionalFormatting>
  <conditionalFormatting sqref="W28">
    <cfRule type="containsText" dxfId="1193" priority="1768" operator="containsText" text="HIGH">
      <formula>NOT(ISERROR(SEARCH("HIGH",W28)))</formula>
    </cfRule>
    <cfRule type="containsText" dxfId="1192" priority="1769" operator="containsText" text="SIGNIFICANT">
      <formula>NOT(ISERROR(SEARCH("SIGNIFICANT",W28)))</formula>
    </cfRule>
    <cfRule type="containsText" dxfId="1191" priority="1770" operator="containsText" text="MODERATE">
      <formula>NOT(ISERROR(SEARCH("MODERATE",W28)))</formula>
    </cfRule>
    <cfRule type="containsText" dxfId="1190" priority="1771" operator="containsText" text="LOW">
      <formula>NOT(ISERROR(SEARCH("LOW",W28)))</formula>
    </cfRule>
  </conditionalFormatting>
  <conditionalFormatting sqref="K28:M28">
    <cfRule type="containsText" dxfId="1189" priority="1763" operator="containsText" text="D">
      <formula>NOT(ISERROR(SEARCH("D",K28)))</formula>
    </cfRule>
    <cfRule type="containsText" dxfId="1188" priority="1764" operator="containsText" text="C">
      <formula>NOT(ISERROR(SEARCH("C",K28)))</formula>
    </cfRule>
    <cfRule type="containsText" dxfId="1187" priority="1765" operator="containsText" text="B/C">
      <formula>NOT(ISERROR(SEARCH("B/C",K28)))</formula>
    </cfRule>
    <cfRule type="containsText" dxfId="1186" priority="1766" operator="containsText" text="B">
      <formula>NOT(ISERROR(SEARCH("B",K28)))</formula>
    </cfRule>
    <cfRule type="containsText" dxfId="1185" priority="1767" operator="containsText" text="A">
      <formula>NOT(ISERROR(SEARCH("A",K28)))</formula>
    </cfRule>
  </conditionalFormatting>
  <conditionalFormatting sqref="A28 D28">
    <cfRule type="expression" dxfId="1184" priority="1762" stopIfTrue="1">
      <formula>#REF!="YES"</formula>
    </cfRule>
  </conditionalFormatting>
  <conditionalFormatting sqref="B28">
    <cfRule type="expression" dxfId="1183" priority="1761" stopIfTrue="1">
      <formula>#REF!="YES"</formula>
    </cfRule>
  </conditionalFormatting>
  <conditionalFormatting sqref="W30">
    <cfRule type="containsText" dxfId="1182" priority="1757" operator="containsText" text="HIGH">
      <formula>NOT(ISERROR(SEARCH("HIGH",W30)))</formula>
    </cfRule>
    <cfRule type="containsText" dxfId="1181" priority="1758" operator="containsText" text="SIGNIFICANT">
      <formula>NOT(ISERROR(SEARCH("SIGNIFICANT",W30)))</formula>
    </cfRule>
    <cfRule type="containsText" dxfId="1180" priority="1759" operator="containsText" text="MODERATE">
      <formula>NOT(ISERROR(SEARCH("MODERATE",W30)))</formula>
    </cfRule>
    <cfRule type="containsText" dxfId="1179" priority="1760" operator="containsText" text="LOW">
      <formula>NOT(ISERROR(SEARCH("LOW",W30)))</formula>
    </cfRule>
  </conditionalFormatting>
  <conditionalFormatting sqref="K30:M30">
    <cfRule type="containsText" dxfId="1178" priority="1752" operator="containsText" text="D">
      <formula>NOT(ISERROR(SEARCH("D",K30)))</formula>
    </cfRule>
    <cfRule type="containsText" dxfId="1177" priority="1753" operator="containsText" text="C">
      <formula>NOT(ISERROR(SEARCH("C",K30)))</formula>
    </cfRule>
    <cfRule type="containsText" dxfId="1176" priority="1754" operator="containsText" text="B/C">
      <formula>NOT(ISERROR(SEARCH("B/C",K30)))</formula>
    </cfRule>
    <cfRule type="containsText" dxfId="1175" priority="1755" operator="containsText" text="B">
      <formula>NOT(ISERROR(SEARCH("B",K30)))</formula>
    </cfRule>
    <cfRule type="containsText" dxfId="1174" priority="1756" operator="containsText" text="A">
      <formula>NOT(ISERROR(SEARCH("A",K30)))</formula>
    </cfRule>
  </conditionalFormatting>
  <conditionalFormatting sqref="A30 D30">
    <cfRule type="expression" dxfId="1173" priority="1751" stopIfTrue="1">
      <formula>#REF!="YES"</formula>
    </cfRule>
  </conditionalFormatting>
  <conditionalFormatting sqref="B30">
    <cfRule type="expression" dxfId="1172" priority="1750" stopIfTrue="1">
      <formula>#REF!="YES"</formula>
    </cfRule>
  </conditionalFormatting>
  <conditionalFormatting sqref="W29">
    <cfRule type="containsText" dxfId="1171" priority="1746" operator="containsText" text="HIGH">
      <formula>NOT(ISERROR(SEARCH("HIGH",W29)))</formula>
    </cfRule>
    <cfRule type="containsText" dxfId="1170" priority="1747" operator="containsText" text="SIGNIFICANT">
      <formula>NOT(ISERROR(SEARCH("SIGNIFICANT",W29)))</formula>
    </cfRule>
    <cfRule type="containsText" dxfId="1169" priority="1748" operator="containsText" text="MODERATE">
      <formula>NOT(ISERROR(SEARCH("MODERATE",W29)))</formula>
    </cfRule>
    <cfRule type="containsText" dxfId="1168" priority="1749" operator="containsText" text="LOW">
      <formula>NOT(ISERROR(SEARCH("LOW",W29)))</formula>
    </cfRule>
  </conditionalFormatting>
  <conditionalFormatting sqref="K29:M29">
    <cfRule type="containsText" dxfId="1167" priority="1741" operator="containsText" text="D">
      <formula>NOT(ISERROR(SEARCH("D",K29)))</formula>
    </cfRule>
    <cfRule type="containsText" dxfId="1166" priority="1742" operator="containsText" text="C">
      <formula>NOT(ISERROR(SEARCH("C",K29)))</formula>
    </cfRule>
    <cfRule type="containsText" dxfId="1165" priority="1743" operator="containsText" text="B/C">
      <formula>NOT(ISERROR(SEARCH("B/C",K29)))</formula>
    </cfRule>
    <cfRule type="containsText" dxfId="1164" priority="1744" operator="containsText" text="B">
      <formula>NOT(ISERROR(SEARCH("B",K29)))</formula>
    </cfRule>
    <cfRule type="containsText" dxfId="1163" priority="1745" operator="containsText" text="A">
      <formula>NOT(ISERROR(SEARCH("A",K29)))</formula>
    </cfRule>
  </conditionalFormatting>
  <conditionalFormatting sqref="A29 D29">
    <cfRule type="expression" dxfId="1162" priority="1740" stopIfTrue="1">
      <formula>#REF!="YES"</formula>
    </cfRule>
  </conditionalFormatting>
  <conditionalFormatting sqref="B29">
    <cfRule type="expression" dxfId="1161" priority="1739" stopIfTrue="1">
      <formula>#REF!="YES"</formula>
    </cfRule>
  </conditionalFormatting>
  <conditionalFormatting sqref="W31">
    <cfRule type="containsText" dxfId="1160" priority="1724" operator="containsText" text="HIGH">
      <formula>NOT(ISERROR(SEARCH("HIGH",W31)))</formula>
    </cfRule>
    <cfRule type="containsText" dxfId="1159" priority="1725" operator="containsText" text="SIGNIFICANT">
      <formula>NOT(ISERROR(SEARCH("SIGNIFICANT",W31)))</formula>
    </cfRule>
    <cfRule type="containsText" dxfId="1158" priority="1726" operator="containsText" text="MODERATE">
      <formula>NOT(ISERROR(SEARCH("MODERATE",W31)))</formula>
    </cfRule>
    <cfRule type="containsText" dxfId="1157" priority="1727" operator="containsText" text="LOW">
      <formula>NOT(ISERROR(SEARCH("LOW",W31)))</formula>
    </cfRule>
  </conditionalFormatting>
  <conditionalFormatting sqref="K31:M31">
    <cfRule type="containsText" dxfId="1156" priority="1719" operator="containsText" text="D">
      <formula>NOT(ISERROR(SEARCH("D",K31)))</formula>
    </cfRule>
    <cfRule type="containsText" dxfId="1155" priority="1720" operator="containsText" text="C">
      <formula>NOT(ISERROR(SEARCH("C",K31)))</formula>
    </cfRule>
    <cfRule type="containsText" dxfId="1154" priority="1721" operator="containsText" text="B/C">
      <formula>NOT(ISERROR(SEARCH("B/C",K31)))</formula>
    </cfRule>
    <cfRule type="containsText" dxfId="1153" priority="1722" operator="containsText" text="B">
      <formula>NOT(ISERROR(SEARCH("B",K31)))</formula>
    </cfRule>
    <cfRule type="containsText" dxfId="1152" priority="1723" operator="containsText" text="A">
      <formula>NOT(ISERROR(SEARCH("A",K31)))</formula>
    </cfRule>
  </conditionalFormatting>
  <conditionalFormatting sqref="A31 D31">
    <cfRule type="expression" dxfId="1151" priority="1718" stopIfTrue="1">
      <formula>#REF!="YES"</formula>
    </cfRule>
  </conditionalFormatting>
  <conditionalFormatting sqref="B31">
    <cfRule type="expression" dxfId="1150" priority="1717" stopIfTrue="1">
      <formula>#REF!="YES"</formula>
    </cfRule>
  </conditionalFormatting>
  <conditionalFormatting sqref="C30">
    <cfRule type="expression" dxfId="1149" priority="1714" stopIfTrue="1">
      <formula>#REF!="YES"</formula>
    </cfRule>
  </conditionalFormatting>
  <conditionalFormatting sqref="B49">
    <cfRule type="expression" dxfId="1148" priority="1562" stopIfTrue="1">
      <formula>#REF!="YES"</formula>
    </cfRule>
  </conditionalFormatting>
  <conditionalFormatting sqref="B38">
    <cfRule type="expression" dxfId="1147" priority="1646" stopIfTrue="1">
      <formula>#REF!="YES"</formula>
    </cfRule>
  </conditionalFormatting>
  <conditionalFormatting sqref="W34">
    <cfRule type="containsText" dxfId="1146" priority="1708" operator="containsText" text="HIGH">
      <formula>NOT(ISERROR(SEARCH("HIGH",W34)))</formula>
    </cfRule>
    <cfRule type="containsText" dxfId="1145" priority="1709" operator="containsText" text="SIGNIFICANT">
      <formula>NOT(ISERROR(SEARCH("SIGNIFICANT",W34)))</formula>
    </cfRule>
    <cfRule type="containsText" dxfId="1144" priority="1710" operator="containsText" text="MODERATE">
      <formula>NOT(ISERROR(SEARCH("MODERATE",W34)))</formula>
    </cfRule>
    <cfRule type="containsText" dxfId="1143" priority="1711" operator="containsText" text="LOW">
      <formula>NOT(ISERROR(SEARCH("LOW",W34)))</formula>
    </cfRule>
  </conditionalFormatting>
  <conditionalFormatting sqref="K34:M34">
    <cfRule type="containsText" dxfId="1142" priority="1703" operator="containsText" text="D">
      <formula>NOT(ISERROR(SEARCH("D",K34)))</formula>
    </cfRule>
    <cfRule type="containsText" dxfId="1141" priority="1704" operator="containsText" text="C">
      <formula>NOT(ISERROR(SEARCH("C",K34)))</formula>
    </cfRule>
    <cfRule type="containsText" dxfId="1140" priority="1705" operator="containsText" text="B/C">
      <formula>NOT(ISERROR(SEARCH("B/C",K34)))</formula>
    </cfRule>
    <cfRule type="containsText" dxfId="1139" priority="1706" operator="containsText" text="B">
      <formula>NOT(ISERROR(SEARCH("B",K34)))</formula>
    </cfRule>
    <cfRule type="containsText" dxfId="1138" priority="1707" operator="containsText" text="A">
      <formula>NOT(ISERROR(SEARCH("A",K34)))</formula>
    </cfRule>
  </conditionalFormatting>
  <conditionalFormatting sqref="A34 D34">
    <cfRule type="expression" dxfId="1137" priority="1702" stopIfTrue="1">
      <formula>#REF!="YES"</formula>
    </cfRule>
  </conditionalFormatting>
  <conditionalFormatting sqref="B34:C34">
    <cfRule type="expression" dxfId="1136" priority="1701" stopIfTrue="1">
      <formula>#REF!="YES"</formula>
    </cfRule>
  </conditionalFormatting>
  <conditionalFormatting sqref="W35">
    <cfRule type="containsText" dxfId="1135" priority="1697" operator="containsText" text="HIGH">
      <formula>NOT(ISERROR(SEARCH("HIGH",W35)))</formula>
    </cfRule>
    <cfRule type="containsText" dxfId="1134" priority="1698" operator="containsText" text="SIGNIFICANT">
      <formula>NOT(ISERROR(SEARCH("SIGNIFICANT",W35)))</formula>
    </cfRule>
    <cfRule type="containsText" dxfId="1133" priority="1699" operator="containsText" text="MODERATE">
      <formula>NOT(ISERROR(SEARCH("MODERATE",W35)))</formula>
    </cfRule>
    <cfRule type="containsText" dxfId="1132" priority="1700" operator="containsText" text="LOW">
      <formula>NOT(ISERROR(SEARCH("LOW",W35)))</formula>
    </cfRule>
  </conditionalFormatting>
  <conditionalFormatting sqref="K35:M35">
    <cfRule type="containsText" dxfId="1131" priority="1692" operator="containsText" text="D">
      <formula>NOT(ISERROR(SEARCH("D",K35)))</formula>
    </cfRule>
    <cfRule type="containsText" dxfId="1130" priority="1693" operator="containsText" text="C">
      <formula>NOT(ISERROR(SEARCH("C",K35)))</formula>
    </cfRule>
    <cfRule type="containsText" dxfId="1129" priority="1694" operator="containsText" text="B/C">
      <formula>NOT(ISERROR(SEARCH("B/C",K35)))</formula>
    </cfRule>
    <cfRule type="containsText" dxfId="1128" priority="1695" operator="containsText" text="B">
      <formula>NOT(ISERROR(SEARCH("B",K35)))</formula>
    </cfRule>
    <cfRule type="containsText" dxfId="1127" priority="1696" operator="containsText" text="A">
      <formula>NOT(ISERROR(SEARCH("A",K35)))</formula>
    </cfRule>
  </conditionalFormatting>
  <conditionalFormatting sqref="A35 D35">
    <cfRule type="expression" dxfId="1126" priority="1691" stopIfTrue="1">
      <formula>#REF!="YES"</formula>
    </cfRule>
  </conditionalFormatting>
  <conditionalFormatting sqref="B35">
    <cfRule type="expression" dxfId="1125" priority="1690" stopIfTrue="1">
      <formula>#REF!="YES"</formula>
    </cfRule>
  </conditionalFormatting>
  <conditionalFormatting sqref="W37">
    <cfRule type="containsText" dxfId="1124" priority="1686" operator="containsText" text="HIGH">
      <formula>NOT(ISERROR(SEARCH("HIGH",W37)))</formula>
    </cfRule>
    <cfRule type="containsText" dxfId="1123" priority="1687" operator="containsText" text="SIGNIFICANT">
      <formula>NOT(ISERROR(SEARCH("SIGNIFICANT",W37)))</formula>
    </cfRule>
    <cfRule type="containsText" dxfId="1122" priority="1688" operator="containsText" text="MODERATE">
      <formula>NOT(ISERROR(SEARCH("MODERATE",W37)))</formula>
    </cfRule>
    <cfRule type="containsText" dxfId="1121" priority="1689" operator="containsText" text="LOW">
      <formula>NOT(ISERROR(SEARCH("LOW",W37)))</formula>
    </cfRule>
  </conditionalFormatting>
  <conditionalFormatting sqref="K37:M37">
    <cfRule type="containsText" dxfId="1120" priority="1681" operator="containsText" text="D">
      <formula>NOT(ISERROR(SEARCH("D",K37)))</formula>
    </cfRule>
    <cfRule type="containsText" dxfId="1119" priority="1682" operator="containsText" text="C">
      <formula>NOT(ISERROR(SEARCH("C",K37)))</formula>
    </cfRule>
    <cfRule type="containsText" dxfId="1118" priority="1683" operator="containsText" text="B/C">
      <formula>NOT(ISERROR(SEARCH("B/C",K37)))</formula>
    </cfRule>
    <cfRule type="containsText" dxfId="1117" priority="1684" operator="containsText" text="B">
      <formula>NOT(ISERROR(SEARCH("B",K37)))</formula>
    </cfRule>
    <cfRule type="containsText" dxfId="1116" priority="1685" operator="containsText" text="A">
      <formula>NOT(ISERROR(SEARCH("A",K37)))</formula>
    </cfRule>
  </conditionalFormatting>
  <conditionalFormatting sqref="A37 D37">
    <cfRule type="expression" dxfId="1115" priority="1680" stopIfTrue="1">
      <formula>#REF!="YES"</formula>
    </cfRule>
  </conditionalFormatting>
  <conditionalFormatting sqref="B37">
    <cfRule type="expression" dxfId="1114" priority="1679" stopIfTrue="1">
      <formula>#REF!="YES"</formula>
    </cfRule>
  </conditionalFormatting>
  <conditionalFormatting sqref="W36">
    <cfRule type="containsText" dxfId="1113" priority="1675" operator="containsText" text="HIGH">
      <formula>NOT(ISERROR(SEARCH("HIGH",W36)))</formula>
    </cfRule>
    <cfRule type="containsText" dxfId="1112" priority="1676" operator="containsText" text="SIGNIFICANT">
      <formula>NOT(ISERROR(SEARCH("SIGNIFICANT",W36)))</formula>
    </cfRule>
    <cfRule type="containsText" dxfId="1111" priority="1677" operator="containsText" text="MODERATE">
      <formula>NOT(ISERROR(SEARCH("MODERATE",W36)))</formula>
    </cfRule>
    <cfRule type="containsText" dxfId="1110" priority="1678" operator="containsText" text="LOW">
      <formula>NOT(ISERROR(SEARCH("LOW",W36)))</formula>
    </cfRule>
  </conditionalFormatting>
  <conditionalFormatting sqref="K36:M36">
    <cfRule type="containsText" dxfId="1109" priority="1670" operator="containsText" text="D">
      <formula>NOT(ISERROR(SEARCH("D",K36)))</formula>
    </cfRule>
    <cfRule type="containsText" dxfId="1108" priority="1671" operator="containsText" text="C">
      <formula>NOT(ISERROR(SEARCH("C",K36)))</formula>
    </cfRule>
    <cfRule type="containsText" dxfId="1107" priority="1672" operator="containsText" text="B/C">
      <formula>NOT(ISERROR(SEARCH("B/C",K36)))</formula>
    </cfRule>
    <cfRule type="containsText" dxfId="1106" priority="1673" operator="containsText" text="B">
      <formula>NOT(ISERROR(SEARCH("B",K36)))</formula>
    </cfRule>
    <cfRule type="containsText" dxfId="1105" priority="1674" operator="containsText" text="A">
      <formula>NOT(ISERROR(SEARCH("A",K36)))</formula>
    </cfRule>
  </conditionalFormatting>
  <conditionalFormatting sqref="A36 D36">
    <cfRule type="expression" dxfId="1104" priority="1669" stopIfTrue="1">
      <formula>#REF!="YES"</formula>
    </cfRule>
  </conditionalFormatting>
  <conditionalFormatting sqref="B36">
    <cfRule type="expression" dxfId="1103" priority="1668" stopIfTrue="1">
      <formula>#REF!="YES"</formula>
    </cfRule>
  </conditionalFormatting>
  <conditionalFormatting sqref="C49">
    <cfRule type="expression" dxfId="1102" priority="1561" stopIfTrue="1">
      <formula>#REF!="YES"</formula>
    </cfRule>
  </conditionalFormatting>
  <conditionalFormatting sqref="C35:C36">
    <cfRule type="expression" dxfId="1101" priority="1645" stopIfTrue="1">
      <formula>#REF!="YES"</formula>
    </cfRule>
  </conditionalFormatting>
  <conditionalFormatting sqref="C37:C38">
    <cfRule type="expression" dxfId="1100" priority="1644" stopIfTrue="1">
      <formula>#REF!="YES"</formula>
    </cfRule>
  </conditionalFormatting>
  <conditionalFormatting sqref="W45">
    <cfRule type="containsText" dxfId="1099" priority="1596" operator="containsText" text="HIGH">
      <formula>NOT(ISERROR(SEARCH("HIGH",W45)))</formula>
    </cfRule>
    <cfRule type="containsText" dxfId="1098" priority="1597" operator="containsText" text="SIGNIFICANT">
      <formula>NOT(ISERROR(SEARCH("SIGNIFICANT",W45)))</formula>
    </cfRule>
    <cfRule type="containsText" dxfId="1097" priority="1598" operator="containsText" text="MODERATE">
      <formula>NOT(ISERROR(SEARCH("MODERATE",W45)))</formula>
    </cfRule>
    <cfRule type="containsText" dxfId="1096" priority="1599" operator="containsText" text="LOW">
      <formula>NOT(ISERROR(SEARCH("LOW",W45)))</formula>
    </cfRule>
  </conditionalFormatting>
  <conditionalFormatting sqref="K45:M45">
    <cfRule type="containsText" dxfId="1095" priority="1591" operator="containsText" text="D">
      <formula>NOT(ISERROR(SEARCH("D",K45)))</formula>
    </cfRule>
    <cfRule type="containsText" dxfId="1094" priority="1592" operator="containsText" text="C">
      <formula>NOT(ISERROR(SEARCH("C",K45)))</formula>
    </cfRule>
    <cfRule type="containsText" dxfId="1093" priority="1593" operator="containsText" text="B/C">
      <formula>NOT(ISERROR(SEARCH("B/C",K45)))</formula>
    </cfRule>
    <cfRule type="containsText" dxfId="1092" priority="1594" operator="containsText" text="B">
      <formula>NOT(ISERROR(SEARCH("B",K45)))</formula>
    </cfRule>
    <cfRule type="containsText" dxfId="1091" priority="1595" operator="containsText" text="A">
      <formula>NOT(ISERROR(SEARCH("A",K45)))</formula>
    </cfRule>
  </conditionalFormatting>
  <conditionalFormatting sqref="A45 D45">
    <cfRule type="expression" dxfId="1090" priority="1590" stopIfTrue="1">
      <formula>#REF!="YES"</formula>
    </cfRule>
  </conditionalFormatting>
  <conditionalFormatting sqref="B45">
    <cfRule type="expression" dxfId="1089" priority="1589" stopIfTrue="1">
      <formula>#REF!="YES"</formula>
    </cfRule>
  </conditionalFormatting>
  <conditionalFormatting sqref="W41">
    <cfRule type="containsText" dxfId="1088" priority="1640" operator="containsText" text="HIGH">
      <formula>NOT(ISERROR(SEARCH("HIGH",W41)))</formula>
    </cfRule>
    <cfRule type="containsText" dxfId="1087" priority="1641" operator="containsText" text="SIGNIFICANT">
      <formula>NOT(ISERROR(SEARCH("SIGNIFICANT",W41)))</formula>
    </cfRule>
    <cfRule type="containsText" dxfId="1086" priority="1642" operator="containsText" text="MODERATE">
      <formula>NOT(ISERROR(SEARCH("MODERATE",W41)))</formula>
    </cfRule>
    <cfRule type="containsText" dxfId="1085" priority="1643" operator="containsText" text="LOW">
      <formula>NOT(ISERROR(SEARCH("LOW",W41)))</formula>
    </cfRule>
  </conditionalFormatting>
  <conditionalFormatting sqref="K41:M41">
    <cfRule type="containsText" dxfId="1084" priority="1635" operator="containsText" text="D">
      <formula>NOT(ISERROR(SEARCH("D",K41)))</formula>
    </cfRule>
    <cfRule type="containsText" dxfId="1083" priority="1636" operator="containsText" text="C">
      <formula>NOT(ISERROR(SEARCH("C",K41)))</formula>
    </cfRule>
    <cfRule type="containsText" dxfId="1082" priority="1637" operator="containsText" text="B/C">
      <formula>NOT(ISERROR(SEARCH("B/C",K41)))</formula>
    </cfRule>
    <cfRule type="containsText" dxfId="1081" priority="1638" operator="containsText" text="B">
      <formula>NOT(ISERROR(SEARCH("B",K41)))</formula>
    </cfRule>
    <cfRule type="containsText" dxfId="1080" priority="1639" operator="containsText" text="A">
      <formula>NOT(ISERROR(SEARCH("A",K41)))</formula>
    </cfRule>
  </conditionalFormatting>
  <conditionalFormatting sqref="A41 D41">
    <cfRule type="expression" dxfId="1079" priority="1634" stopIfTrue="1">
      <formula>#REF!="YES"</formula>
    </cfRule>
  </conditionalFormatting>
  <conditionalFormatting sqref="B41:C41">
    <cfRule type="expression" dxfId="1078" priority="1633" stopIfTrue="1">
      <formula>#REF!="YES"</formula>
    </cfRule>
  </conditionalFormatting>
  <conditionalFormatting sqref="W42">
    <cfRule type="containsText" dxfId="1077" priority="1629" operator="containsText" text="HIGH">
      <formula>NOT(ISERROR(SEARCH("HIGH",W42)))</formula>
    </cfRule>
    <cfRule type="containsText" dxfId="1076" priority="1630" operator="containsText" text="SIGNIFICANT">
      <formula>NOT(ISERROR(SEARCH("SIGNIFICANT",W42)))</formula>
    </cfRule>
    <cfRule type="containsText" dxfId="1075" priority="1631" operator="containsText" text="MODERATE">
      <formula>NOT(ISERROR(SEARCH("MODERATE",W42)))</formula>
    </cfRule>
    <cfRule type="containsText" dxfId="1074" priority="1632" operator="containsText" text="LOW">
      <formula>NOT(ISERROR(SEARCH("LOW",W42)))</formula>
    </cfRule>
  </conditionalFormatting>
  <conditionalFormatting sqref="K42:M42">
    <cfRule type="containsText" dxfId="1073" priority="1624" operator="containsText" text="D">
      <formula>NOT(ISERROR(SEARCH("D",K42)))</formula>
    </cfRule>
    <cfRule type="containsText" dxfId="1072" priority="1625" operator="containsText" text="C">
      <formula>NOT(ISERROR(SEARCH("C",K42)))</formula>
    </cfRule>
    <cfRule type="containsText" dxfId="1071" priority="1626" operator="containsText" text="B/C">
      <formula>NOT(ISERROR(SEARCH("B/C",K42)))</formula>
    </cfRule>
    <cfRule type="containsText" dxfId="1070" priority="1627" operator="containsText" text="B">
      <formula>NOT(ISERROR(SEARCH("B",K42)))</formula>
    </cfRule>
    <cfRule type="containsText" dxfId="1069" priority="1628" operator="containsText" text="A">
      <formula>NOT(ISERROR(SEARCH("A",K42)))</formula>
    </cfRule>
  </conditionalFormatting>
  <conditionalFormatting sqref="A42 D42">
    <cfRule type="expression" dxfId="1068" priority="1623" stopIfTrue="1">
      <formula>#REF!="YES"</formula>
    </cfRule>
  </conditionalFormatting>
  <conditionalFormatting sqref="B42">
    <cfRule type="expression" dxfId="1067" priority="1622" stopIfTrue="1">
      <formula>#REF!="YES"</formula>
    </cfRule>
  </conditionalFormatting>
  <conditionalFormatting sqref="W44">
    <cfRule type="containsText" dxfId="1066" priority="1618" operator="containsText" text="HIGH">
      <formula>NOT(ISERROR(SEARCH("HIGH",W44)))</formula>
    </cfRule>
    <cfRule type="containsText" dxfId="1065" priority="1619" operator="containsText" text="SIGNIFICANT">
      <formula>NOT(ISERROR(SEARCH("SIGNIFICANT",W44)))</formula>
    </cfRule>
    <cfRule type="containsText" dxfId="1064" priority="1620" operator="containsText" text="MODERATE">
      <formula>NOT(ISERROR(SEARCH("MODERATE",W44)))</formula>
    </cfRule>
    <cfRule type="containsText" dxfId="1063" priority="1621" operator="containsText" text="LOW">
      <formula>NOT(ISERROR(SEARCH("LOW",W44)))</formula>
    </cfRule>
  </conditionalFormatting>
  <conditionalFormatting sqref="K44:M44">
    <cfRule type="containsText" dxfId="1062" priority="1613" operator="containsText" text="D">
      <formula>NOT(ISERROR(SEARCH("D",K44)))</formula>
    </cfRule>
    <cfRule type="containsText" dxfId="1061" priority="1614" operator="containsText" text="C">
      <formula>NOT(ISERROR(SEARCH("C",K44)))</formula>
    </cfRule>
    <cfRule type="containsText" dxfId="1060" priority="1615" operator="containsText" text="B/C">
      <formula>NOT(ISERROR(SEARCH("B/C",K44)))</formula>
    </cfRule>
    <cfRule type="containsText" dxfId="1059" priority="1616" operator="containsText" text="B">
      <formula>NOT(ISERROR(SEARCH("B",K44)))</formula>
    </cfRule>
    <cfRule type="containsText" dxfId="1058" priority="1617" operator="containsText" text="A">
      <formula>NOT(ISERROR(SEARCH("A",K44)))</formula>
    </cfRule>
  </conditionalFormatting>
  <conditionalFormatting sqref="A44 D44">
    <cfRule type="expression" dxfId="1057" priority="1612" stopIfTrue="1">
      <formula>#REF!="YES"</formula>
    </cfRule>
  </conditionalFormatting>
  <conditionalFormatting sqref="B44">
    <cfRule type="expression" dxfId="1056" priority="1611" stopIfTrue="1">
      <formula>#REF!="YES"</formula>
    </cfRule>
  </conditionalFormatting>
  <conditionalFormatting sqref="W43">
    <cfRule type="containsText" dxfId="1055" priority="1607" operator="containsText" text="HIGH">
      <formula>NOT(ISERROR(SEARCH("HIGH",W43)))</formula>
    </cfRule>
    <cfRule type="containsText" dxfId="1054" priority="1608" operator="containsText" text="SIGNIFICANT">
      <formula>NOT(ISERROR(SEARCH("SIGNIFICANT",W43)))</formula>
    </cfRule>
    <cfRule type="containsText" dxfId="1053" priority="1609" operator="containsText" text="MODERATE">
      <formula>NOT(ISERROR(SEARCH("MODERATE",W43)))</formula>
    </cfRule>
    <cfRule type="containsText" dxfId="1052" priority="1610" operator="containsText" text="LOW">
      <formula>NOT(ISERROR(SEARCH("LOW",W43)))</formula>
    </cfRule>
  </conditionalFormatting>
  <conditionalFormatting sqref="K43:M43">
    <cfRule type="containsText" dxfId="1051" priority="1602" operator="containsText" text="D">
      <formula>NOT(ISERROR(SEARCH("D",K43)))</formula>
    </cfRule>
    <cfRule type="containsText" dxfId="1050" priority="1603" operator="containsText" text="C">
      <formula>NOT(ISERROR(SEARCH("C",K43)))</formula>
    </cfRule>
    <cfRule type="containsText" dxfId="1049" priority="1604" operator="containsText" text="B/C">
      <formula>NOT(ISERROR(SEARCH("B/C",K43)))</formula>
    </cfRule>
    <cfRule type="containsText" dxfId="1048" priority="1605" operator="containsText" text="B">
      <formula>NOT(ISERROR(SEARCH("B",K43)))</formula>
    </cfRule>
    <cfRule type="containsText" dxfId="1047" priority="1606" operator="containsText" text="A">
      <formula>NOT(ISERROR(SEARCH("A",K43)))</formula>
    </cfRule>
  </conditionalFormatting>
  <conditionalFormatting sqref="A43 D43">
    <cfRule type="expression" dxfId="1046" priority="1601" stopIfTrue="1">
      <formula>#REF!="YES"</formula>
    </cfRule>
  </conditionalFormatting>
  <conditionalFormatting sqref="B43">
    <cfRule type="expression" dxfId="1045" priority="1600" stopIfTrue="1">
      <formula>#REF!="YES"</formula>
    </cfRule>
  </conditionalFormatting>
  <conditionalFormatting sqref="C43:C45">
    <cfRule type="expression" dxfId="1044" priority="1586" stopIfTrue="1">
      <formula>#REF!="YES"</formula>
    </cfRule>
  </conditionalFormatting>
  <conditionalFormatting sqref="C42">
    <cfRule type="expression" dxfId="1043" priority="1585" stopIfTrue="1">
      <formula>#REF!="YES"</formula>
    </cfRule>
  </conditionalFormatting>
  <conditionalFormatting sqref="W48">
    <cfRule type="containsText" dxfId="1042" priority="1581" operator="containsText" text="HIGH">
      <formula>NOT(ISERROR(SEARCH("HIGH",W48)))</formula>
    </cfRule>
    <cfRule type="containsText" dxfId="1041" priority="1582" operator="containsText" text="SIGNIFICANT">
      <formula>NOT(ISERROR(SEARCH("SIGNIFICANT",W48)))</formula>
    </cfRule>
    <cfRule type="containsText" dxfId="1040" priority="1583" operator="containsText" text="MODERATE">
      <formula>NOT(ISERROR(SEARCH("MODERATE",W48)))</formula>
    </cfRule>
    <cfRule type="containsText" dxfId="1039" priority="1584" operator="containsText" text="LOW">
      <formula>NOT(ISERROR(SEARCH("LOW",W48)))</formula>
    </cfRule>
  </conditionalFormatting>
  <conditionalFormatting sqref="K48:M48">
    <cfRule type="containsText" dxfId="1038" priority="1576" operator="containsText" text="D">
      <formula>NOT(ISERROR(SEARCH("D",K48)))</formula>
    </cfRule>
    <cfRule type="containsText" dxfId="1037" priority="1577" operator="containsText" text="C">
      <formula>NOT(ISERROR(SEARCH("C",K48)))</formula>
    </cfRule>
    <cfRule type="containsText" dxfId="1036" priority="1578" operator="containsText" text="B/C">
      <formula>NOT(ISERROR(SEARCH("B/C",K48)))</formula>
    </cfRule>
    <cfRule type="containsText" dxfId="1035" priority="1579" operator="containsText" text="B">
      <formula>NOT(ISERROR(SEARCH("B",K48)))</formula>
    </cfRule>
    <cfRule type="containsText" dxfId="1034" priority="1580" operator="containsText" text="A">
      <formula>NOT(ISERROR(SEARCH("A",K48)))</formula>
    </cfRule>
  </conditionalFormatting>
  <conditionalFormatting sqref="A48 D48">
    <cfRule type="expression" dxfId="1033" priority="1575" stopIfTrue="1">
      <formula>#REF!="YES"</formula>
    </cfRule>
  </conditionalFormatting>
  <conditionalFormatting sqref="B48">
    <cfRule type="expression" dxfId="1032" priority="1574" stopIfTrue="1">
      <formula>#REF!="YES"</formula>
    </cfRule>
  </conditionalFormatting>
  <conditionalFormatting sqref="C48">
    <cfRule type="expression" dxfId="1031" priority="1573" stopIfTrue="1">
      <formula>#REF!="YES"</formula>
    </cfRule>
  </conditionalFormatting>
  <conditionalFormatting sqref="W49">
    <cfRule type="containsText" dxfId="1030" priority="1569" operator="containsText" text="HIGH">
      <formula>NOT(ISERROR(SEARCH("HIGH",W49)))</formula>
    </cfRule>
    <cfRule type="containsText" dxfId="1029" priority="1570" operator="containsText" text="SIGNIFICANT">
      <formula>NOT(ISERROR(SEARCH("SIGNIFICANT",W49)))</formula>
    </cfRule>
    <cfRule type="containsText" dxfId="1028" priority="1571" operator="containsText" text="MODERATE">
      <formula>NOT(ISERROR(SEARCH("MODERATE",W49)))</formula>
    </cfRule>
    <cfRule type="containsText" dxfId="1027" priority="1572" operator="containsText" text="LOW">
      <formula>NOT(ISERROR(SEARCH("LOW",W49)))</formula>
    </cfRule>
  </conditionalFormatting>
  <conditionalFormatting sqref="K49:M49">
    <cfRule type="containsText" dxfId="1026" priority="1564" operator="containsText" text="D">
      <formula>NOT(ISERROR(SEARCH("D",K49)))</formula>
    </cfRule>
    <cfRule type="containsText" dxfId="1025" priority="1565" operator="containsText" text="C">
      <formula>NOT(ISERROR(SEARCH("C",K49)))</formula>
    </cfRule>
    <cfRule type="containsText" dxfId="1024" priority="1566" operator="containsText" text="B/C">
      <formula>NOT(ISERROR(SEARCH("B/C",K49)))</formula>
    </cfRule>
    <cfRule type="containsText" dxfId="1023" priority="1567" operator="containsText" text="B">
      <formula>NOT(ISERROR(SEARCH("B",K49)))</formula>
    </cfRule>
    <cfRule type="containsText" dxfId="1022" priority="1568" operator="containsText" text="A">
      <formula>NOT(ISERROR(SEARCH("A",K49)))</formula>
    </cfRule>
  </conditionalFormatting>
  <conditionalFormatting sqref="A49 D49">
    <cfRule type="expression" dxfId="1021" priority="1563" stopIfTrue="1">
      <formula>#REF!="YES"</formula>
    </cfRule>
  </conditionalFormatting>
  <conditionalFormatting sqref="W54">
    <cfRule type="containsText" dxfId="1020" priority="1501" operator="containsText" text="HIGH">
      <formula>NOT(ISERROR(SEARCH("HIGH",W54)))</formula>
    </cfRule>
    <cfRule type="containsText" dxfId="1019" priority="1502" operator="containsText" text="SIGNIFICANT">
      <formula>NOT(ISERROR(SEARCH("SIGNIFICANT",W54)))</formula>
    </cfRule>
    <cfRule type="containsText" dxfId="1018" priority="1503" operator="containsText" text="MODERATE">
      <formula>NOT(ISERROR(SEARCH("MODERATE",W54)))</formula>
    </cfRule>
    <cfRule type="containsText" dxfId="1017" priority="1504" operator="containsText" text="LOW">
      <formula>NOT(ISERROR(SEARCH("LOW",W54)))</formula>
    </cfRule>
  </conditionalFormatting>
  <conditionalFormatting sqref="K54:M54">
    <cfRule type="containsText" dxfId="1016" priority="1496" operator="containsText" text="D">
      <formula>NOT(ISERROR(SEARCH("D",K54)))</formula>
    </cfRule>
    <cfRule type="containsText" dxfId="1015" priority="1497" operator="containsText" text="C">
      <formula>NOT(ISERROR(SEARCH("C",K54)))</formula>
    </cfRule>
    <cfRule type="containsText" dxfId="1014" priority="1498" operator="containsText" text="B/C">
      <formula>NOT(ISERROR(SEARCH("B/C",K54)))</formula>
    </cfRule>
    <cfRule type="containsText" dxfId="1013" priority="1499" operator="containsText" text="B">
      <formula>NOT(ISERROR(SEARCH("B",K54)))</formula>
    </cfRule>
    <cfRule type="containsText" dxfId="1012" priority="1500" operator="containsText" text="A">
      <formula>NOT(ISERROR(SEARCH("A",K54)))</formula>
    </cfRule>
  </conditionalFormatting>
  <conditionalFormatting sqref="A54 D54">
    <cfRule type="expression" dxfId="1011" priority="1495" stopIfTrue="1">
      <formula>#REF!="YES"</formula>
    </cfRule>
  </conditionalFormatting>
  <conditionalFormatting sqref="B54">
    <cfRule type="expression" dxfId="1010" priority="1494" stopIfTrue="1">
      <formula>#REF!="YES"</formula>
    </cfRule>
  </conditionalFormatting>
  <conditionalFormatting sqref="W50">
    <cfRule type="containsText" dxfId="1009" priority="1545" operator="containsText" text="HIGH">
      <formula>NOT(ISERROR(SEARCH("HIGH",W50)))</formula>
    </cfRule>
    <cfRule type="containsText" dxfId="1008" priority="1546" operator="containsText" text="SIGNIFICANT">
      <formula>NOT(ISERROR(SEARCH("SIGNIFICANT",W50)))</formula>
    </cfRule>
    <cfRule type="containsText" dxfId="1007" priority="1547" operator="containsText" text="MODERATE">
      <formula>NOT(ISERROR(SEARCH("MODERATE",W50)))</formula>
    </cfRule>
    <cfRule type="containsText" dxfId="1006" priority="1548" operator="containsText" text="LOW">
      <formula>NOT(ISERROR(SEARCH("LOW",W50)))</formula>
    </cfRule>
  </conditionalFormatting>
  <conditionalFormatting sqref="K50:M50">
    <cfRule type="containsText" dxfId="1005" priority="1540" operator="containsText" text="D">
      <formula>NOT(ISERROR(SEARCH("D",K50)))</formula>
    </cfRule>
    <cfRule type="containsText" dxfId="1004" priority="1541" operator="containsText" text="C">
      <formula>NOT(ISERROR(SEARCH("C",K50)))</formula>
    </cfRule>
    <cfRule type="containsText" dxfId="1003" priority="1542" operator="containsText" text="B/C">
      <formula>NOT(ISERROR(SEARCH("B/C",K50)))</formula>
    </cfRule>
    <cfRule type="containsText" dxfId="1002" priority="1543" operator="containsText" text="B">
      <formula>NOT(ISERROR(SEARCH("B",K50)))</formula>
    </cfRule>
    <cfRule type="containsText" dxfId="1001" priority="1544" operator="containsText" text="A">
      <formula>NOT(ISERROR(SEARCH("A",K50)))</formula>
    </cfRule>
  </conditionalFormatting>
  <conditionalFormatting sqref="A50 D50">
    <cfRule type="expression" dxfId="1000" priority="1539" stopIfTrue="1">
      <formula>#REF!="YES"</formula>
    </cfRule>
  </conditionalFormatting>
  <conditionalFormatting sqref="B50:C50">
    <cfRule type="expression" dxfId="999" priority="1538" stopIfTrue="1">
      <formula>#REF!="YES"</formula>
    </cfRule>
  </conditionalFormatting>
  <conditionalFormatting sqref="W51">
    <cfRule type="containsText" dxfId="998" priority="1534" operator="containsText" text="HIGH">
      <formula>NOT(ISERROR(SEARCH("HIGH",W51)))</formula>
    </cfRule>
    <cfRule type="containsText" dxfId="997" priority="1535" operator="containsText" text="SIGNIFICANT">
      <formula>NOT(ISERROR(SEARCH("SIGNIFICANT",W51)))</formula>
    </cfRule>
    <cfRule type="containsText" dxfId="996" priority="1536" operator="containsText" text="MODERATE">
      <formula>NOT(ISERROR(SEARCH("MODERATE",W51)))</formula>
    </cfRule>
    <cfRule type="containsText" dxfId="995" priority="1537" operator="containsText" text="LOW">
      <formula>NOT(ISERROR(SEARCH("LOW",W51)))</formula>
    </cfRule>
  </conditionalFormatting>
  <conditionalFormatting sqref="K51:M51">
    <cfRule type="containsText" dxfId="994" priority="1529" operator="containsText" text="D">
      <formula>NOT(ISERROR(SEARCH("D",K51)))</formula>
    </cfRule>
    <cfRule type="containsText" dxfId="993" priority="1530" operator="containsText" text="C">
      <formula>NOT(ISERROR(SEARCH("C",K51)))</formula>
    </cfRule>
    <cfRule type="containsText" dxfId="992" priority="1531" operator="containsText" text="B/C">
      <formula>NOT(ISERROR(SEARCH("B/C",K51)))</formula>
    </cfRule>
    <cfRule type="containsText" dxfId="991" priority="1532" operator="containsText" text="B">
      <formula>NOT(ISERROR(SEARCH("B",K51)))</formula>
    </cfRule>
    <cfRule type="containsText" dxfId="990" priority="1533" operator="containsText" text="A">
      <formula>NOT(ISERROR(SEARCH("A",K51)))</formula>
    </cfRule>
  </conditionalFormatting>
  <conditionalFormatting sqref="A51 D51">
    <cfRule type="expression" dxfId="989" priority="1528" stopIfTrue="1">
      <formula>#REF!="YES"</formula>
    </cfRule>
  </conditionalFormatting>
  <conditionalFormatting sqref="B51">
    <cfRule type="expression" dxfId="988" priority="1527" stopIfTrue="1">
      <formula>#REF!="YES"</formula>
    </cfRule>
  </conditionalFormatting>
  <conditionalFormatting sqref="W53">
    <cfRule type="containsText" dxfId="987" priority="1523" operator="containsText" text="HIGH">
      <formula>NOT(ISERROR(SEARCH("HIGH",W53)))</formula>
    </cfRule>
    <cfRule type="containsText" dxfId="986" priority="1524" operator="containsText" text="SIGNIFICANT">
      <formula>NOT(ISERROR(SEARCH("SIGNIFICANT",W53)))</formula>
    </cfRule>
    <cfRule type="containsText" dxfId="985" priority="1525" operator="containsText" text="MODERATE">
      <formula>NOT(ISERROR(SEARCH("MODERATE",W53)))</formula>
    </cfRule>
    <cfRule type="containsText" dxfId="984" priority="1526" operator="containsText" text="LOW">
      <formula>NOT(ISERROR(SEARCH("LOW",W53)))</formula>
    </cfRule>
  </conditionalFormatting>
  <conditionalFormatting sqref="K53:M53">
    <cfRule type="containsText" dxfId="983" priority="1518" operator="containsText" text="D">
      <formula>NOT(ISERROR(SEARCH("D",K53)))</formula>
    </cfRule>
    <cfRule type="containsText" dxfId="982" priority="1519" operator="containsText" text="C">
      <formula>NOT(ISERROR(SEARCH("C",K53)))</formula>
    </cfRule>
    <cfRule type="containsText" dxfId="981" priority="1520" operator="containsText" text="B/C">
      <formula>NOT(ISERROR(SEARCH("B/C",K53)))</formula>
    </cfRule>
    <cfRule type="containsText" dxfId="980" priority="1521" operator="containsText" text="B">
      <formula>NOT(ISERROR(SEARCH("B",K53)))</formula>
    </cfRule>
    <cfRule type="containsText" dxfId="979" priority="1522" operator="containsText" text="A">
      <formula>NOT(ISERROR(SEARCH("A",K53)))</formula>
    </cfRule>
  </conditionalFormatting>
  <conditionalFormatting sqref="A53 D53">
    <cfRule type="expression" dxfId="978" priority="1517" stopIfTrue="1">
      <formula>#REF!="YES"</formula>
    </cfRule>
  </conditionalFormatting>
  <conditionalFormatting sqref="B53">
    <cfRule type="expression" dxfId="977" priority="1516" stopIfTrue="1">
      <formula>#REF!="YES"</formula>
    </cfRule>
  </conditionalFormatting>
  <conditionalFormatting sqref="W52">
    <cfRule type="containsText" dxfId="976" priority="1512" operator="containsText" text="HIGH">
      <formula>NOT(ISERROR(SEARCH("HIGH",W52)))</formula>
    </cfRule>
    <cfRule type="containsText" dxfId="975" priority="1513" operator="containsText" text="SIGNIFICANT">
      <formula>NOT(ISERROR(SEARCH("SIGNIFICANT",W52)))</formula>
    </cfRule>
    <cfRule type="containsText" dxfId="974" priority="1514" operator="containsText" text="MODERATE">
      <formula>NOT(ISERROR(SEARCH("MODERATE",W52)))</formula>
    </cfRule>
    <cfRule type="containsText" dxfId="973" priority="1515" operator="containsText" text="LOW">
      <formula>NOT(ISERROR(SEARCH("LOW",W52)))</formula>
    </cfRule>
  </conditionalFormatting>
  <conditionalFormatting sqref="K52:M52">
    <cfRule type="containsText" dxfId="972" priority="1507" operator="containsText" text="D">
      <formula>NOT(ISERROR(SEARCH("D",K52)))</formula>
    </cfRule>
    <cfRule type="containsText" dxfId="971" priority="1508" operator="containsText" text="C">
      <formula>NOT(ISERROR(SEARCH("C",K52)))</formula>
    </cfRule>
    <cfRule type="containsText" dxfId="970" priority="1509" operator="containsText" text="B/C">
      <formula>NOT(ISERROR(SEARCH("B/C",K52)))</formula>
    </cfRule>
    <cfRule type="containsText" dxfId="969" priority="1510" operator="containsText" text="B">
      <formula>NOT(ISERROR(SEARCH("B",K52)))</formula>
    </cfRule>
    <cfRule type="containsText" dxfId="968" priority="1511" operator="containsText" text="A">
      <formula>NOT(ISERROR(SEARCH("A",K52)))</formula>
    </cfRule>
  </conditionalFormatting>
  <conditionalFormatting sqref="A52 D52">
    <cfRule type="expression" dxfId="967" priority="1506" stopIfTrue="1">
      <formula>#REF!="YES"</formula>
    </cfRule>
  </conditionalFormatting>
  <conditionalFormatting sqref="B52">
    <cfRule type="expression" dxfId="966" priority="1505" stopIfTrue="1">
      <formula>#REF!="YES"</formula>
    </cfRule>
  </conditionalFormatting>
  <conditionalFormatting sqref="C51">
    <cfRule type="expression" dxfId="965" priority="1491" stopIfTrue="1">
      <formula>#REF!="YES"</formula>
    </cfRule>
  </conditionalFormatting>
  <conditionalFormatting sqref="C52">
    <cfRule type="expression" dxfId="964" priority="1490" stopIfTrue="1">
      <formula>#REF!="YES"</formula>
    </cfRule>
  </conditionalFormatting>
  <conditionalFormatting sqref="C53">
    <cfRule type="expression" dxfId="963" priority="1489" stopIfTrue="1">
      <formula>#REF!="YES"</formula>
    </cfRule>
  </conditionalFormatting>
  <conditionalFormatting sqref="C54">
    <cfRule type="expression" dxfId="962" priority="1488" stopIfTrue="1">
      <formula>#REF!="YES"</formula>
    </cfRule>
  </conditionalFormatting>
  <conditionalFormatting sqref="W57">
    <cfRule type="containsText" dxfId="961" priority="1484" operator="containsText" text="HIGH">
      <formula>NOT(ISERROR(SEARCH("HIGH",W57)))</formula>
    </cfRule>
    <cfRule type="containsText" dxfId="960" priority="1485" operator="containsText" text="SIGNIFICANT">
      <formula>NOT(ISERROR(SEARCH("SIGNIFICANT",W57)))</formula>
    </cfRule>
    <cfRule type="containsText" dxfId="959" priority="1486" operator="containsText" text="MODERATE">
      <formula>NOT(ISERROR(SEARCH("MODERATE",W57)))</formula>
    </cfRule>
    <cfRule type="containsText" dxfId="958" priority="1487" operator="containsText" text="LOW">
      <formula>NOT(ISERROR(SEARCH("LOW",W57)))</formula>
    </cfRule>
  </conditionalFormatting>
  <conditionalFormatting sqref="K57:M57">
    <cfRule type="containsText" dxfId="957" priority="1479" operator="containsText" text="D">
      <formula>NOT(ISERROR(SEARCH("D",K57)))</formula>
    </cfRule>
    <cfRule type="containsText" dxfId="956" priority="1480" operator="containsText" text="C">
      <formula>NOT(ISERROR(SEARCH("C",K57)))</formula>
    </cfRule>
    <cfRule type="containsText" dxfId="955" priority="1481" operator="containsText" text="B/C">
      <formula>NOT(ISERROR(SEARCH("B/C",K57)))</formula>
    </cfRule>
    <cfRule type="containsText" dxfId="954" priority="1482" operator="containsText" text="B">
      <formula>NOT(ISERROR(SEARCH("B",K57)))</formula>
    </cfRule>
    <cfRule type="containsText" dxfId="953" priority="1483" operator="containsText" text="A">
      <formula>NOT(ISERROR(SEARCH("A",K57)))</formula>
    </cfRule>
  </conditionalFormatting>
  <conditionalFormatting sqref="A57 D57">
    <cfRule type="expression" dxfId="952" priority="1478" stopIfTrue="1">
      <formula>#REF!="YES"</formula>
    </cfRule>
  </conditionalFormatting>
  <conditionalFormatting sqref="B57">
    <cfRule type="expression" dxfId="951" priority="1477" stopIfTrue="1">
      <formula>#REF!="YES"</formula>
    </cfRule>
  </conditionalFormatting>
  <conditionalFormatting sqref="C57">
    <cfRule type="expression" dxfId="950" priority="1476" stopIfTrue="1">
      <formula>#REF!="YES"</formula>
    </cfRule>
  </conditionalFormatting>
  <conditionalFormatting sqref="W58">
    <cfRule type="containsText" dxfId="949" priority="1472" operator="containsText" text="HIGH">
      <formula>NOT(ISERROR(SEARCH("HIGH",W58)))</formula>
    </cfRule>
    <cfRule type="containsText" dxfId="948" priority="1473" operator="containsText" text="SIGNIFICANT">
      <formula>NOT(ISERROR(SEARCH("SIGNIFICANT",W58)))</formula>
    </cfRule>
    <cfRule type="containsText" dxfId="947" priority="1474" operator="containsText" text="MODERATE">
      <formula>NOT(ISERROR(SEARCH("MODERATE",W58)))</formula>
    </cfRule>
    <cfRule type="containsText" dxfId="946" priority="1475" operator="containsText" text="LOW">
      <formula>NOT(ISERROR(SEARCH("LOW",W58)))</formula>
    </cfRule>
  </conditionalFormatting>
  <conditionalFormatting sqref="K58:M58">
    <cfRule type="containsText" dxfId="945" priority="1467" operator="containsText" text="D">
      <formula>NOT(ISERROR(SEARCH("D",K58)))</formula>
    </cfRule>
    <cfRule type="containsText" dxfId="944" priority="1468" operator="containsText" text="C">
      <formula>NOT(ISERROR(SEARCH("C",K58)))</formula>
    </cfRule>
    <cfRule type="containsText" dxfId="943" priority="1469" operator="containsText" text="B/C">
      <formula>NOT(ISERROR(SEARCH("B/C",K58)))</formula>
    </cfRule>
    <cfRule type="containsText" dxfId="942" priority="1470" operator="containsText" text="B">
      <formula>NOT(ISERROR(SEARCH("B",K58)))</formula>
    </cfRule>
    <cfRule type="containsText" dxfId="941" priority="1471" operator="containsText" text="A">
      <formula>NOT(ISERROR(SEARCH("A",K58)))</formula>
    </cfRule>
  </conditionalFormatting>
  <conditionalFormatting sqref="A58 D58">
    <cfRule type="expression" dxfId="940" priority="1466" stopIfTrue="1">
      <formula>#REF!="YES"</formula>
    </cfRule>
  </conditionalFormatting>
  <conditionalFormatting sqref="B58">
    <cfRule type="expression" dxfId="939" priority="1465" stopIfTrue="1">
      <formula>#REF!="YES"</formula>
    </cfRule>
  </conditionalFormatting>
  <conditionalFormatting sqref="C58">
    <cfRule type="expression" dxfId="938" priority="1464" stopIfTrue="1">
      <formula>#REF!="YES"</formula>
    </cfRule>
  </conditionalFormatting>
  <conditionalFormatting sqref="W63">
    <cfRule type="containsText" dxfId="937" priority="1317" operator="containsText" text="HIGH">
      <formula>NOT(ISERROR(SEARCH("HIGH",W63)))</formula>
    </cfRule>
    <cfRule type="containsText" dxfId="936" priority="1318" operator="containsText" text="SIGNIFICANT">
      <formula>NOT(ISERROR(SEARCH("SIGNIFICANT",W63)))</formula>
    </cfRule>
    <cfRule type="containsText" dxfId="935" priority="1319" operator="containsText" text="MODERATE">
      <formula>NOT(ISERROR(SEARCH("MODERATE",W63)))</formula>
    </cfRule>
    <cfRule type="containsText" dxfId="934" priority="1320" operator="containsText" text="LOW">
      <formula>NOT(ISERROR(SEARCH("LOW",W63)))</formula>
    </cfRule>
  </conditionalFormatting>
  <conditionalFormatting sqref="K63:M63">
    <cfRule type="containsText" dxfId="933" priority="1312" operator="containsText" text="D">
      <formula>NOT(ISERROR(SEARCH("D",K63)))</formula>
    </cfRule>
    <cfRule type="containsText" dxfId="932" priority="1313" operator="containsText" text="C">
      <formula>NOT(ISERROR(SEARCH("C",K63)))</formula>
    </cfRule>
    <cfRule type="containsText" dxfId="931" priority="1314" operator="containsText" text="B/C">
      <formula>NOT(ISERROR(SEARCH("B/C",K63)))</formula>
    </cfRule>
    <cfRule type="containsText" dxfId="930" priority="1315" operator="containsText" text="B">
      <formula>NOT(ISERROR(SEARCH("B",K63)))</formula>
    </cfRule>
    <cfRule type="containsText" dxfId="929" priority="1316" operator="containsText" text="A">
      <formula>NOT(ISERROR(SEARCH("A",K63)))</formula>
    </cfRule>
  </conditionalFormatting>
  <conditionalFormatting sqref="A63 D63">
    <cfRule type="expression" dxfId="928" priority="1311" stopIfTrue="1">
      <formula>#REF!="YES"</formula>
    </cfRule>
  </conditionalFormatting>
  <conditionalFormatting sqref="B63">
    <cfRule type="expression" dxfId="927" priority="1310" stopIfTrue="1">
      <formula>#REF!="YES"</formula>
    </cfRule>
  </conditionalFormatting>
  <conditionalFormatting sqref="W59">
    <cfRule type="containsText" dxfId="926" priority="1361" operator="containsText" text="HIGH">
      <formula>NOT(ISERROR(SEARCH("HIGH",W59)))</formula>
    </cfRule>
    <cfRule type="containsText" dxfId="925" priority="1362" operator="containsText" text="SIGNIFICANT">
      <formula>NOT(ISERROR(SEARCH("SIGNIFICANT",W59)))</formula>
    </cfRule>
    <cfRule type="containsText" dxfId="924" priority="1363" operator="containsText" text="MODERATE">
      <formula>NOT(ISERROR(SEARCH("MODERATE",W59)))</formula>
    </cfRule>
    <cfRule type="containsText" dxfId="923" priority="1364" operator="containsText" text="LOW">
      <formula>NOT(ISERROR(SEARCH("LOW",W59)))</formula>
    </cfRule>
  </conditionalFormatting>
  <conditionalFormatting sqref="K59:M59">
    <cfRule type="containsText" dxfId="922" priority="1356" operator="containsText" text="D">
      <formula>NOT(ISERROR(SEARCH("D",K59)))</formula>
    </cfRule>
    <cfRule type="containsText" dxfId="921" priority="1357" operator="containsText" text="C">
      <formula>NOT(ISERROR(SEARCH("C",K59)))</formula>
    </cfRule>
    <cfRule type="containsText" dxfId="920" priority="1358" operator="containsText" text="B/C">
      <formula>NOT(ISERROR(SEARCH("B/C",K59)))</formula>
    </cfRule>
    <cfRule type="containsText" dxfId="919" priority="1359" operator="containsText" text="B">
      <formula>NOT(ISERROR(SEARCH("B",K59)))</formula>
    </cfRule>
    <cfRule type="containsText" dxfId="918" priority="1360" operator="containsText" text="A">
      <formula>NOT(ISERROR(SEARCH("A",K59)))</formula>
    </cfRule>
  </conditionalFormatting>
  <conditionalFormatting sqref="A59 D59">
    <cfRule type="expression" dxfId="917" priority="1355" stopIfTrue="1">
      <formula>#REF!="YES"</formula>
    </cfRule>
  </conditionalFormatting>
  <conditionalFormatting sqref="B59">
    <cfRule type="expression" dxfId="916" priority="1354" stopIfTrue="1">
      <formula>#REF!="YES"</formula>
    </cfRule>
  </conditionalFormatting>
  <conditionalFormatting sqref="W60">
    <cfRule type="containsText" dxfId="915" priority="1350" operator="containsText" text="HIGH">
      <formula>NOT(ISERROR(SEARCH("HIGH",W60)))</formula>
    </cfRule>
    <cfRule type="containsText" dxfId="914" priority="1351" operator="containsText" text="SIGNIFICANT">
      <formula>NOT(ISERROR(SEARCH("SIGNIFICANT",W60)))</formula>
    </cfRule>
    <cfRule type="containsText" dxfId="913" priority="1352" operator="containsText" text="MODERATE">
      <formula>NOT(ISERROR(SEARCH("MODERATE",W60)))</formula>
    </cfRule>
    <cfRule type="containsText" dxfId="912" priority="1353" operator="containsText" text="LOW">
      <formula>NOT(ISERROR(SEARCH("LOW",W60)))</formula>
    </cfRule>
  </conditionalFormatting>
  <conditionalFormatting sqref="K60:M60">
    <cfRule type="containsText" dxfId="911" priority="1345" operator="containsText" text="D">
      <formula>NOT(ISERROR(SEARCH("D",K60)))</formula>
    </cfRule>
    <cfRule type="containsText" dxfId="910" priority="1346" operator="containsText" text="C">
      <formula>NOT(ISERROR(SEARCH("C",K60)))</formula>
    </cfRule>
    <cfRule type="containsText" dxfId="909" priority="1347" operator="containsText" text="B/C">
      <formula>NOT(ISERROR(SEARCH("B/C",K60)))</formula>
    </cfRule>
    <cfRule type="containsText" dxfId="908" priority="1348" operator="containsText" text="B">
      <formula>NOT(ISERROR(SEARCH("B",K60)))</formula>
    </cfRule>
    <cfRule type="containsText" dxfId="907" priority="1349" operator="containsText" text="A">
      <formula>NOT(ISERROR(SEARCH("A",K60)))</formula>
    </cfRule>
  </conditionalFormatting>
  <conditionalFormatting sqref="A60 D60">
    <cfRule type="expression" dxfId="906" priority="1344" stopIfTrue="1">
      <formula>#REF!="YES"</formula>
    </cfRule>
  </conditionalFormatting>
  <conditionalFormatting sqref="B60">
    <cfRule type="expression" dxfId="905" priority="1343" stopIfTrue="1">
      <formula>#REF!="YES"</formula>
    </cfRule>
  </conditionalFormatting>
  <conditionalFormatting sqref="W62">
    <cfRule type="containsText" dxfId="904" priority="1339" operator="containsText" text="HIGH">
      <formula>NOT(ISERROR(SEARCH("HIGH",W62)))</formula>
    </cfRule>
    <cfRule type="containsText" dxfId="903" priority="1340" operator="containsText" text="SIGNIFICANT">
      <formula>NOT(ISERROR(SEARCH("SIGNIFICANT",W62)))</formula>
    </cfRule>
    <cfRule type="containsText" dxfId="902" priority="1341" operator="containsText" text="MODERATE">
      <formula>NOT(ISERROR(SEARCH("MODERATE",W62)))</formula>
    </cfRule>
    <cfRule type="containsText" dxfId="901" priority="1342" operator="containsText" text="LOW">
      <formula>NOT(ISERROR(SEARCH("LOW",W62)))</formula>
    </cfRule>
  </conditionalFormatting>
  <conditionalFormatting sqref="K62:M62">
    <cfRule type="containsText" dxfId="900" priority="1334" operator="containsText" text="D">
      <formula>NOT(ISERROR(SEARCH("D",K62)))</formula>
    </cfRule>
    <cfRule type="containsText" dxfId="899" priority="1335" operator="containsText" text="C">
      <formula>NOT(ISERROR(SEARCH("C",K62)))</formula>
    </cfRule>
    <cfRule type="containsText" dxfId="898" priority="1336" operator="containsText" text="B/C">
      <formula>NOT(ISERROR(SEARCH("B/C",K62)))</formula>
    </cfRule>
    <cfRule type="containsText" dxfId="897" priority="1337" operator="containsText" text="B">
      <formula>NOT(ISERROR(SEARCH("B",K62)))</formula>
    </cfRule>
    <cfRule type="containsText" dxfId="896" priority="1338" operator="containsText" text="A">
      <formula>NOT(ISERROR(SEARCH("A",K62)))</formula>
    </cfRule>
  </conditionalFormatting>
  <conditionalFormatting sqref="A62 D62">
    <cfRule type="expression" dxfId="895" priority="1333" stopIfTrue="1">
      <formula>#REF!="YES"</formula>
    </cfRule>
  </conditionalFormatting>
  <conditionalFormatting sqref="B62">
    <cfRule type="expression" dxfId="894" priority="1332" stopIfTrue="1">
      <formula>#REF!="YES"</formula>
    </cfRule>
  </conditionalFormatting>
  <conditionalFormatting sqref="W61">
    <cfRule type="containsText" dxfId="893" priority="1328" operator="containsText" text="HIGH">
      <formula>NOT(ISERROR(SEARCH("HIGH",W61)))</formula>
    </cfRule>
    <cfRule type="containsText" dxfId="892" priority="1329" operator="containsText" text="SIGNIFICANT">
      <formula>NOT(ISERROR(SEARCH("SIGNIFICANT",W61)))</formula>
    </cfRule>
    <cfRule type="containsText" dxfId="891" priority="1330" operator="containsText" text="MODERATE">
      <formula>NOT(ISERROR(SEARCH("MODERATE",W61)))</formula>
    </cfRule>
    <cfRule type="containsText" dxfId="890" priority="1331" operator="containsText" text="LOW">
      <formula>NOT(ISERROR(SEARCH("LOW",W61)))</formula>
    </cfRule>
  </conditionalFormatting>
  <conditionalFormatting sqref="K61:M61">
    <cfRule type="containsText" dxfId="889" priority="1323" operator="containsText" text="D">
      <formula>NOT(ISERROR(SEARCH("D",K61)))</formula>
    </cfRule>
    <cfRule type="containsText" dxfId="888" priority="1324" operator="containsText" text="C">
      <formula>NOT(ISERROR(SEARCH("C",K61)))</formula>
    </cfRule>
    <cfRule type="containsText" dxfId="887" priority="1325" operator="containsText" text="B/C">
      <formula>NOT(ISERROR(SEARCH("B/C",K61)))</formula>
    </cfRule>
    <cfRule type="containsText" dxfId="886" priority="1326" operator="containsText" text="B">
      <formula>NOT(ISERROR(SEARCH("B",K61)))</formula>
    </cfRule>
    <cfRule type="containsText" dxfId="885" priority="1327" operator="containsText" text="A">
      <formula>NOT(ISERROR(SEARCH("A",K61)))</formula>
    </cfRule>
  </conditionalFormatting>
  <conditionalFormatting sqref="A61 D61">
    <cfRule type="expression" dxfId="884" priority="1322" stopIfTrue="1">
      <formula>#REF!="YES"</formula>
    </cfRule>
  </conditionalFormatting>
  <conditionalFormatting sqref="B61">
    <cfRule type="expression" dxfId="883" priority="1321" stopIfTrue="1">
      <formula>#REF!="YES"</formula>
    </cfRule>
  </conditionalFormatting>
  <conditionalFormatting sqref="C62:C63">
    <cfRule type="expression" dxfId="882" priority="1307" stopIfTrue="1">
      <formula>#REF!="YES"</formula>
    </cfRule>
  </conditionalFormatting>
  <conditionalFormatting sqref="W66">
    <cfRule type="containsText" dxfId="881" priority="1079" operator="containsText" text="HIGH">
      <formula>NOT(ISERROR(SEARCH("HIGH",W66)))</formula>
    </cfRule>
    <cfRule type="containsText" dxfId="880" priority="1080" operator="containsText" text="SIGNIFICANT">
      <formula>NOT(ISERROR(SEARCH("SIGNIFICANT",W66)))</formula>
    </cfRule>
    <cfRule type="containsText" dxfId="879" priority="1081" operator="containsText" text="MODERATE">
      <formula>NOT(ISERROR(SEARCH("MODERATE",W66)))</formula>
    </cfRule>
    <cfRule type="containsText" dxfId="878" priority="1082" operator="containsText" text="LOW">
      <formula>NOT(ISERROR(SEARCH("LOW",W66)))</formula>
    </cfRule>
  </conditionalFormatting>
  <conditionalFormatting sqref="K66:M66">
    <cfRule type="containsText" dxfId="877" priority="1074" operator="containsText" text="D">
      <formula>NOT(ISERROR(SEARCH("D",K66)))</formula>
    </cfRule>
    <cfRule type="containsText" dxfId="876" priority="1075" operator="containsText" text="C">
      <formula>NOT(ISERROR(SEARCH("C",K66)))</formula>
    </cfRule>
    <cfRule type="containsText" dxfId="875" priority="1076" operator="containsText" text="B/C">
      <formula>NOT(ISERROR(SEARCH("B/C",K66)))</formula>
    </cfRule>
    <cfRule type="containsText" dxfId="874" priority="1077" operator="containsText" text="B">
      <formula>NOT(ISERROR(SEARCH("B",K66)))</formula>
    </cfRule>
    <cfRule type="containsText" dxfId="873" priority="1078" operator="containsText" text="A">
      <formula>NOT(ISERROR(SEARCH("A",K66)))</formula>
    </cfRule>
  </conditionalFormatting>
  <conditionalFormatting sqref="A66 D66">
    <cfRule type="expression" dxfId="872" priority="1073" stopIfTrue="1">
      <formula>#REF!="YES"</formula>
    </cfRule>
  </conditionalFormatting>
  <conditionalFormatting sqref="B66">
    <cfRule type="expression" dxfId="871" priority="1072" stopIfTrue="1">
      <formula>#REF!="YES"</formula>
    </cfRule>
  </conditionalFormatting>
  <conditionalFormatting sqref="W67">
    <cfRule type="containsText" dxfId="870" priority="1068" operator="containsText" text="HIGH">
      <formula>NOT(ISERROR(SEARCH("HIGH",W67)))</formula>
    </cfRule>
    <cfRule type="containsText" dxfId="869" priority="1069" operator="containsText" text="SIGNIFICANT">
      <formula>NOT(ISERROR(SEARCH("SIGNIFICANT",W67)))</formula>
    </cfRule>
    <cfRule type="containsText" dxfId="868" priority="1070" operator="containsText" text="MODERATE">
      <formula>NOT(ISERROR(SEARCH("MODERATE",W67)))</formula>
    </cfRule>
    <cfRule type="containsText" dxfId="867" priority="1071" operator="containsText" text="LOW">
      <formula>NOT(ISERROR(SEARCH("LOW",W67)))</formula>
    </cfRule>
  </conditionalFormatting>
  <conditionalFormatting sqref="K67:M67">
    <cfRule type="containsText" dxfId="866" priority="1063" operator="containsText" text="D">
      <formula>NOT(ISERROR(SEARCH("D",K67)))</formula>
    </cfRule>
    <cfRule type="containsText" dxfId="865" priority="1064" operator="containsText" text="C">
      <formula>NOT(ISERROR(SEARCH("C",K67)))</formula>
    </cfRule>
    <cfRule type="containsText" dxfId="864" priority="1065" operator="containsText" text="B/C">
      <formula>NOT(ISERROR(SEARCH("B/C",K67)))</formula>
    </cfRule>
    <cfRule type="containsText" dxfId="863" priority="1066" operator="containsText" text="B">
      <formula>NOT(ISERROR(SEARCH("B",K67)))</formula>
    </cfRule>
    <cfRule type="containsText" dxfId="862" priority="1067" operator="containsText" text="A">
      <formula>NOT(ISERROR(SEARCH("A",K67)))</formula>
    </cfRule>
  </conditionalFormatting>
  <conditionalFormatting sqref="A67 D67">
    <cfRule type="expression" dxfId="861" priority="1062" stopIfTrue="1">
      <formula>#REF!="YES"</formula>
    </cfRule>
  </conditionalFormatting>
  <conditionalFormatting sqref="B67">
    <cfRule type="expression" dxfId="860" priority="1061" stopIfTrue="1">
      <formula>#REF!="YES"</formula>
    </cfRule>
  </conditionalFormatting>
  <conditionalFormatting sqref="W69">
    <cfRule type="containsText" dxfId="859" priority="1057" operator="containsText" text="HIGH">
      <formula>NOT(ISERROR(SEARCH("HIGH",W69)))</formula>
    </cfRule>
    <cfRule type="containsText" dxfId="858" priority="1058" operator="containsText" text="SIGNIFICANT">
      <formula>NOT(ISERROR(SEARCH("SIGNIFICANT",W69)))</formula>
    </cfRule>
    <cfRule type="containsText" dxfId="857" priority="1059" operator="containsText" text="MODERATE">
      <formula>NOT(ISERROR(SEARCH("MODERATE",W69)))</formula>
    </cfRule>
    <cfRule type="containsText" dxfId="856" priority="1060" operator="containsText" text="LOW">
      <formula>NOT(ISERROR(SEARCH("LOW",W69)))</formula>
    </cfRule>
  </conditionalFormatting>
  <conditionalFormatting sqref="K69:M69">
    <cfRule type="containsText" dxfId="855" priority="1052" operator="containsText" text="D">
      <formula>NOT(ISERROR(SEARCH("D",K69)))</formula>
    </cfRule>
    <cfRule type="containsText" dxfId="854" priority="1053" operator="containsText" text="C">
      <formula>NOT(ISERROR(SEARCH("C",K69)))</formula>
    </cfRule>
    <cfRule type="containsText" dxfId="853" priority="1054" operator="containsText" text="B/C">
      <formula>NOT(ISERROR(SEARCH("B/C",K69)))</formula>
    </cfRule>
    <cfRule type="containsText" dxfId="852" priority="1055" operator="containsText" text="B">
      <formula>NOT(ISERROR(SEARCH("B",K69)))</formula>
    </cfRule>
    <cfRule type="containsText" dxfId="851" priority="1056" operator="containsText" text="A">
      <formula>NOT(ISERROR(SEARCH("A",K69)))</formula>
    </cfRule>
  </conditionalFormatting>
  <conditionalFormatting sqref="A69 D69">
    <cfRule type="expression" dxfId="850" priority="1051" stopIfTrue="1">
      <formula>#REF!="YES"</formula>
    </cfRule>
  </conditionalFormatting>
  <conditionalFormatting sqref="B69">
    <cfRule type="expression" dxfId="849" priority="1050" stopIfTrue="1">
      <formula>#REF!="YES"</formula>
    </cfRule>
  </conditionalFormatting>
  <conditionalFormatting sqref="C59:C61">
    <cfRule type="expression" dxfId="848" priority="1245" stopIfTrue="1">
      <formula>#REF!="YES"</formula>
    </cfRule>
  </conditionalFormatting>
  <conditionalFormatting sqref="C31">
    <cfRule type="expression" dxfId="847" priority="1244" stopIfTrue="1">
      <formula>#REF!="YES"</formula>
    </cfRule>
  </conditionalFormatting>
  <conditionalFormatting sqref="C29">
    <cfRule type="expression" dxfId="846" priority="1243" stopIfTrue="1">
      <formula>#REF!="YES"</formula>
    </cfRule>
  </conditionalFormatting>
  <conditionalFormatting sqref="C28">
    <cfRule type="expression" dxfId="845" priority="1242" stopIfTrue="1">
      <formula>#REF!="YES"</formula>
    </cfRule>
  </conditionalFormatting>
  <conditionalFormatting sqref="C27">
    <cfRule type="expression" dxfId="844" priority="1241" stopIfTrue="1">
      <formula>#REF!="YES"</formula>
    </cfRule>
  </conditionalFormatting>
  <conditionalFormatting sqref="C66:C70">
    <cfRule type="expression" dxfId="843" priority="1026" stopIfTrue="1">
      <formula>#REF!="YES"</formula>
    </cfRule>
  </conditionalFormatting>
  <conditionalFormatting sqref="W70">
    <cfRule type="containsText" dxfId="842" priority="1035" operator="containsText" text="HIGH">
      <formula>NOT(ISERROR(SEARCH("HIGH",W70)))</formula>
    </cfRule>
    <cfRule type="containsText" dxfId="841" priority="1036" operator="containsText" text="SIGNIFICANT">
      <formula>NOT(ISERROR(SEARCH("SIGNIFICANT",W70)))</formula>
    </cfRule>
    <cfRule type="containsText" dxfId="840" priority="1037" operator="containsText" text="MODERATE">
      <formula>NOT(ISERROR(SEARCH("MODERATE",W70)))</formula>
    </cfRule>
    <cfRule type="containsText" dxfId="839" priority="1038" operator="containsText" text="LOW">
      <formula>NOT(ISERROR(SEARCH("LOW",W70)))</formula>
    </cfRule>
  </conditionalFormatting>
  <conditionalFormatting sqref="K70:M70">
    <cfRule type="containsText" dxfId="838" priority="1030" operator="containsText" text="D">
      <formula>NOT(ISERROR(SEARCH("D",K70)))</formula>
    </cfRule>
    <cfRule type="containsText" dxfId="837" priority="1031" operator="containsText" text="C">
      <formula>NOT(ISERROR(SEARCH("C",K70)))</formula>
    </cfRule>
    <cfRule type="containsText" dxfId="836" priority="1032" operator="containsText" text="B/C">
      <formula>NOT(ISERROR(SEARCH("B/C",K70)))</formula>
    </cfRule>
    <cfRule type="containsText" dxfId="835" priority="1033" operator="containsText" text="B">
      <formula>NOT(ISERROR(SEARCH("B",K70)))</formula>
    </cfRule>
    <cfRule type="containsText" dxfId="834" priority="1034" operator="containsText" text="A">
      <formula>NOT(ISERROR(SEARCH("A",K70)))</formula>
    </cfRule>
  </conditionalFormatting>
  <conditionalFormatting sqref="A70 D70">
    <cfRule type="expression" dxfId="833" priority="1029" stopIfTrue="1">
      <formula>#REF!="YES"</formula>
    </cfRule>
  </conditionalFormatting>
  <conditionalFormatting sqref="B70">
    <cfRule type="expression" dxfId="832" priority="1028" stopIfTrue="1">
      <formula>#REF!="YES"</formula>
    </cfRule>
  </conditionalFormatting>
  <conditionalFormatting sqref="A73 D73">
    <cfRule type="expression" dxfId="831" priority="1016" stopIfTrue="1">
      <formula>#REF!="YES"</formula>
    </cfRule>
  </conditionalFormatting>
  <conditionalFormatting sqref="B73">
    <cfRule type="expression" dxfId="830" priority="1015" stopIfTrue="1">
      <formula>#REF!="YES"</formula>
    </cfRule>
  </conditionalFormatting>
  <conditionalFormatting sqref="W68">
    <cfRule type="containsText" dxfId="829" priority="1046" operator="containsText" text="HIGH">
      <formula>NOT(ISERROR(SEARCH("HIGH",W68)))</formula>
    </cfRule>
    <cfRule type="containsText" dxfId="828" priority="1047" operator="containsText" text="SIGNIFICANT">
      <formula>NOT(ISERROR(SEARCH("SIGNIFICANT",W68)))</formula>
    </cfRule>
    <cfRule type="containsText" dxfId="827" priority="1048" operator="containsText" text="MODERATE">
      <formula>NOT(ISERROR(SEARCH("MODERATE",W68)))</formula>
    </cfRule>
    <cfRule type="containsText" dxfId="826" priority="1049" operator="containsText" text="LOW">
      <formula>NOT(ISERROR(SEARCH("LOW",W68)))</formula>
    </cfRule>
  </conditionalFormatting>
  <conditionalFormatting sqref="K68:M68">
    <cfRule type="containsText" dxfId="825" priority="1041" operator="containsText" text="D">
      <formula>NOT(ISERROR(SEARCH("D",K68)))</formula>
    </cfRule>
    <cfRule type="containsText" dxfId="824" priority="1042" operator="containsText" text="C">
      <formula>NOT(ISERROR(SEARCH("C",K68)))</formula>
    </cfRule>
    <cfRule type="containsText" dxfId="823" priority="1043" operator="containsText" text="B/C">
      <formula>NOT(ISERROR(SEARCH("B/C",K68)))</formula>
    </cfRule>
    <cfRule type="containsText" dxfId="822" priority="1044" operator="containsText" text="B">
      <formula>NOT(ISERROR(SEARCH("B",K68)))</formula>
    </cfRule>
    <cfRule type="containsText" dxfId="821" priority="1045" operator="containsText" text="A">
      <formula>NOT(ISERROR(SEARCH("A",K68)))</formula>
    </cfRule>
  </conditionalFormatting>
  <conditionalFormatting sqref="A68 D68">
    <cfRule type="expression" dxfId="820" priority="1040" stopIfTrue="1">
      <formula>#REF!="YES"</formula>
    </cfRule>
  </conditionalFormatting>
  <conditionalFormatting sqref="B68">
    <cfRule type="expression" dxfId="819" priority="1039" stopIfTrue="1">
      <formula>#REF!="YES"</formula>
    </cfRule>
  </conditionalFormatting>
  <conditionalFormatting sqref="C73">
    <cfRule type="expression" dxfId="818" priority="1014" stopIfTrue="1">
      <formula>#REF!="YES"</formula>
    </cfRule>
  </conditionalFormatting>
  <conditionalFormatting sqref="W73">
    <cfRule type="containsText" dxfId="817" priority="1022" operator="containsText" text="HIGH">
      <formula>NOT(ISERROR(SEARCH("HIGH",W73)))</formula>
    </cfRule>
    <cfRule type="containsText" dxfId="816" priority="1023" operator="containsText" text="SIGNIFICANT">
      <formula>NOT(ISERROR(SEARCH("SIGNIFICANT",W73)))</formula>
    </cfRule>
    <cfRule type="containsText" dxfId="815" priority="1024" operator="containsText" text="MODERATE">
      <formula>NOT(ISERROR(SEARCH("MODERATE",W73)))</formula>
    </cfRule>
    <cfRule type="containsText" dxfId="814" priority="1025" operator="containsText" text="LOW">
      <formula>NOT(ISERROR(SEARCH("LOW",W73)))</formula>
    </cfRule>
  </conditionalFormatting>
  <conditionalFormatting sqref="K73:M73">
    <cfRule type="containsText" dxfId="813" priority="1017" operator="containsText" text="D">
      <formula>NOT(ISERROR(SEARCH("D",K73)))</formula>
    </cfRule>
    <cfRule type="containsText" dxfId="812" priority="1018" operator="containsText" text="C">
      <formula>NOT(ISERROR(SEARCH("C",K73)))</formula>
    </cfRule>
    <cfRule type="containsText" dxfId="811" priority="1019" operator="containsText" text="B/C">
      <formula>NOT(ISERROR(SEARCH("B/C",K73)))</formula>
    </cfRule>
    <cfRule type="containsText" dxfId="810" priority="1020" operator="containsText" text="B">
      <formula>NOT(ISERROR(SEARCH("B",K73)))</formula>
    </cfRule>
    <cfRule type="containsText" dxfId="809" priority="1021" operator="containsText" text="A">
      <formula>NOT(ISERROR(SEARCH("A",K73)))</formula>
    </cfRule>
  </conditionalFormatting>
  <conditionalFormatting sqref="W84">
    <cfRule type="containsText" dxfId="808" priority="923" operator="containsText" text="HIGH">
      <formula>NOT(ISERROR(SEARCH("HIGH",W84)))</formula>
    </cfRule>
    <cfRule type="containsText" dxfId="807" priority="924" operator="containsText" text="SIGNIFICANT">
      <formula>NOT(ISERROR(SEARCH("SIGNIFICANT",W84)))</formula>
    </cfRule>
    <cfRule type="containsText" dxfId="806" priority="925" operator="containsText" text="MODERATE">
      <formula>NOT(ISERROR(SEARCH("MODERATE",W84)))</formula>
    </cfRule>
    <cfRule type="containsText" dxfId="805" priority="926" operator="containsText" text="LOW">
      <formula>NOT(ISERROR(SEARCH("LOW",W84)))</formula>
    </cfRule>
  </conditionalFormatting>
  <conditionalFormatting sqref="B84">
    <cfRule type="expression" dxfId="804" priority="922" stopIfTrue="1">
      <formula>#REF!="YES"</formula>
    </cfRule>
  </conditionalFormatting>
  <conditionalFormatting sqref="A84">
    <cfRule type="expression" dxfId="803" priority="921" stopIfTrue="1">
      <formula>#REF!="YES"</formula>
    </cfRule>
  </conditionalFormatting>
  <conditionalFormatting sqref="K84:M84">
    <cfRule type="containsText" dxfId="802" priority="916" operator="containsText" text="D">
      <formula>NOT(ISERROR(SEARCH("D",K84)))</formula>
    </cfRule>
    <cfRule type="containsText" dxfId="801" priority="917" operator="containsText" text="C">
      <formula>NOT(ISERROR(SEARCH("C",K84)))</formula>
    </cfRule>
    <cfRule type="containsText" dxfId="800" priority="918" operator="containsText" text="B/C">
      <formula>NOT(ISERROR(SEARCH("B/C",K84)))</formula>
    </cfRule>
    <cfRule type="containsText" dxfId="799" priority="919" operator="containsText" text="B">
      <formula>NOT(ISERROR(SEARCH("B",K84)))</formula>
    </cfRule>
    <cfRule type="containsText" dxfId="798" priority="920" operator="containsText" text="A">
      <formula>NOT(ISERROR(SEARCH("A",K84)))</formula>
    </cfRule>
  </conditionalFormatting>
  <conditionalFormatting sqref="W86">
    <cfRule type="containsText" dxfId="797" priority="901" operator="containsText" text="HIGH">
      <formula>NOT(ISERROR(SEARCH("HIGH",W86)))</formula>
    </cfRule>
    <cfRule type="containsText" dxfId="796" priority="902" operator="containsText" text="SIGNIFICANT">
      <formula>NOT(ISERROR(SEARCH("SIGNIFICANT",W86)))</formula>
    </cfRule>
    <cfRule type="containsText" dxfId="795" priority="903" operator="containsText" text="MODERATE">
      <formula>NOT(ISERROR(SEARCH("MODERATE",W86)))</formula>
    </cfRule>
    <cfRule type="containsText" dxfId="794" priority="904" operator="containsText" text="LOW">
      <formula>NOT(ISERROR(SEARCH("LOW",W86)))</formula>
    </cfRule>
  </conditionalFormatting>
  <conditionalFormatting sqref="B86">
    <cfRule type="expression" dxfId="793" priority="900" stopIfTrue="1">
      <formula>#REF!="YES"</formula>
    </cfRule>
  </conditionalFormatting>
  <conditionalFormatting sqref="A86">
    <cfRule type="expression" dxfId="792" priority="899" stopIfTrue="1">
      <formula>#REF!="YES"</formula>
    </cfRule>
  </conditionalFormatting>
  <conditionalFormatting sqref="K86:M86">
    <cfRule type="containsText" dxfId="791" priority="894" operator="containsText" text="D">
      <formula>NOT(ISERROR(SEARCH("D",K86)))</formula>
    </cfRule>
    <cfRule type="containsText" dxfId="790" priority="895" operator="containsText" text="C">
      <formula>NOT(ISERROR(SEARCH("C",K86)))</formula>
    </cfRule>
    <cfRule type="containsText" dxfId="789" priority="896" operator="containsText" text="B/C">
      <formula>NOT(ISERROR(SEARCH("B/C",K86)))</formula>
    </cfRule>
    <cfRule type="containsText" dxfId="788" priority="897" operator="containsText" text="B">
      <formula>NOT(ISERROR(SEARCH("B",K86)))</formula>
    </cfRule>
    <cfRule type="containsText" dxfId="787" priority="898" operator="containsText" text="A">
      <formula>NOT(ISERROR(SEARCH("A",K86)))</formula>
    </cfRule>
  </conditionalFormatting>
  <conditionalFormatting sqref="W87">
    <cfRule type="containsText" dxfId="786" priority="890" operator="containsText" text="HIGH">
      <formula>NOT(ISERROR(SEARCH("HIGH",W87)))</formula>
    </cfRule>
    <cfRule type="containsText" dxfId="785" priority="891" operator="containsText" text="SIGNIFICANT">
      <formula>NOT(ISERROR(SEARCH("SIGNIFICANT",W87)))</formula>
    </cfRule>
    <cfRule type="containsText" dxfId="784" priority="892" operator="containsText" text="MODERATE">
      <formula>NOT(ISERROR(SEARCH("MODERATE",W87)))</formula>
    </cfRule>
    <cfRule type="containsText" dxfId="783" priority="893" operator="containsText" text="LOW">
      <formula>NOT(ISERROR(SEARCH("LOW",W87)))</formula>
    </cfRule>
  </conditionalFormatting>
  <conditionalFormatting sqref="B87">
    <cfRule type="expression" dxfId="782" priority="889" stopIfTrue="1">
      <formula>#REF!="YES"</formula>
    </cfRule>
  </conditionalFormatting>
  <conditionalFormatting sqref="A87">
    <cfRule type="expression" dxfId="781" priority="888" stopIfTrue="1">
      <formula>#REF!="YES"</formula>
    </cfRule>
  </conditionalFormatting>
  <conditionalFormatting sqref="K87:M87">
    <cfRule type="containsText" dxfId="780" priority="883" operator="containsText" text="D">
      <formula>NOT(ISERROR(SEARCH("D",K87)))</formula>
    </cfRule>
    <cfRule type="containsText" dxfId="779" priority="884" operator="containsText" text="C">
      <formula>NOT(ISERROR(SEARCH("C",K87)))</formula>
    </cfRule>
    <cfRule type="containsText" dxfId="778" priority="885" operator="containsText" text="B/C">
      <formula>NOT(ISERROR(SEARCH("B/C",K87)))</formula>
    </cfRule>
    <cfRule type="containsText" dxfId="777" priority="886" operator="containsText" text="B">
      <formula>NOT(ISERROR(SEARCH("B",K87)))</formula>
    </cfRule>
    <cfRule type="containsText" dxfId="776" priority="887" operator="containsText" text="A">
      <formula>NOT(ISERROR(SEARCH("A",K87)))</formula>
    </cfRule>
  </conditionalFormatting>
  <conditionalFormatting sqref="W88">
    <cfRule type="containsText" dxfId="775" priority="879" operator="containsText" text="HIGH">
      <formula>NOT(ISERROR(SEARCH("HIGH",W88)))</formula>
    </cfRule>
    <cfRule type="containsText" dxfId="774" priority="880" operator="containsText" text="SIGNIFICANT">
      <formula>NOT(ISERROR(SEARCH("SIGNIFICANT",W88)))</formula>
    </cfRule>
    <cfRule type="containsText" dxfId="773" priority="881" operator="containsText" text="MODERATE">
      <formula>NOT(ISERROR(SEARCH("MODERATE",W88)))</formula>
    </cfRule>
    <cfRule type="containsText" dxfId="772" priority="882" operator="containsText" text="LOW">
      <formula>NOT(ISERROR(SEARCH("LOW",W88)))</formula>
    </cfRule>
  </conditionalFormatting>
  <conditionalFormatting sqref="B88">
    <cfRule type="expression" dxfId="771" priority="878" stopIfTrue="1">
      <formula>#REF!="YES"</formula>
    </cfRule>
  </conditionalFormatting>
  <conditionalFormatting sqref="A88">
    <cfRule type="expression" dxfId="770" priority="877" stopIfTrue="1">
      <formula>#REF!="YES"</formula>
    </cfRule>
  </conditionalFormatting>
  <conditionalFormatting sqref="K88:M88">
    <cfRule type="containsText" dxfId="769" priority="872" operator="containsText" text="D">
      <formula>NOT(ISERROR(SEARCH("D",K88)))</formula>
    </cfRule>
    <cfRule type="containsText" dxfId="768" priority="873" operator="containsText" text="C">
      <formula>NOT(ISERROR(SEARCH("C",K88)))</formula>
    </cfRule>
    <cfRule type="containsText" dxfId="767" priority="874" operator="containsText" text="B/C">
      <formula>NOT(ISERROR(SEARCH("B/C",K88)))</formula>
    </cfRule>
    <cfRule type="containsText" dxfId="766" priority="875" operator="containsText" text="B">
      <formula>NOT(ISERROR(SEARCH("B",K88)))</formula>
    </cfRule>
    <cfRule type="containsText" dxfId="765" priority="876" operator="containsText" text="A">
      <formula>NOT(ISERROR(SEARCH("A",K88)))</formula>
    </cfRule>
  </conditionalFormatting>
  <conditionalFormatting sqref="W89">
    <cfRule type="containsText" dxfId="764" priority="868" operator="containsText" text="HIGH">
      <formula>NOT(ISERROR(SEARCH("HIGH",W89)))</formula>
    </cfRule>
    <cfRule type="containsText" dxfId="763" priority="869" operator="containsText" text="SIGNIFICANT">
      <formula>NOT(ISERROR(SEARCH("SIGNIFICANT",W89)))</formula>
    </cfRule>
    <cfRule type="containsText" dxfId="762" priority="870" operator="containsText" text="MODERATE">
      <formula>NOT(ISERROR(SEARCH("MODERATE",W89)))</formula>
    </cfRule>
    <cfRule type="containsText" dxfId="761" priority="871" operator="containsText" text="LOW">
      <formula>NOT(ISERROR(SEARCH("LOW",W89)))</formula>
    </cfRule>
  </conditionalFormatting>
  <conditionalFormatting sqref="B89">
    <cfRule type="expression" dxfId="760" priority="867" stopIfTrue="1">
      <formula>#REF!="YES"</formula>
    </cfRule>
  </conditionalFormatting>
  <conditionalFormatting sqref="A89">
    <cfRule type="expression" dxfId="759" priority="866" stopIfTrue="1">
      <formula>#REF!="YES"</formula>
    </cfRule>
  </conditionalFormatting>
  <conditionalFormatting sqref="K89:M89">
    <cfRule type="containsText" dxfId="758" priority="861" operator="containsText" text="D">
      <formula>NOT(ISERROR(SEARCH("D",K89)))</formula>
    </cfRule>
    <cfRule type="containsText" dxfId="757" priority="862" operator="containsText" text="C">
      <formula>NOT(ISERROR(SEARCH("C",K89)))</formula>
    </cfRule>
    <cfRule type="containsText" dxfId="756" priority="863" operator="containsText" text="B/C">
      <formula>NOT(ISERROR(SEARCH("B/C",K89)))</formula>
    </cfRule>
    <cfRule type="containsText" dxfId="755" priority="864" operator="containsText" text="B">
      <formula>NOT(ISERROR(SEARCH("B",K89)))</formula>
    </cfRule>
    <cfRule type="containsText" dxfId="754" priority="865" operator="containsText" text="A">
      <formula>NOT(ISERROR(SEARCH("A",K89)))</formula>
    </cfRule>
  </conditionalFormatting>
  <conditionalFormatting sqref="W85">
    <cfRule type="containsText" dxfId="753" priority="857" operator="containsText" text="HIGH">
      <formula>NOT(ISERROR(SEARCH("HIGH",W85)))</formula>
    </cfRule>
    <cfRule type="containsText" dxfId="752" priority="858" operator="containsText" text="SIGNIFICANT">
      <formula>NOT(ISERROR(SEARCH("SIGNIFICANT",W85)))</formula>
    </cfRule>
    <cfRule type="containsText" dxfId="751" priority="859" operator="containsText" text="MODERATE">
      <formula>NOT(ISERROR(SEARCH("MODERATE",W85)))</formula>
    </cfRule>
    <cfRule type="containsText" dxfId="750" priority="860" operator="containsText" text="LOW">
      <formula>NOT(ISERROR(SEARCH("LOW",W85)))</formula>
    </cfRule>
  </conditionalFormatting>
  <conditionalFormatting sqref="B85">
    <cfRule type="expression" dxfId="749" priority="856" stopIfTrue="1">
      <formula>#REF!="YES"</formula>
    </cfRule>
  </conditionalFormatting>
  <conditionalFormatting sqref="A85">
    <cfRule type="expression" dxfId="748" priority="855" stopIfTrue="1">
      <formula>#REF!="YES"</formula>
    </cfRule>
  </conditionalFormatting>
  <conditionalFormatting sqref="K85:M85">
    <cfRule type="containsText" dxfId="747" priority="850" operator="containsText" text="D">
      <formula>NOT(ISERROR(SEARCH("D",K85)))</formula>
    </cfRule>
    <cfRule type="containsText" dxfId="746" priority="851" operator="containsText" text="C">
      <formula>NOT(ISERROR(SEARCH("C",K85)))</formula>
    </cfRule>
    <cfRule type="containsText" dxfId="745" priority="852" operator="containsText" text="B/C">
      <formula>NOT(ISERROR(SEARCH("B/C",K85)))</formula>
    </cfRule>
    <cfRule type="containsText" dxfId="744" priority="853" operator="containsText" text="B">
      <formula>NOT(ISERROR(SEARCH("B",K85)))</formula>
    </cfRule>
    <cfRule type="containsText" dxfId="743" priority="854" operator="containsText" text="A">
      <formula>NOT(ISERROR(SEARCH("A",K85)))</formula>
    </cfRule>
  </conditionalFormatting>
  <conditionalFormatting sqref="W74">
    <cfRule type="containsText" dxfId="742" priority="834" operator="containsText" text="HIGH">
      <formula>NOT(ISERROR(SEARCH("HIGH",W74)))</formula>
    </cfRule>
    <cfRule type="containsText" dxfId="741" priority="835" operator="containsText" text="SIGNIFICANT">
      <formula>NOT(ISERROR(SEARCH("SIGNIFICANT",W74)))</formula>
    </cfRule>
    <cfRule type="containsText" dxfId="740" priority="836" operator="containsText" text="MODERATE">
      <formula>NOT(ISERROR(SEARCH("MODERATE",W74)))</formula>
    </cfRule>
    <cfRule type="containsText" dxfId="739" priority="837" operator="containsText" text="LOW">
      <formula>NOT(ISERROR(SEARCH("LOW",W74)))</formula>
    </cfRule>
  </conditionalFormatting>
  <conditionalFormatting sqref="K74:M74">
    <cfRule type="containsText" dxfId="738" priority="829" operator="containsText" text="D">
      <formula>NOT(ISERROR(SEARCH("D",K74)))</formula>
    </cfRule>
    <cfRule type="containsText" dxfId="737" priority="830" operator="containsText" text="C">
      <formula>NOT(ISERROR(SEARCH("C",K74)))</formula>
    </cfRule>
    <cfRule type="containsText" dxfId="736" priority="831" operator="containsText" text="B/C">
      <formula>NOT(ISERROR(SEARCH("B/C",K74)))</formula>
    </cfRule>
    <cfRule type="containsText" dxfId="735" priority="832" operator="containsText" text="B">
      <formula>NOT(ISERROR(SEARCH("B",K74)))</formula>
    </cfRule>
    <cfRule type="containsText" dxfId="734" priority="833" operator="containsText" text="A">
      <formula>NOT(ISERROR(SEARCH("A",K74)))</formula>
    </cfRule>
  </conditionalFormatting>
  <conditionalFormatting sqref="A74 D74">
    <cfRule type="expression" dxfId="733" priority="828" stopIfTrue="1">
      <formula>#REF!="YES"</formula>
    </cfRule>
  </conditionalFormatting>
  <conditionalFormatting sqref="B74">
    <cfRule type="expression" dxfId="732" priority="827" stopIfTrue="1">
      <formula>#REF!="YES"</formula>
    </cfRule>
  </conditionalFormatting>
  <conditionalFormatting sqref="W75">
    <cfRule type="containsText" dxfId="731" priority="823" operator="containsText" text="HIGH">
      <formula>NOT(ISERROR(SEARCH("HIGH",W75)))</formula>
    </cfRule>
    <cfRule type="containsText" dxfId="730" priority="824" operator="containsText" text="SIGNIFICANT">
      <formula>NOT(ISERROR(SEARCH("SIGNIFICANT",W75)))</formula>
    </cfRule>
    <cfRule type="containsText" dxfId="729" priority="825" operator="containsText" text="MODERATE">
      <formula>NOT(ISERROR(SEARCH("MODERATE",W75)))</formula>
    </cfRule>
    <cfRule type="containsText" dxfId="728" priority="826" operator="containsText" text="LOW">
      <formula>NOT(ISERROR(SEARCH("LOW",W75)))</formula>
    </cfRule>
  </conditionalFormatting>
  <conditionalFormatting sqref="K75:M75">
    <cfRule type="containsText" dxfId="727" priority="818" operator="containsText" text="D">
      <formula>NOT(ISERROR(SEARCH("D",K75)))</formula>
    </cfRule>
    <cfRule type="containsText" dxfId="726" priority="819" operator="containsText" text="C">
      <formula>NOT(ISERROR(SEARCH("C",K75)))</formula>
    </cfRule>
    <cfRule type="containsText" dxfId="725" priority="820" operator="containsText" text="B/C">
      <formula>NOT(ISERROR(SEARCH("B/C",K75)))</formula>
    </cfRule>
    <cfRule type="containsText" dxfId="724" priority="821" operator="containsText" text="B">
      <formula>NOT(ISERROR(SEARCH("B",K75)))</formula>
    </cfRule>
    <cfRule type="containsText" dxfId="723" priority="822" operator="containsText" text="A">
      <formula>NOT(ISERROR(SEARCH("A",K75)))</formula>
    </cfRule>
  </conditionalFormatting>
  <conditionalFormatting sqref="A75 D75">
    <cfRule type="expression" dxfId="722" priority="817" stopIfTrue="1">
      <formula>#REF!="YES"</formula>
    </cfRule>
  </conditionalFormatting>
  <conditionalFormatting sqref="B75">
    <cfRule type="expression" dxfId="721" priority="816" stopIfTrue="1">
      <formula>#REF!="YES"</formula>
    </cfRule>
  </conditionalFormatting>
  <conditionalFormatting sqref="W77">
    <cfRule type="containsText" dxfId="720" priority="812" operator="containsText" text="HIGH">
      <formula>NOT(ISERROR(SEARCH("HIGH",W77)))</formula>
    </cfRule>
    <cfRule type="containsText" dxfId="719" priority="813" operator="containsText" text="SIGNIFICANT">
      <formula>NOT(ISERROR(SEARCH("SIGNIFICANT",W77)))</formula>
    </cfRule>
    <cfRule type="containsText" dxfId="718" priority="814" operator="containsText" text="MODERATE">
      <formula>NOT(ISERROR(SEARCH("MODERATE",W77)))</formula>
    </cfRule>
    <cfRule type="containsText" dxfId="717" priority="815" operator="containsText" text="LOW">
      <formula>NOT(ISERROR(SEARCH("LOW",W77)))</formula>
    </cfRule>
  </conditionalFormatting>
  <conditionalFormatting sqref="K77:M77">
    <cfRule type="containsText" dxfId="716" priority="807" operator="containsText" text="D">
      <formula>NOT(ISERROR(SEARCH("D",K77)))</formula>
    </cfRule>
    <cfRule type="containsText" dxfId="715" priority="808" operator="containsText" text="C">
      <formula>NOT(ISERROR(SEARCH("C",K77)))</formula>
    </cfRule>
    <cfRule type="containsText" dxfId="714" priority="809" operator="containsText" text="B/C">
      <formula>NOT(ISERROR(SEARCH("B/C",K77)))</formula>
    </cfRule>
    <cfRule type="containsText" dxfId="713" priority="810" operator="containsText" text="B">
      <formula>NOT(ISERROR(SEARCH("B",K77)))</formula>
    </cfRule>
    <cfRule type="containsText" dxfId="712" priority="811" operator="containsText" text="A">
      <formula>NOT(ISERROR(SEARCH("A",K77)))</formula>
    </cfRule>
  </conditionalFormatting>
  <conditionalFormatting sqref="A77 D77">
    <cfRule type="expression" dxfId="711" priority="806" stopIfTrue="1">
      <formula>#REF!="YES"</formula>
    </cfRule>
  </conditionalFormatting>
  <conditionalFormatting sqref="B77">
    <cfRule type="expression" dxfId="710" priority="805" stopIfTrue="1">
      <formula>#REF!="YES"</formula>
    </cfRule>
  </conditionalFormatting>
  <conditionalFormatting sqref="C74:C76">
    <cfRule type="expression" dxfId="709" priority="782" stopIfTrue="1">
      <formula>#REF!="YES"</formula>
    </cfRule>
  </conditionalFormatting>
  <conditionalFormatting sqref="W78">
    <cfRule type="containsText" dxfId="708" priority="790" operator="containsText" text="HIGH">
      <formula>NOT(ISERROR(SEARCH("HIGH",W78)))</formula>
    </cfRule>
    <cfRule type="containsText" dxfId="707" priority="791" operator="containsText" text="SIGNIFICANT">
      <formula>NOT(ISERROR(SEARCH("SIGNIFICANT",W78)))</formula>
    </cfRule>
    <cfRule type="containsText" dxfId="706" priority="792" operator="containsText" text="MODERATE">
      <formula>NOT(ISERROR(SEARCH("MODERATE",W78)))</formula>
    </cfRule>
    <cfRule type="containsText" dxfId="705" priority="793" operator="containsText" text="LOW">
      <formula>NOT(ISERROR(SEARCH("LOW",W78)))</formula>
    </cfRule>
  </conditionalFormatting>
  <conditionalFormatting sqref="K78:M78">
    <cfRule type="containsText" dxfId="704" priority="785" operator="containsText" text="D">
      <formula>NOT(ISERROR(SEARCH("D",K78)))</formula>
    </cfRule>
    <cfRule type="containsText" dxfId="703" priority="786" operator="containsText" text="C">
      <formula>NOT(ISERROR(SEARCH("C",K78)))</formula>
    </cfRule>
    <cfRule type="containsText" dxfId="702" priority="787" operator="containsText" text="B/C">
      <formula>NOT(ISERROR(SEARCH("B/C",K78)))</formula>
    </cfRule>
    <cfRule type="containsText" dxfId="701" priority="788" operator="containsText" text="B">
      <formula>NOT(ISERROR(SEARCH("B",K78)))</formula>
    </cfRule>
    <cfRule type="containsText" dxfId="700" priority="789" operator="containsText" text="A">
      <formula>NOT(ISERROR(SEARCH("A",K78)))</formula>
    </cfRule>
  </conditionalFormatting>
  <conditionalFormatting sqref="A78 D78">
    <cfRule type="expression" dxfId="699" priority="784" stopIfTrue="1">
      <formula>#REF!="YES"</formula>
    </cfRule>
  </conditionalFormatting>
  <conditionalFormatting sqref="B78">
    <cfRule type="expression" dxfId="698" priority="783" stopIfTrue="1">
      <formula>#REF!="YES"</formula>
    </cfRule>
  </conditionalFormatting>
  <conditionalFormatting sqref="A80 D80">
    <cfRule type="expression" dxfId="697" priority="772" stopIfTrue="1">
      <formula>#REF!="YES"</formula>
    </cfRule>
  </conditionalFormatting>
  <conditionalFormatting sqref="B80">
    <cfRule type="expression" dxfId="696" priority="771" stopIfTrue="1">
      <formula>#REF!="YES"</formula>
    </cfRule>
  </conditionalFormatting>
  <conditionalFormatting sqref="W76">
    <cfRule type="containsText" dxfId="695" priority="801" operator="containsText" text="HIGH">
      <formula>NOT(ISERROR(SEARCH("HIGH",W76)))</formula>
    </cfRule>
    <cfRule type="containsText" dxfId="694" priority="802" operator="containsText" text="SIGNIFICANT">
      <formula>NOT(ISERROR(SEARCH("SIGNIFICANT",W76)))</formula>
    </cfRule>
    <cfRule type="containsText" dxfId="693" priority="803" operator="containsText" text="MODERATE">
      <formula>NOT(ISERROR(SEARCH("MODERATE",W76)))</formula>
    </cfRule>
    <cfRule type="containsText" dxfId="692" priority="804" operator="containsText" text="LOW">
      <formula>NOT(ISERROR(SEARCH("LOW",W76)))</formula>
    </cfRule>
  </conditionalFormatting>
  <conditionalFormatting sqref="K76:M76">
    <cfRule type="containsText" dxfId="691" priority="796" operator="containsText" text="D">
      <formula>NOT(ISERROR(SEARCH("D",K76)))</formula>
    </cfRule>
    <cfRule type="containsText" dxfId="690" priority="797" operator="containsText" text="C">
      <formula>NOT(ISERROR(SEARCH("C",K76)))</formula>
    </cfRule>
    <cfRule type="containsText" dxfId="689" priority="798" operator="containsText" text="B/C">
      <formula>NOT(ISERROR(SEARCH("B/C",K76)))</formula>
    </cfRule>
    <cfRule type="containsText" dxfId="688" priority="799" operator="containsText" text="B">
      <formula>NOT(ISERROR(SEARCH("B",K76)))</formula>
    </cfRule>
    <cfRule type="containsText" dxfId="687" priority="800" operator="containsText" text="A">
      <formula>NOT(ISERROR(SEARCH("A",K76)))</formula>
    </cfRule>
  </conditionalFormatting>
  <conditionalFormatting sqref="A76 D76">
    <cfRule type="expression" dxfId="686" priority="795" stopIfTrue="1">
      <formula>#REF!="YES"</formula>
    </cfRule>
  </conditionalFormatting>
  <conditionalFormatting sqref="B76">
    <cfRule type="expression" dxfId="685" priority="794" stopIfTrue="1">
      <formula>#REF!="YES"</formula>
    </cfRule>
  </conditionalFormatting>
  <conditionalFormatting sqref="W80">
    <cfRule type="containsText" dxfId="684" priority="778" operator="containsText" text="HIGH">
      <formula>NOT(ISERROR(SEARCH("HIGH",W80)))</formula>
    </cfRule>
    <cfRule type="containsText" dxfId="683" priority="779" operator="containsText" text="SIGNIFICANT">
      <formula>NOT(ISERROR(SEARCH("SIGNIFICANT",W80)))</formula>
    </cfRule>
    <cfRule type="containsText" dxfId="682" priority="780" operator="containsText" text="MODERATE">
      <formula>NOT(ISERROR(SEARCH("MODERATE",W80)))</formula>
    </cfRule>
    <cfRule type="containsText" dxfId="681" priority="781" operator="containsText" text="LOW">
      <formula>NOT(ISERROR(SEARCH("LOW",W80)))</formula>
    </cfRule>
  </conditionalFormatting>
  <conditionalFormatting sqref="K80:M80">
    <cfRule type="containsText" dxfId="680" priority="773" operator="containsText" text="D">
      <formula>NOT(ISERROR(SEARCH("D",K80)))</formula>
    </cfRule>
    <cfRule type="containsText" dxfId="679" priority="774" operator="containsText" text="C">
      <formula>NOT(ISERROR(SEARCH("C",K80)))</formula>
    </cfRule>
    <cfRule type="containsText" dxfId="678" priority="775" operator="containsText" text="B/C">
      <formula>NOT(ISERROR(SEARCH("B/C",K80)))</formula>
    </cfRule>
    <cfRule type="containsText" dxfId="677" priority="776" operator="containsText" text="B">
      <formula>NOT(ISERROR(SEARCH("B",K80)))</formula>
    </cfRule>
    <cfRule type="containsText" dxfId="676" priority="777" operator="containsText" text="A">
      <formula>NOT(ISERROR(SEARCH("A",K80)))</formula>
    </cfRule>
  </conditionalFormatting>
  <conditionalFormatting sqref="C77:C78 C80">
    <cfRule type="expression" dxfId="675" priority="767" stopIfTrue="1">
      <formula>#REF!="YES"</formula>
    </cfRule>
  </conditionalFormatting>
  <conditionalFormatting sqref="W83">
    <cfRule type="containsText" dxfId="674" priority="741" operator="containsText" text="HIGH">
      <formula>NOT(ISERROR(SEARCH("HIGH",W83)))</formula>
    </cfRule>
    <cfRule type="containsText" dxfId="673" priority="742" operator="containsText" text="SIGNIFICANT">
      <formula>NOT(ISERROR(SEARCH("SIGNIFICANT",W83)))</formula>
    </cfRule>
    <cfRule type="containsText" dxfId="672" priority="743" operator="containsText" text="MODERATE">
      <formula>NOT(ISERROR(SEARCH("MODERATE",W83)))</formula>
    </cfRule>
    <cfRule type="containsText" dxfId="671" priority="744" operator="containsText" text="LOW">
      <formula>NOT(ISERROR(SEARCH("LOW",W83)))</formula>
    </cfRule>
  </conditionalFormatting>
  <conditionalFormatting sqref="K83:M83">
    <cfRule type="containsText" dxfId="670" priority="736" operator="containsText" text="D">
      <formula>NOT(ISERROR(SEARCH("D",K83)))</formula>
    </cfRule>
    <cfRule type="containsText" dxfId="669" priority="737" operator="containsText" text="C">
      <formula>NOT(ISERROR(SEARCH("C",K83)))</formula>
    </cfRule>
    <cfRule type="containsText" dxfId="668" priority="738" operator="containsText" text="B/C">
      <formula>NOT(ISERROR(SEARCH("B/C",K83)))</formula>
    </cfRule>
    <cfRule type="containsText" dxfId="667" priority="739" operator="containsText" text="B">
      <formula>NOT(ISERROR(SEARCH("B",K83)))</formula>
    </cfRule>
    <cfRule type="containsText" dxfId="666" priority="740" operator="containsText" text="A">
      <formula>NOT(ISERROR(SEARCH("A",K83)))</formula>
    </cfRule>
  </conditionalFormatting>
  <conditionalFormatting sqref="A83 D83:D84">
    <cfRule type="expression" dxfId="665" priority="735" stopIfTrue="1">
      <formula>#REF!="YES"</formula>
    </cfRule>
  </conditionalFormatting>
  <conditionalFormatting sqref="B83">
    <cfRule type="expression" dxfId="664" priority="734" stopIfTrue="1">
      <formula>#REF!="YES"</formula>
    </cfRule>
  </conditionalFormatting>
  <conditionalFormatting sqref="C81">
    <cfRule type="expression" dxfId="663" priority="697" stopIfTrue="1">
      <formula>#REF!="YES"</formula>
    </cfRule>
  </conditionalFormatting>
  <conditionalFormatting sqref="W81">
    <cfRule type="containsText" dxfId="662" priority="693" operator="containsText" text="HIGH">
      <formula>NOT(ISERROR(SEARCH("HIGH",W81)))</formula>
    </cfRule>
    <cfRule type="containsText" dxfId="661" priority="694" operator="containsText" text="SIGNIFICANT">
      <formula>NOT(ISERROR(SEARCH("SIGNIFICANT",W81)))</formula>
    </cfRule>
    <cfRule type="containsText" dxfId="660" priority="695" operator="containsText" text="MODERATE">
      <formula>NOT(ISERROR(SEARCH("MODERATE",W81)))</formula>
    </cfRule>
    <cfRule type="containsText" dxfId="659" priority="696" operator="containsText" text="LOW">
      <formula>NOT(ISERROR(SEARCH("LOW",W81)))</formula>
    </cfRule>
  </conditionalFormatting>
  <conditionalFormatting sqref="K81:M81">
    <cfRule type="containsText" dxfId="658" priority="688" operator="containsText" text="D">
      <formula>NOT(ISERROR(SEARCH("D",K81)))</formula>
    </cfRule>
    <cfRule type="containsText" dxfId="657" priority="689" operator="containsText" text="C">
      <formula>NOT(ISERROR(SEARCH("C",K81)))</formula>
    </cfRule>
    <cfRule type="containsText" dxfId="656" priority="690" operator="containsText" text="B/C">
      <formula>NOT(ISERROR(SEARCH("B/C",K81)))</formula>
    </cfRule>
    <cfRule type="containsText" dxfId="655" priority="691" operator="containsText" text="B">
      <formula>NOT(ISERROR(SEARCH("B",K81)))</formula>
    </cfRule>
    <cfRule type="containsText" dxfId="654" priority="692" operator="containsText" text="A">
      <formula>NOT(ISERROR(SEARCH("A",K81)))</formula>
    </cfRule>
  </conditionalFormatting>
  <conditionalFormatting sqref="A81 D81 D85:D90">
    <cfRule type="expression" dxfId="653" priority="687" stopIfTrue="1">
      <formula>#REF!="YES"</formula>
    </cfRule>
  </conditionalFormatting>
  <conditionalFormatting sqref="B81">
    <cfRule type="expression" dxfId="652" priority="686" stopIfTrue="1">
      <formula>#REF!="YES"</formula>
    </cfRule>
  </conditionalFormatting>
  <conditionalFormatting sqref="C82">
    <cfRule type="expression" dxfId="651" priority="685" stopIfTrue="1">
      <formula>#REF!="YES"</formula>
    </cfRule>
  </conditionalFormatting>
  <conditionalFormatting sqref="W82">
    <cfRule type="containsText" dxfId="650" priority="681" operator="containsText" text="HIGH">
      <formula>NOT(ISERROR(SEARCH("HIGH",W82)))</formula>
    </cfRule>
    <cfRule type="containsText" dxfId="649" priority="682" operator="containsText" text="SIGNIFICANT">
      <formula>NOT(ISERROR(SEARCH("SIGNIFICANT",W82)))</formula>
    </cfRule>
    <cfRule type="containsText" dxfId="648" priority="683" operator="containsText" text="MODERATE">
      <formula>NOT(ISERROR(SEARCH("MODERATE",W82)))</formula>
    </cfRule>
    <cfRule type="containsText" dxfId="647" priority="684" operator="containsText" text="LOW">
      <formula>NOT(ISERROR(SEARCH("LOW",W82)))</formula>
    </cfRule>
  </conditionalFormatting>
  <conditionalFormatting sqref="K82:M82">
    <cfRule type="containsText" dxfId="646" priority="676" operator="containsText" text="D">
      <formula>NOT(ISERROR(SEARCH("D",K82)))</formula>
    </cfRule>
    <cfRule type="containsText" dxfId="645" priority="677" operator="containsText" text="C">
      <formula>NOT(ISERROR(SEARCH("C",K82)))</formula>
    </cfRule>
    <cfRule type="containsText" dxfId="644" priority="678" operator="containsText" text="B/C">
      <formula>NOT(ISERROR(SEARCH("B/C",K82)))</formula>
    </cfRule>
    <cfRule type="containsText" dxfId="643" priority="679" operator="containsText" text="B">
      <formula>NOT(ISERROR(SEARCH("B",K82)))</formula>
    </cfRule>
    <cfRule type="containsText" dxfId="642" priority="680" operator="containsText" text="A">
      <formula>NOT(ISERROR(SEARCH("A",K82)))</formula>
    </cfRule>
  </conditionalFormatting>
  <conditionalFormatting sqref="A82 D82">
    <cfRule type="expression" dxfId="641" priority="675" stopIfTrue="1">
      <formula>#REF!="YES"</formula>
    </cfRule>
  </conditionalFormatting>
  <conditionalFormatting sqref="B82">
    <cfRule type="expression" dxfId="640" priority="674" stopIfTrue="1">
      <formula>#REF!="YES"</formula>
    </cfRule>
  </conditionalFormatting>
  <conditionalFormatting sqref="W23">
    <cfRule type="containsText" dxfId="639" priority="670" operator="containsText" text="HIGH">
      <formula>NOT(ISERROR(SEARCH("HIGH",W23)))</formula>
    </cfRule>
    <cfRule type="containsText" dxfId="638" priority="671" operator="containsText" text="SIGNIFICANT">
      <formula>NOT(ISERROR(SEARCH("SIGNIFICANT",W23)))</formula>
    </cfRule>
    <cfRule type="containsText" dxfId="637" priority="672" operator="containsText" text="MODERATE">
      <formula>NOT(ISERROR(SEARCH("MODERATE",W23)))</formula>
    </cfRule>
    <cfRule type="containsText" dxfId="636" priority="673" operator="containsText" text="LOW">
      <formula>NOT(ISERROR(SEARCH("LOW",W23)))</formula>
    </cfRule>
  </conditionalFormatting>
  <conditionalFormatting sqref="K23:M23">
    <cfRule type="containsText" dxfId="635" priority="665" operator="containsText" text="D">
      <formula>NOT(ISERROR(SEARCH("D",K23)))</formula>
    </cfRule>
    <cfRule type="containsText" dxfId="634" priority="666" operator="containsText" text="C">
      <formula>NOT(ISERROR(SEARCH("C",K23)))</formula>
    </cfRule>
    <cfRule type="containsText" dxfId="633" priority="667" operator="containsText" text="B/C">
      <formula>NOT(ISERROR(SEARCH("B/C",K23)))</formula>
    </cfRule>
    <cfRule type="containsText" dxfId="632" priority="668" operator="containsText" text="B">
      <formula>NOT(ISERROR(SEARCH("B",K23)))</formula>
    </cfRule>
    <cfRule type="containsText" dxfId="631" priority="669" operator="containsText" text="A">
      <formula>NOT(ISERROR(SEARCH("A",K23)))</formula>
    </cfRule>
  </conditionalFormatting>
  <conditionalFormatting sqref="A23 D23">
    <cfRule type="expression" dxfId="630" priority="664" stopIfTrue="1">
      <formula>#REF!="YES"</formula>
    </cfRule>
  </conditionalFormatting>
  <conditionalFormatting sqref="B23:C23">
    <cfRule type="expression" dxfId="629" priority="663" stopIfTrue="1">
      <formula>#REF!="YES"</formula>
    </cfRule>
  </conditionalFormatting>
  <conditionalFormatting sqref="W24">
    <cfRule type="containsText" dxfId="628" priority="659" operator="containsText" text="HIGH">
      <formula>NOT(ISERROR(SEARCH("HIGH",W24)))</formula>
    </cfRule>
    <cfRule type="containsText" dxfId="627" priority="660" operator="containsText" text="SIGNIFICANT">
      <formula>NOT(ISERROR(SEARCH("SIGNIFICANT",W24)))</formula>
    </cfRule>
    <cfRule type="containsText" dxfId="626" priority="661" operator="containsText" text="MODERATE">
      <formula>NOT(ISERROR(SEARCH("MODERATE",W24)))</formula>
    </cfRule>
    <cfRule type="containsText" dxfId="625" priority="662" operator="containsText" text="LOW">
      <formula>NOT(ISERROR(SEARCH("LOW",W24)))</formula>
    </cfRule>
  </conditionalFormatting>
  <conditionalFormatting sqref="K24:M24">
    <cfRule type="containsText" dxfId="624" priority="654" operator="containsText" text="D">
      <formula>NOT(ISERROR(SEARCH("D",K24)))</formula>
    </cfRule>
    <cfRule type="containsText" dxfId="623" priority="655" operator="containsText" text="C">
      <formula>NOT(ISERROR(SEARCH("C",K24)))</formula>
    </cfRule>
    <cfRule type="containsText" dxfId="622" priority="656" operator="containsText" text="B/C">
      <formula>NOT(ISERROR(SEARCH("B/C",K24)))</formula>
    </cfRule>
    <cfRule type="containsText" dxfId="621" priority="657" operator="containsText" text="B">
      <formula>NOT(ISERROR(SEARCH("B",K24)))</formula>
    </cfRule>
    <cfRule type="containsText" dxfId="620" priority="658" operator="containsText" text="A">
      <formula>NOT(ISERROR(SEARCH("A",K24)))</formula>
    </cfRule>
  </conditionalFormatting>
  <conditionalFormatting sqref="A24 D24">
    <cfRule type="expression" dxfId="619" priority="653" stopIfTrue="1">
      <formula>#REF!="YES"</formula>
    </cfRule>
  </conditionalFormatting>
  <conditionalFormatting sqref="B24:C24">
    <cfRule type="expression" dxfId="618" priority="652" stopIfTrue="1">
      <formula>#REF!="YES"</formula>
    </cfRule>
  </conditionalFormatting>
  <conditionalFormatting sqref="W32">
    <cfRule type="containsText" dxfId="617" priority="648" operator="containsText" text="HIGH">
      <formula>NOT(ISERROR(SEARCH("HIGH",W32)))</formula>
    </cfRule>
    <cfRule type="containsText" dxfId="616" priority="649" operator="containsText" text="SIGNIFICANT">
      <formula>NOT(ISERROR(SEARCH("SIGNIFICANT",W32)))</formula>
    </cfRule>
    <cfRule type="containsText" dxfId="615" priority="650" operator="containsText" text="MODERATE">
      <formula>NOT(ISERROR(SEARCH("MODERATE",W32)))</formula>
    </cfRule>
    <cfRule type="containsText" dxfId="614" priority="651" operator="containsText" text="LOW">
      <formula>NOT(ISERROR(SEARCH("LOW",W32)))</formula>
    </cfRule>
  </conditionalFormatting>
  <conditionalFormatting sqref="K32:M32">
    <cfRule type="containsText" dxfId="613" priority="643" operator="containsText" text="D">
      <formula>NOT(ISERROR(SEARCH("D",K32)))</formula>
    </cfRule>
    <cfRule type="containsText" dxfId="612" priority="644" operator="containsText" text="C">
      <formula>NOT(ISERROR(SEARCH("C",K32)))</formula>
    </cfRule>
    <cfRule type="containsText" dxfId="611" priority="645" operator="containsText" text="B/C">
      <formula>NOT(ISERROR(SEARCH("B/C",K32)))</formula>
    </cfRule>
    <cfRule type="containsText" dxfId="610" priority="646" operator="containsText" text="B">
      <formula>NOT(ISERROR(SEARCH("B",K32)))</formula>
    </cfRule>
    <cfRule type="containsText" dxfId="609" priority="647" operator="containsText" text="A">
      <formula>NOT(ISERROR(SEARCH("A",K32)))</formula>
    </cfRule>
  </conditionalFormatting>
  <conditionalFormatting sqref="A32 D32">
    <cfRule type="expression" dxfId="608" priority="642" stopIfTrue="1">
      <formula>#REF!="YES"</formula>
    </cfRule>
  </conditionalFormatting>
  <conditionalFormatting sqref="B32">
    <cfRule type="expression" dxfId="607" priority="641" stopIfTrue="1">
      <formula>#REF!="YES"</formula>
    </cfRule>
  </conditionalFormatting>
  <conditionalFormatting sqref="C32">
    <cfRule type="expression" dxfId="606" priority="640" stopIfTrue="1">
      <formula>#REF!="YES"</formula>
    </cfRule>
  </conditionalFormatting>
  <conditionalFormatting sqref="W33">
    <cfRule type="containsText" dxfId="605" priority="636" operator="containsText" text="HIGH">
      <formula>NOT(ISERROR(SEARCH("HIGH",W33)))</formula>
    </cfRule>
    <cfRule type="containsText" dxfId="604" priority="637" operator="containsText" text="SIGNIFICANT">
      <formula>NOT(ISERROR(SEARCH("SIGNIFICANT",W33)))</formula>
    </cfRule>
    <cfRule type="containsText" dxfId="603" priority="638" operator="containsText" text="MODERATE">
      <formula>NOT(ISERROR(SEARCH("MODERATE",W33)))</formula>
    </cfRule>
    <cfRule type="containsText" dxfId="602" priority="639" operator="containsText" text="LOW">
      <formula>NOT(ISERROR(SEARCH("LOW",W33)))</formula>
    </cfRule>
  </conditionalFormatting>
  <conditionalFormatting sqref="K33:M33">
    <cfRule type="containsText" dxfId="601" priority="631" operator="containsText" text="D">
      <formula>NOT(ISERROR(SEARCH("D",K33)))</formula>
    </cfRule>
    <cfRule type="containsText" dxfId="600" priority="632" operator="containsText" text="C">
      <formula>NOT(ISERROR(SEARCH("C",K33)))</formula>
    </cfRule>
    <cfRule type="containsText" dxfId="599" priority="633" operator="containsText" text="B/C">
      <formula>NOT(ISERROR(SEARCH("B/C",K33)))</formula>
    </cfRule>
    <cfRule type="containsText" dxfId="598" priority="634" operator="containsText" text="B">
      <formula>NOT(ISERROR(SEARCH("B",K33)))</formula>
    </cfRule>
    <cfRule type="containsText" dxfId="597" priority="635" operator="containsText" text="A">
      <formula>NOT(ISERROR(SEARCH("A",K33)))</formula>
    </cfRule>
  </conditionalFormatting>
  <conditionalFormatting sqref="A33 D33">
    <cfRule type="expression" dxfId="596" priority="630" stopIfTrue="1">
      <formula>#REF!="YES"</formula>
    </cfRule>
  </conditionalFormatting>
  <conditionalFormatting sqref="B33">
    <cfRule type="expression" dxfId="595" priority="629" stopIfTrue="1">
      <formula>#REF!="YES"</formula>
    </cfRule>
  </conditionalFormatting>
  <conditionalFormatting sqref="C33">
    <cfRule type="expression" dxfId="594" priority="628" stopIfTrue="1">
      <formula>#REF!="YES"</formula>
    </cfRule>
  </conditionalFormatting>
  <conditionalFormatting sqref="W39">
    <cfRule type="containsText" dxfId="593" priority="624" operator="containsText" text="HIGH">
      <formula>NOT(ISERROR(SEARCH("HIGH",W39)))</formula>
    </cfRule>
    <cfRule type="containsText" dxfId="592" priority="625" operator="containsText" text="SIGNIFICANT">
      <formula>NOT(ISERROR(SEARCH("SIGNIFICANT",W39)))</formula>
    </cfRule>
    <cfRule type="containsText" dxfId="591" priority="626" operator="containsText" text="MODERATE">
      <formula>NOT(ISERROR(SEARCH("MODERATE",W39)))</formula>
    </cfRule>
    <cfRule type="containsText" dxfId="590" priority="627" operator="containsText" text="LOW">
      <formula>NOT(ISERROR(SEARCH("LOW",W39)))</formula>
    </cfRule>
  </conditionalFormatting>
  <conditionalFormatting sqref="K39:M39">
    <cfRule type="containsText" dxfId="589" priority="619" operator="containsText" text="D">
      <formula>NOT(ISERROR(SEARCH("D",K39)))</formula>
    </cfRule>
    <cfRule type="containsText" dxfId="588" priority="620" operator="containsText" text="C">
      <formula>NOT(ISERROR(SEARCH("C",K39)))</formula>
    </cfRule>
    <cfRule type="containsText" dxfId="587" priority="621" operator="containsText" text="B/C">
      <formula>NOT(ISERROR(SEARCH("B/C",K39)))</formula>
    </cfRule>
    <cfRule type="containsText" dxfId="586" priority="622" operator="containsText" text="B">
      <formula>NOT(ISERROR(SEARCH("B",K39)))</formula>
    </cfRule>
    <cfRule type="containsText" dxfId="585" priority="623" operator="containsText" text="A">
      <formula>NOT(ISERROR(SEARCH("A",K39)))</formula>
    </cfRule>
  </conditionalFormatting>
  <conditionalFormatting sqref="A39 D39">
    <cfRule type="expression" dxfId="584" priority="618" stopIfTrue="1">
      <formula>#REF!="YES"</formula>
    </cfRule>
  </conditionalFormatting>
  <conditionalFormatting sqref="B39">
    <cfRule type="expression" dxfId="583" priority="617" stopIfTrue="1">
      <formula>#REF!="YES"</formula>
    </cfRule>
  </conditionalFormatting>
  <conditionalFormatting sqref="C39">
    <cfRule type="expression" dxfId="582" priority="616" stopIfTrue="1">
      <formula>#REF!="YES"</formula>
    </cfRule>
  </conditionalFormatting>
  <conditionalFormatting sqref="W40">
    <cfRule type="containsText" dxfId="581" priority="612" operator="containsText" text="HIGH">
      <formula>NOT(ISERROR(SEARCH("HIGH",W40)))</formula>
    </cfRule>
    <cfRule type="containsText" dxfId="580" priority="613" operator="containsText" text="SIGNIFICANT">
      <formula>NOT(ISERROR(SEARCH("SIGNIFICANT",W40)))</formula>
    </cfRule>
    <cfRule type="containsText" dxfId="579" priority="614" operator="containsText" text="MODERATE">
      <formula>NOT(ISERROR(SEARCH("MODERATE",W40)))</formula>
    </cfRule>
    <cfRule type="containsText" dxfId="578" priority="615" operator="containsText" text="LOW">
      <formula>NOT(ISERROR(SEARCH("LOW",W40)))</formula>
    </cfRule>
  </conditionalFormatting>
  <conditionalFormatting sqref="K40:M40">
    <cfRule type="containsText" dxfId="577" priority="607" operator="containsText" text="D">
      <formula>NOT(ISERROR(SEARCH("D",K40)))</formula>
    </cfRule>
    <cfRule type="containsText" dxfId="576" priority="608" operator="containsText" text="C">
      <formula>NOT(ISERROR(SEARCH("C",K40)))</formula>
    </cfRule>
    <cfRule type="containsText" dxfId="575" priority="609" operator="containsText" text="B/C">
      <formula>NOT(ISERROR(SEARCH("B/C",K40)))</formula>
    </cfRule>
    <cfRule type="containsText" dxfId="574" priority="610" operator="containsText" text="B">
      <formula>NOT(ISERROR(SEARCH("B",K40)))</formula>
    </cfRule>
    <cfRule type="containsText" dxfId="573" priority="611" operator="containsText" text="A">
      <formula>NOT(ISERROR(SEARCH("A",K40)))</formula>
    </cfRule>
  </conditionalFormatting>
  <conditionalFormatting sqref="A40 D40">
    <cfRule type="expression" dxfId="572" priority="606" stopIfTrue="1">
      <formula>#REF!="YES"</formula>
    </cfRule>
  </conditionalFormatting>
  <conditionalFormatting sqref="B40">
    <cfRule type="expression" dxfId="571" priority="605" stopIfTrue="1">
      <formula>#REF!="YES"</formula>
    </cfRule>
  </conditionalFormatting>
  <conditionalFormatting sqref="C40">
    <cfRule type="expression" dxfId="570" priority="604" stopIfTrue="1">
      <formula>#REF!="YES"</formula>
    </cfRule>
  </conditionalFormatting>
  <conditionalFormatting sqref="W46">
    <cfRule type="containsText" dxfId="569" priority="600" operator="containsText" text="HIGH">
      <formula>NOT(ISERROR(SEARCH("HIGH",W46)))</formula>
    </cfRule>
    <cfRule type="containsText" dxfId="568" priority="601" operator="containsText" text="SIGNIFICANT">
      <formula>NOT(ISERROR(SEARCH("SIGNIFICANT",W46)))</formula>
    </cfRule>
    <cfRule type="containsText" dxfId="567" priority="602" operator="containsText" text="MODERATE">
      <formula>NOT(ISERROR(SEARCH("MODERATE",W46)))</formula>
    </cfRule>
    <cfRule type="containsText" dxfId="566" priority="603" operator="containsText" text="LOW">
      <formula>NOT(ISERROR(SEARCH("LOW",W46)))</formula>
    </cfRule>
  </conditionalFormatting>
  <conditionalFormatting sqref="K46:M46">
    <cfRule type="containsText" dxfId="565" priority="595" operator="containsText" text="D">
      <formula>NOT(ISERROR(SEARCH("D",K46)))</formula>
    </cfRule>
    <cfRule type="containsText" dxfId="564" priority="596" operator="containsText" text="C">
      <formula>NOT(ISERROR(SEARCH("C",K46)))</formula>
    </cfRule>
    <cfRule type="containsText" dxfId="563" priority="597" operator="containsText" text="B/C">
      <formula>NOT(ISERROR(SEARCH("B/C",K46)))</formula>
    </cfRule>
    <cfRule type="containsText" dxfId="562" priority="598" operator="containsText" text="B">
      <formula>NOT(ISERROR(SEARCH("B",K46)))</formula>
    </cfRule>
    <cfRule type="containsText" dxfId="561" priority="599" operator="containsText" text="A">
      <formula>NOT(ISERROR(SEARCH("A",K46)))</formula>
    </cfRule>
  </conditionalFormatting>
  <conditionalFormatting sqref="A46 D46">
    <cfRule type="expression" dxfId="560" priority="594" stopIfTrue="1">
      <formula>#REF!="YES"</formula>
    </cfRule>
  </conditionalFormatting>
  <conditionalFormatting sqref="B46">
    <cfRule type="expression" dxfId="559" priority="593" stopIfTrue="1">
      <formula>#REF!="YES"</formula>
    </cfRule>
  </conditionalFormatting>
  <conditionalFormatting sqref="C46">
    <cfRule type="expression" dxfId="558" priority="592" stopIfTrue="1">
      <formula>#REF!="YES"</formula>
    </cfRule>
  </conditionalFormatting>
  <conditionalFormatting sqref="W47">
    <cfRule type="containsText" dxfId="557" priority="588" operator="containsText" text="HIGH">
      <formula>NOT(ISERROR(SEARCH("HIGH",W47)))</formula>
    </cfRule>
    <cfRule type="containsText" dxfId="556" priority="589" operator="containsText" text="SIGNIFICANT">
      <formula>NOT(ISERROR(SEARCH("SIGNIFICANT",W47)))</formula>
    </cfRule>
    <cfRule type="containsText" dxfId="555" priority="590" operator="containsText" text="MODERATE">
      <formula>NOT(ISERROR(SEARCH("MODERATE",W47)))</formula>
    </cfRule>
    <cfRule type="containsText" dxfId="554" priority="591" operator="containsText" text="LOW">
      <formula>NOT(ISERROR(SEARCH("LOW",W47)))</formula>
    </cfRule>
  </conditionalFormatting>
  <conditionalFormatting sqref="K47:M47">
    <cfRule type="containsText" dxfId="553" priority="583" operator="containsText" text="D">
      <formula>NOT(ISERROR(SEARCH("D",K47)))</formula>
    </cfRule>
    <cfRule type="containsText" dxfId="552" priority="584" operator="containsText" text="C">
      <formula>NOT(ISERROR(SEARCH("C",K47)))</formula>
    </cfRule>
    <cfRule type="containsText" dxfId="551" priority="585" operator="containsText" text="B/C">
      <formula>NOT(ISERROR(SEARCH("B/C",K47)))</formula>
    </cfRule>
    <cfRule type="containsText" dxfId="550" priority="586" operator="containsText" text="B">
      <formula>NOT(ISERROR(SEARCH("B",K47)))</formula>
    </cfRule>
    <cfRule type="containsText" dxfId="549" priority="587" operator="containsText" text="A">
      <formula>NOT(ISERROR(SEARCH("A",K47)))</formula>
    </cfRule>
  </conditionalFormatting>
  <conditionalFormatting sqref="A47 D47">
    <cfRule type="expression" dxfId="548" priority="582" stopIfTrue="1">
      <formula>#REF!="YES"</formula>
    </cfRule>
  </conditionalFormatting>
  <conditionalFormatting sqref="B47">
    <cfRule type="expression" dxfId="547" priority="581" stopIfTrue="1">
      <formula>#REF!="YES"</formula>
    </cfRule>
  </conditionalFormatting>
  <conditionalFormatting sqref="C47">
    <cfRule type="expression" dxfId="546" priority="580" stopIfTrue="1">
      <formula>#REF!="YES"</formula>
    </cfRule>
  </conditionalFormatting>
  <conditionalFormatting sqref="W55">
    <cfRule type="containsText" dxfId="545" priority="576" operator="containsText" text="HIGH">
      <formula>NOT(ISERROR(SEARCH("HIGH",W55)))</formula>
    </cfRule>
    <cfRule type="containsText" dxfId="544" priority="577" operator="containsText" text="SIGNIFICANT">
      <formula>NOT(ISERROR(SEARCH("SIGNIFICANT",W55)))</formula>
    </cfRule>
    <cfRule type="containsText" dxfId="543" priority="578" operator="containsText" text="MODERATE">
      <formula>NOT(ISERROR(SEARCH("MODERATE",W55)))</formula>
    </cfRule>
    <cfRule type="containsText" dxfId="542" priority="579" operator="containsText" text="LOW">
      <formula>NOT(ISERROR(SEARCH("LOW",W55)))</formula>
    </cfRule>
  </conditionalFormatting>
  <conditionalFormatting sqref="K55:M55">
    <cfRule type="containsText" dxfId="541" priority="571" operator="containsText" text="D">
      <formula>NOT(ISERROR(SEARCH("D",K55)))</formula>
    </cfRule>
    <cfRule type="containsText" dxfId="540" priority="572" operator="containsText" text="C">
      <formula>NOT(ISERROR(SEARCH("C",K55)))</formula>
    </cfRule>
    <cfRule type="containsText" dxfId="539" priority="573" operator="containsText" text="B/C">
      <formula>NOT(ISERROR(SEARCH("B/C",K55)))</formula>
    </cfRule>
    <cfRule type="containsText" dxfId="538" priority="574" operator="containsText" text="B">
      <formula>NOT(ISERROR(SEARCH("B",K55)))</formula>
    </cfRule>
    <cfRule type="containsText" dxfId="537" priority="575" operator="containsText" text="A">
      <formula>NOT(ISERROR(SEARCH("A",K55)))</formula>
    </cfRule>
  </conditionalFormatting>
  <conditionalFormatting sqref="A55 D55">
    <cfRule type="expression" dxfId="536" priority="570" stopIfTrue="1">
      <formula>#REF!="YES"</formula>
    </cfRule>
  </conditionalFormatting>
  <conditionalFormatting sqref="B55">
    <cfRule type="expression" dxfId="535" priority="569" stopIfTrue="1">
      <formula>#REF!="YES"</formula>
    </cfRule>
  </conditionalFormatting>
  <conditionalFormatting sqref="C55">
    <cfRule type="expression" dxfId="534" priority="568" stopIfTrue="1">
      <formula>#REF!="YES"</formula>
    </cfRule>
  </conditionalFormatting>
  <conditionalFormatting sqref="W56">
    <cfRule type="containsText" dxfId="533" priority="564" operator="containsText" text="HIGH">
      <formula>NOT(ISERROR(SEARCH("HIGH",W56)))</formula>
    </cfRule>
    <cfRule type="containsText" dxfId="532" priority="565" operator="containsText" text="SIGNIFICANT">
      <formula>NOT(ISERROR(SEARCH("SIGNIFICANT",W56)))</formula>
    </cfRule>
    <cfRule type="containsText" dxfId="531" priority="566" operator="containsText" text="MODERATE">
      <formula>NOT(ISERROR(SEARCH("MODERATE",W56)))</formula>
    </cfRule>
    <cfRule type="containsText" dxfId="530" priority="567" operator="containsText" text="LOW">
      <formula>NOT(ISERROR(SEARCH("LOW",W56)))</formula>
    </cfRule>
  </conditionalFormatting>
  <conditionalFormatting sqref="K56:M56">
    <cfRule type="containsText" dxfId="529" priority="559" operator="containsText" text="D">
      <formula>NOT(ISERROR(SEARCH("D",K56)))</formula>
    </cfRule>
    <cfRule type="containsText" dxfId="528" priority="560" operator="containsText" text="C">
      <formula>NOT(ISERROR(SEARCH("C",K56)))</formula>
    </cfRule>
    <cfRule type="containsText" dxfId="527" priority="561" operator="containsText" text="B/C">
      <formula>NOT(ISERROR(SEARCH("B/C",K56)))</formula>
    </cfRule>
    <cfRule type="containsText" dxfId="526" priority="562" operator="containsText" text="B">
      <formula>NOT(ISERROR(SEARCH("B",K56)))</formula>
    </cfRule>
    <cfRule type="containsText" dxfId="525" priority="563" operator="containsText" text="A">
      <formula>NOT(ISERROR(SEARCH("A",K56)))</formula>
    </cfRule>
  </conditionalFormatting>
  <conditionalFormatting sqref="A56 D56">
    <cfRule type="expression" dxfId="524" priority="558" stopIfTrue="1">
      <formula>#REF!="YES"</formula>
    </cfRule>
  </conditionalFormatting>
  <conditionalFormatting sqref="B56">
    <cfRule type="expression" dxfId="523" priority="557" stopIfTrue="1">
      <formula>#REF!="YES"</formula>
    </cfRule>
  </conditionalFormatting>
  <conditionalFormatting sqref="C56">
    <cfRule type="expression" dxfId="522" priority="556" stopIfTrue="1">
      <formula>#REF!="YES"</formula>
    </cfRule>
  </conditionalFormatting>
  <conditionalFormatting sqref="W64">
    <cfRule type="containsText" dxfId="521" priority="552" operator="containsText" text="HIGH">
      <formula>NOT(ISERROR(SEARCH("HIGH",W64)))</formula>
    </cfRule>
    <cfRule type="containsText" dxfId="520" priority="553" operator="containsText" text="SIGNIFICANT">
      <formula>NOT(ISERROR(SEARCH("SIGNIFICANT",W64)))</formula>
    </cfRule>
    <cfRule type="containsText" dxfId="519" priority="554" operator="containsText" text="MODERATE">
      <formula>NOT(ISERROR(SEARCH("MODERATE",W64)))</formula>
    </cfRule>
    <cfRule type="containsText" dxfId="518" priority="555" operator="containsText" text="LOW">
      <formula>NOT(ISERROR(SEARCH("LOW",W64)))</formula>
    </cfRule>
  </conditionalFormatting>
  <conditionalFormatting sqref="K64:M64">
    <cfRule type="containsText" dxfId="517" priority="547" operator="containsText" text="D">
      <formula>NOT(ISERROR(SEARCH("D",K64)))</formula>
    </cfRule>
    <cfRule type="containsText" dxfId="516" priority="548" operator="containsText" text="C">
      <formula>NOT(ISERROR(SEARCH("C",K64)))</formula>
    </cfRule>
    <cfRule type="containsText" dxfId="515" priority="549" operator="containsText" text="B/C">
      <formula>NOT(ISERROR(SEARCH("B/C",K64)))</formula>
    </cfRule>
    <cfRule type="containsText" dxfId="514" priority="550" operator="containsText" text="B">
      <formula>NOT(ISERROR(SEARCH("B",K64)))</formula>
    </cfRule>
    <cfRule type="containsText" dxfId="513" priority="551" operator="containsText" text="A">
      <formula>NOT(ISERROR(SEARCH("A",K64)))</formula>
    </cfRule>
  </conditionalFormatting>
  <conditionalFormatting sqref="A64 D64">
    <cfRule type="expression" dxfId="512" priority="546" stopIfTrue="1">
      <formula>#REF!="YES"</formula>
    </cfRule>
  </conditionalFormatting>
  <conditionalFormatting sqref="B64">
    <cfRule type="expression" dxfId="511" priority="545" stopIfTrue="1">
      <formula>#REF!="YES"</formula>
    </cfRule>
  </conditionalFormatting>
  <conditionalFormatting sqref="C64">
    <cfRule type="expression" dxfId="510" priority="544" stopIfTrue="1">
      <formula>#REF!="YES"</formula>
    </cfRule>
  </conditionalFormatting>
  <conditionalFormatting sqref="W65">
    <cfRule type="containsText" dxfId="509" priority="540" operator="containsText" text="HIGH">
      <formula>NOT(ISERROR(SEARCH("HIGH",W65)))</formula>
    </cfRule>
    <cfRule type="containsText" dxfId="508" priority="541" operator="containsText" text="SIGNIFICANT">
      <formula>NOT(ISERROR(SEARCH("SIGNIFICANT",W65)))</formula>
    </cfRule>
    <cfRule type="containsText" dxfId="507" priority="542" operator="containsText" text="MODERATE">
      <formula>NOT(ISERROR(SEARCH("MODERATE",W65)))</formula>
    </cfRule>
    <cfRule type="containsText" dxfId="506" priority="543" operator="containsText" text="LOW">
      <formula>NOT(ISERROR(SEARCH("LOW",W65)))</formula>
    </cfRule>
  </conditionalFormatting>
  <conditionalFormatting sqref="K65:M65">
    <cfRule type="containsText" dxfId="505" priority="535" operator="containsText" text="D">
      <formula>NOT(ISERROR(SEARCH("D",K65)))</formula>
    </cfRule>
    <cfRule type="containsText" dxfId="504" priority="536" operator="containsText" text="C">
      <formula>NOT(ISERROR(SEARCH("C",K65)))</formula>
    </cfRule>
    <cfRule type="containsText" dxfId="503" priority="537" operator="containsText" text="B/C">
      <formula>NOT(ISERROR(SEARCH("B/C",K65)))</formula>
    </cfRule>
    <cfRule type="containsText" dxfId="502" priority="538" operator="containsText" text="B">
      <formula>NOT(ISERROR(SEARCH("B",K65)))</formula>
    </cfRule>
    <cfRule type="containsText" dxfId="501" priority="539" operator="containsText" text="A">
      <formula>NOT(ISERROR(SEARCH("A",K65)))</formula>
    </cfRule>
  </conditionalFormatting>
  <conditionalFormatting sqref="A65 D65">
    <cfRule type="expression" dxfId="500" priority="534" stopIfTrue="1">
      <formula>#REF!="YES"</formula>
    </cfRule>
  </conditionalFormatting>
  <conditionalFormatting sqref="B65">
    <cfRule type="expression" dxfId="499" priority="533" stopIfTrue="1">
      <formula>#REF!="YES"</formula>
    </cfRule>
  </conditionalFormatting>
  <conditionalFormatting sqref="C65">
    <cfRule type="expression" dxfId="498" priority="532" stopIfTrue="1">
      <formula>#REF!="YES"</formula>
    </cfRule>
  </conditionalFormatting>
  <conditionalFormatting sqref="C71">
    <cfRule type="expression" dxfId="497" priority="520" stopIfTrue="1">
      <formula>#REF!="YES"</formula>
    </cfRule>
  </conditionalFormatting>
  <conditionalFormatting sqref="W71">
    <cfRule type="containsText" dxfId="496" priority="528" operator="containsText" text="HIGH">
      <formula>NOT(ISERROR(SEARCH("HIGH",W71)))</formula>
    </cfRule>
    <cfRule type="containsText" dxfId="495" priority="529" operator="containsText" text="SIGNIFICANT">
      <formula>NOT(ISERROR(SEARCH("SIGNIFICANT",W71)))</formula>
    </cfRule>
    <cfRule type="containsText" dxfId="494" priority="530" operator="containsText" text="MODERATE">
      <formula>NOT(ISERROR(SEARCH("MODERATE",W71)))</formula>
    </cfRule>
    <cfRule type="containsText" dxfId="493" priority="531" operator="containsText" text="LOW">
      <formula>NOT(ISERROR(SEARCH("LOW",W71)))</formula>
    </cfRule>
  </conditionalFormatting>
  <conditionalFormatting sqref="K71:M71">
    <cfRule type="containsText" dxfId="492" priority="523" operator="containsText" text="D">
      <formula>NOT(ISERROR(SEARCH("D",K71)))</formula>
    </cfRule>
    <cfRule type="containsText" dxfId="491" priority="524" operator="containsText" text="C">
      <formula>NOT(ISERROR(SEARCH("C",K71)))</formula>
    </cfRule>
    <cfRule type="containsText" dxfId="490" priority="525" operator="containsText" text="B/C">
      <formula>NOT(ISERROR(SEARCH("B/C",K71)))</formula>
    </cfRule>
    <cfRule type="containsText" dxfId="489" priority="526" operator="containsText" text="B">
      <formula>NOT(ISERROR(SEARCH("B",K71)))</formula>
    </cfRule>
    <cfRule type="containsText" dxfId="488" priority="527" operator="containsText" text="A">
      <formula>NOT(ISERROR(SEARCH("A",K71)))</formula>
    </cfRule>
  </conditionalFormatting>
  <conditionalFormatting sqref="A71 D71">
    <cfRule type="expression" dxfId="487" priority="522" stopIfTrue="1">
      <formula>#REF!="YES"</formula>
    </cfRule>
  </conditionalFormatting>
  <conditionalFormatting sqref="B71">
    <cfRule type="expression" dxfId="486" priority="521" stopIfTrue="1">
      <formula>#REF!="YES"</formula>
    </cfRule>
  </conditionalFormatting>
  <conditionalFormatting sqref="C72">
    <cfRule type="expression" dxfId="485" priority="508" stopIfTrue="1">
      <formula>#REF!="YES"</formula>
    </cfRule>
  </conditionalFormatting>
  <conditionalFormatting sqref="W72">
    <cfRule type="containsText" dxfId="484" priority="516" operator="containsText" text="HIGH">
      <formula>NOT(ISERROR(SEARCH("HIGH",W72)))</formula>
    </cfRule>
    <cfRule type="containsText" dxfId="483" priority="517" operator="containsText" text="SIGNIFICANT">
      <formula>NOT(ISERROR(SEARCH("SIGNIFICANT",W72)))</formula>
    </cfRule>
    <cfRule type="containsText" dxfId="482" priority="518" operator="containsText" text="MODERATE">
      <formula>NOT(ISERROR(SEARCH("MODERATE",W72)))</formula>
    </cfRule>
    <cfRule type="containsText" dxfId="481" priority="519" operator="containsText" text="LOW">
      <formula>NOT(ISERROR(SEARCH("LOW",W72)))</formula>
    </cfRule>
  </conditionalFormatting>
  <conditionalFormatting sqref="K72:M72">
    <cfRule type="containsText" dxfId="480" priority="511" operator="containsText" text="D">
      <formula>NOT(ISERROR(SEARCH("D",K72)))</formula>
    </cfRule>
    <cfRule type="containsText" dxfId="479" priority="512" operator="containsText" text="C">
      <formula>NOT(ISERROR(SEARCH("C",K72)))</formula>
    </cfRule>
    <cfRule type="containsText" dxfId="478" priority="513" operator="containsText" text="B/C">
      <formula>NOT(ISERROR(SEARCH("B/C",K72)))</formula>
    </cfRule>
    <cfRule type="containsText" dxfId="477" priority="514" operator="containsText" text="B">
      <formula>NOT(ISERROR(SEARCH("B",K72)))</formula>
    </cfRule>
    <cfRule type="containsText" dxfId="476" priority="515" operator="containsText" text="A">
      <formula>NOT(ISERROR(SEARCH("A",K72)))</formula>
    </cfRule>
  </conditionalFormatting>
  <conditionalFormatting sqref="A72 D72">
    <cfRule type="expression" dxfId="475" priority="510" stopIfTrue="1">
      <formula>#REF!="YES"</formula>
    </cfRule>
  </conditionalFormatting>
  <conditionalFormatting sqref="B72">
    <cfRule type="expression" dxfId="474" priority="509" stopIfTrue="1">
      <formula>#REF!="YES"</formula>
    </cfRule>
  </conditionalFormatting>
  <conditionalFormatting sqref="W79">
    <cfRule type="containsText" dxfId="473" priority="504" operator="containsText" text="HIGH">
      <formula>NOT(ISERROR(SEARCH("HIGH",W79)))</formula>
    </cfRule>
    <cfRule type="containsText" dxfId="472" priority="505" operator="containsText" text="SIGNIFICANT">
      <formula>NOT(ISERROR(SEARCH("SIGNIFICANT",W79)))</formula>
    </cfRule>
    <cfRule type="containsText" dxfId="471" priority="506" operator="containsText" text="MODERATE">
      <formula>NOT(ISERROR(SEARCH("MODERATE",W79)))</formula>
    </cfRule>
    <cfRule type="containsText" dxfId="470" priority="507" operator="containsText" text="LOW">
      <formula>NOT(ISERROR(SEARCH("LOW",W79)))</formula>
    </cfRule>
  </conditionalFormatting>
  <conditionalFormatting sqref="K79:M79">
    <cfRule type="containsText" dxfId="469" priority="499" operator="containsText" text="D">
      <formula>NOT(ISERROR(SEARCH("D",K79)))</formula>
    </cfRule>
    <cfRule type="containsText" dxfId="468" priority="500" operator="containsText" text="C">
      <formula>NOT(ISERROR(SEARCH("C",K79)))</formula>
    </cfRule>
    <cfRule type="containsText" dxfId="467" priority="501" operator="containsText" text="B/C">
      <formula>NOT(ISERROR(SEARCH("B/C",K79)))</formula>
    </cfRule>
    <cfRule type="containsText" dxfId="466" priority="502" operator="containsText" text="B">
      <formula>NOT(ISERROR(SEARCH("B",K79)))</formula>
    </cfRule>
    <cfRule type="containsText" dxfId="465" priority="503" operator="containsText" text="A">
      <formula>NOT(ISERROR(SEARCH("A",K79)))</formula>
    </cfRule>
  </conditionalFormatting>
  <conditionalFormatting sqref="A79 D79">
    <cfRule type="expression" dxfId="464" priority="498" stopIfTrue="1">
      <formula>#REF!="YES"</formula>
    </cfRule>
  </conditionalFormatting>
  <conditionalFormatting sqref="B79">
    <cfRule type="expression" dxfId="463" priority="497" stopIfTrue="1">
      <formula>#REF!="YES"</formula>
    </cfRule>
  </conditionalFormatting>
  <conditionalFormatting sqref="C79">
    <cfRule type="expression" dxfId="462" priority="496" stopIfTrue="1">
      <formula>#REF!="YES"</formula>
    </cfRule>
  </conditionalFormatting>
  <conditionalFormatting sqref="W90">
    <cfRule type="containsText" dxfId="461" priority="492" operator="containsText" text="HIGH">
      <formula>NOT(ISERROR(SEARCH("HIGH",W90)))</formula>
    </cfRule>
    <cfRule type="containsText" dxfId="460" priority="493" operator="containsText" text="SIGNIFICANT">
      <formula>NOT(ISERROR(SEARCH("SIGNIFICANT",W90)))</formula>
    </cfRule>
    <cfRule type="containsText" dxfId="459" priority="494" operator="containsText" text="MODERATE">
      <formula>NOT(ISERROR(SEARCH("MODERATE",W90)))</formula>
    </cfRule>
    <cfRule type="containsText" dxfId="458" priority="495" operator="containsText" text="LOW">
      <formula>NOT(ISERROR(SEARCH("LOW",W90)))</formula>
    </cfRule>
  </conditionalFormatting>
  <conditionalFormatting sqref="B90">
    <cfRule type="expression" dxfId="457" priority="491" stopIfTrue="1">
      <formula>#REF!="YES"</formula>
    </cfRule>
  </conditionalFormatting>
  <conditionalFormatting sqref="A90">
    <cfRule type="expression" dxfId="456" priority="490" stopIfTrue="1">
      <formula>#REF!="YES"</formula>
    </cfRule>
  </conditionalFormatting>
  <conditionalFormatting sqref="K90:M90">
    <cfRule type="containsText" dxfId="455" priority="485" operator="containsText" text="D">
      <formula>NOT(ISERROR(SEARCH("D",K90)))</formula>
    </cfRule>
    <cfRule type="containsText" dxfId="454" priority="486" operator="containsText" text="C">
      <formula>NOT(ISERROR(SEARCH("C",K90)))</formula>
    </cfRule>
    <cfRule type="containsText" dxfId="453" priority="487" operator="containsText" text="B/C">
      <formula>NOT(ISERROR(SEARCH("B/C",K90)))</formula>
    </cfRule>
    <cfRule type="containsText" dxfId="452" priority="488" operator="containsText" text="B">
      <formula>NOT(ISERROR(SEARCH("B",K90)))</formula>
    </cfRule>
    <cfRule type="containsText" dxfId="451" priority="489" operator="containsText" text="A">
      <formula>NOT(ISERROR(SEARCH("A",K90)))</formula>
    </cfRule>
  </conditionalFormatting>
  <conditionalFormatting sqref="W25">
    <cfRule type="containsText" dxfId="450" priority="481" operator="containsText" text="HIGH">
      <formula>NOT(ISERROR(SEARCH("HIGH",W25)))</formula>
    </cfRule>
    <cfRule type="containsText" dxfId="449" priority="482" operator="containsText" text="SIGNIFICANT">
      <formula>NOT(ISERROR(SEARCH("SIGNIFICANT",W25)))</formula>
    </cfRule>
    <cfRule type="containsText" dxfId="448" priority="483" operator="containsText" text="MODERATE">
      <formula>NOT(ISERROR(SEARCH("MODERATE",W25)))</formula>
    </cfRule>
    <cfRule type="containsText" dxfId="447" priority="484" operator="containsText" text="LOW">
      <formula>NOT(ISERROR(SEARCH("LOW",W25)))</formula>
    </cfRule>
  </conditionalFormatting>
  <conditionalFormatting sqref="K25:M25">
    <cfRule type="containsText" dxfId="446" priority="476" operator="containsText" text="D">
      <formula>NOT(ISERROR(SEARCH("D",K25)))</formula>
    </cfRule>
    <cfRule type="containsText" dxfId="445" priority="477" operator="containsText" text="C">
      <formula>NOT(ISERROR(SEARCH("C",K25)))</formula>
    </cfRule>
    <cfRule type="containsText" dxfId="444" priority="478" operator="containsText" text="B/C">
      <formula>NOT(ISERROR(SEARCH("B/C",K25)))</formula>
    </cfRule>
    <cfRule type="containsText" dxfId="443" priority="479" operator="containsText" text="B">
      <formula>NOT(ISERROR(SEARCH("B",K25)))</formula>
    </cfRule>
    <cfRule type="containsText" dxfId="442" priority="480" operator="containsText" text="A">
      <formula>NOT(ISERROR(SEARCH("A",K25)))</formula>
    </cfRule>
  </conditionalFormatting>
  <conditionalFormatting sqref="A25 D25">
    <cfRule type="expression" dxfId="441" priority="475" stopIfTrue="1">
      <formula>#REF!="YES"</formula>
    </cfRule>
  </conditionalFormatting>
  <conditionalFormatting sqref="B25:C25">
    <cfRule type="expression" dxfId="440" priority="474" stopIfTrue="1">
      <formula>#REF!="YES"</formula>
    </cfRule>
  </conditionalFormatting>
  <conditionalFormatting sqref="W26">
    <cfRule type="containsText" dxfId="439" priority="470" operator="containsText" text="HIGH">
      <formula>NOT(ISERROR(SEARCH("HIGH",W26)))</formula>
    </cfRule>
    <cfRule type="containsText" dxfId="438" priority="471" operator="containsText" text="SIGNIFICANT">
      <formula>NOT(ISERROR(SEARCH("SIGNIFICANT",W26)))</formula>
    </cfRule>
    <cfRule type="containsText" dxfId="437" priority="472" operator="containsText" text="MODERATE">
      <formula>NOT(ISERROR(SEARCH("MODERATE",W26)))</formula>
    </cfRule>
    <cfRule type="containsText" dxfId="436" priority="473" operator="containsText" text="LOW">
      <formula>NOT(ISERROR(SEARCH("LOW",W26)))</formula>
    </cfRule>
  </conditionalFormatting>
  <conditionalFormatting sqref="K26:M26">
    <cfRule type="containsText" dxfId="435" priority="465" operator="containsText" text="D">
      <formula>NOT(ISERROR(SEARCH("D",K26)))</formula>
    </cfRule>
    <cfRule type="containsText" dxfId="434" priority="466" operator="containsText" text="C">
      <formula>NOT(ISERROR(SEARCH("C",K26)))</formula>
    </cfRule>
    <cfRule type="containsText" dxfId="433" priority="467" operator="containsText" text="B/C">
      <formula>NOT(ISERROR(SEARCH("B/C",K26)))</formula>
    </cfRule>
    <cfRule type="containsText" dxfId="432" priority="468" operator="containsText" text="B">
      <formula>NOT(ISERROR(SEARCH("B",K26)))</formula>
    </cfRule>
    <cfRule type="containsText" dxfId="431" priority="469" operator="containsText" text="A">
      <formula>NOT(ISERROR(SEARCH("A",K26)))</formula>
    </cfRule>
  </conditionalFormatting>
  <conditionalFormatting sqref="A26 D26">
    <cfRule type="expression" dxfId="430" priority="464" stopIfTrue="1">
      <formula>#REF!="YES"</formula>
    </cfRule>
  </conditionalFormatting>
  <conditionalFormatting sqref="B26:C26">
    <cfRule type="expression" dxfId="429" priority="463" stopIfTrue="1">
      <formula>#REF!="YES"</formula>
    </cfRule>
  </conditionalFormatting>
  <conditionalFormatting sqref="A91">
    <cfRule type="expression" dxfId="428" priority="451" stopIfTrue="1">
      <formula>#REF!="YES"</formula>
    </cfRule>
  </conditionalFormatting>
  <conditionalFormatting sqref="A92">
    <cfRule type="expression" dxfId="427" priority="450" stopIfTrue="1">
      <formula>#REF!="YES"</formula>
    </cfRule>
  </conditionalFormatting>
  <conditionalFormatting sqref="A93">
    <cfRule type="expression" dxfId="426" priority="449" stopIfTrue="1">
      <formula>#REF!="YES"</formula>
    </cfRule>
  </conditionalFormatting>
  <conditionalFormatting sqref="A94">
    <cfRule type="expression" dxfId="425" priority="448" stopIfTrue="1">
      <formula>#REF!="YES"</formula>
    </cfRule>
  </conditionalFormatting>
  <conditionalFormatting sqref="A95">
    <cfRule type="expression" dxfId="424" priority="447" stopIfTrue="1">
      <formula>#REF!="YES"</formula>
    </cfRule>
  </conditionalFormatting>
  <conditionalFormatting sqref="A96">
    <cfRule type="expression" dxfId="423" priority="446" stopIfTrue="1">
      <formula>#REF!="YES"</formula>
    </cfRule>
  </conditionalFormatting>
  <conditionalFormatting sqref="A97">
    <cfRule type="expression" dxfId="422" priority="445" stopIfTrue="1">
      <formula>#REF!="YES"</formula>
    </cfRule>
  </conditionalFormatting>
  <conditionalFormatting sqref="A98">
    <cfRule type="expression" dxfId="421" priority="444" stopIfTrue="1">
      <formula>#REF!="YES"</formula>
    </cfRule>
  </conditionalFormatting>
  <conditionalFormatting sqref="A99">
    <cfRule type="expression" dxfId="420" priority="443" stopIfTrue="1">
      <formula>#REF!="YES"</formula>
    </cfRule>
  </conditionalFormatting>
  <conditionalFormatting sqref="A100">
    <cfRule type="expression" dxfId="419" priority="442" stopIfTrue="1">
      <formula>#REF!="YES"</formula>
    </cfRule>
  </conditionalFormatting>
  <conditionalFormatting sqref="A101">
    <cfRule type="expression" dxfId="418" priority="441" stopIfTrue="1">
      <formula>#REF!="YES"</formula>
    </cfRule>
  </conditionalFormatting>
  <conditionalFormatting sqref="A102">
    <cfRule type="expression" dxfId="417" priority="440" stopIfTrue="1">
      <formula>#REF!="YES"</formula>
    </cfRule>
  </conditionalFormatting>
  <conditionalFormatting sqref="A103">
    <cfRule type="expression" dxfId="416" priority="439" stopIfTrue="1">
      <formula>#REF!="YES"</formula>
    </cfRule>
  </conditionalFormatting>
  <conditionalFormatting sqref="A104">
    <cfRule type="expression" dxfId="415" priority="438" stopIfTrue="1">
      <formula>#REF!="YES"</formula>
    </cfRule>
  </conditionalFormatting>
  <conditionalFormatting sqref="A105">
    <cfRule type="expression" dxfId="414" priority="437" stopIfTrue="1">
      <formula>#REF!="YES"</formula>
    </cfRule>
  </conditionalFormatting>
  <conditionalFormatting sqref="A110">
    <cfRule type="expression" dxfId="413" priority="436" stopIfTrue="1">
      <formula>#REF!="YES"</formula>
    </cfRule>
  </conditionalFormatting>
  <conditionalFormatting sqref="A111">
    <cfRule type="expression" dxfId="412" priority="435" stopIfTrue="1">
      <formula>#REF!="YES"</formula>
    </cfRule>
  </conditionalFormatting>
  <conditionalFormatting sqref="A112">
    <cfRule type="expression" dxfId="411" priority="434" stopIfTrue="1">
      <formula>#REF!="YES"</formula>
    </cfRule>
  </conditionalFormatting>
  <conditionalFormatting sqref="A113">
    <cfRule type="expression" dxfId="410" priority="433" stopIfTrue="1">
      <formula>#REF!="YES"</formula>
    </cfRule>
  </conditionalFormatting>
  <conditionalFormatting sqref="A108">
    <cfRule type="expression" dxfId="409" priority="432" stopIfTrue="1">
      <formula>#REF!="YES"</formula>
    </cfRule>
  </conditionalFormatting>
  <conditionalFormatting sqref="A106:A107">
    <cfRule type="expression" dxfId="408" priority="431" stopIfTrue="1">
      <formula>#REF!="YES"</formula>
    </cfRule>
  </conditionalFormatting>
  <conditionalFormatting sqref="A109">
    <cfRule type="expression" dxfId="407" priority="430" stopIfTrue="1">
      <formula>#REF!="YES"</formula>
    </cfRule>
  </conditionalFormatting>
  <conditionalFormatting sqref="A114">
    <cfRule type="expression" dxfId="406" priority="429" stopIfTrue="1">
      <formula>#REF!="YES"</formula>
    </cfRule>
  </conditionalFormatting>
  <conditionalFormatting sqref="B91">
    <cfRule type="expression" dxfId="405" priority="428" stopIfTrue="1">
      <formula>#REF!="YES"</formula>
    </cfRule>
  </conditionalFormatting>
  <conditionalFormatting sqref="B107">
    <cfRule type="expression" dxfId="404" priority="427" stopIfTrue="1">
      <formula>#REF!="YES"</formula>
    </cfRule>
  </conditionalFormatting>
  <conditionalFormatting sqref="B92">
    <cfRule type="expression" dxfId="403" priority="426" stopIfTrue="1">
      <formula>#REF!="YES"</formula>
    </cfRule>
  </conditionalFormatting>
  <conditionalFormatting sqref="B93">
    <cfRule type="expression" dxfId="402" priority="425" stopIfTrue="1">
      <formula>#REF!="YES"</formula>
    </cfRule>
  </conditionalFormatting>
  <conditionalFormatting sqref="B94">
    <cfRule type="expression" dxfId="401" priority="424" stopIfTrue="1">
      <formula>#REF!="YES"</formula>
    </cfRule>
  </conditionalFormatting>
  <conditionalFormatting sqref="B95">
    <cfRule type="expression" dxfId="400" priority="423" stopIfTrue="1">
      <formula>#REF!="YES"</formula>
    </cfRule>
  </conditionalFormatting>
  <conditionalFormatting sqref="B96">
    <cfRule type="expression" dxfId="399" priority="422" stopIfTrue="1">
      <formula>#REF!="YES"</formula>
    </cfRule>
  </conditionalFormatting>
  <conditionalFormatting sqref="B97">
    <cfRule type="expression" dxfId="398" priority="421" stopIfTrue="1">
      <formula>#REF!="YES"</formula>
    </cfRule>
  </conditionalFormatting>
  <conditionalFormatting sqref="B98">
    <cfRule type="expression" dxfId="397" priority="420" stopIfTrue="1">
      <formula>#REF!="YES"</formula>
    </cfRule>
  </conditionalFormatting>
  <conditionalFormatting sqref="B99">
    <cfRule type="expression" dxfId="396" priority="419" stopIfTrue="1">
      <formula>#REF!="YES"</formula>
    </cfRule>
  </conditionalFormatting>
  <conditionalFormatting sqref="B100">
    <cfRule type="expression" dxfId="395" priority="418" stopIfTrue="1">
      <formula>#REF!="YES"</formula>
    </cfRule>
  </conditionalFormatting>
  <conditionalFormatting sqref="B101">
    <cfRule type="expression" dxfId="394" priority="417" stopIfTrue="1">
      <formula>#REF!="YES"</formula>
    </cfRule>
  </conditionalFormatting>
  <conditionalFormatting sqref="B102">
    <cfRule type="expression" dxfId="393" priority="416" stopIfTrue="1">
      <formula>#REF!="YES"</formula>
    </cfRule>
  </conditionalFormatting>
  <conditionalFormatting sqref="B103">
    <cfRule type="expression" dxfId="392" priority="415" stopIfTrue="1">
      <formula>#REF!="YES"</formula>
    </cfRule>
  </conditionalFormatting>
  <conditionalFormatting sqref="B104">
    <cfRule type="expression" dxfId="391" priority="414" stopIfTrue="1">
      <formula>#REF!="YES"</formula>
    </cfRule>
  </conditionalFormatting>
  <conditionalFormatting sqref="B105">
    <cfRule type="expression" dxfId="390" priority="413" stopIfTrue="1">
      <formula>#REF!="YES"</formula>
    </cfRule>
  </conditionalFormatting>
  <conditionalFormatting sqref="B110">
    <cfRule type="expression" dxfId="389" priority="412" stopIfTrue="1">
      <formula>#REF!="YES"</formula>
    </cfRule>
  </conditionalFormatting>
  <conditionalFormatting sqref="B111">
    <cfRule type="expression" dxfId="388" priority="411" stopIfTrue="1">
      <formula>#REF!="YES"</formula>
    </cfRule>
  </conditionalFormatting>
  <conditionalFormatting sqref="B112">
    <cfRule type="expression" dxfId="387" priority="410" stopIfTrue="1">
      <formula>#REF!="YES"</formula>
    </cfRule>
  </conditionalFormatting>
  <conditionalFormatting sqref="B113">
    <cfRule type="expression" dxfId="386" priority="409" stopIfTrue="1">
      <formula>#REF!="YES"</formula>
    </cfRule>
  </conditionalFormatting>
  <conditionalFormatting sqref="B108">
    <cfRule type="expression" dxfId="385" priority="408" stopIfTrue="1">
      <formula>#REF!="YES"</formula>
    </cfRule>
  </conditionalFormatting>
  <conditionalFormatting sqref="B106">
    <cfRule type="expression" dxfId="384" priority="407" stopIfTrue="1">
      <formula>#REF!="YES"</formula>
    </cfRule>
  </conditionalFormatting>
  <conditionalFormatting sqref="B109">
    <cfRule type="expression" dxfId="383" priority="406" stopIfTrue="1">
      <formula>#REF!="YES"</formula>
    </cfRule>
  </conditionalFormatting>
  <conditionalFormatting sqref="B114">
    <cfRule type="expression" dxfId="382" priority="405" stopIfTrue="1">
      <formula>#REF!="YES"</formula>
    </cfRule>
  </conditionalFormatting>
  <conditionalFormatting sqref="C95">
    <cfRule type="expression" dxfId="381" priority="404" stopIfTrue="1">
      <formula>#REF!="YES"</formula>
    </cfRule>
  </conditionalFormatting>
  <conditionalFormatting sqref="C107">
    <cfRule type="expression" dxfId="380" priority="403" stopIfTrue="1">
      <formula>#REF!="YES"</formula>
    </cfRule>
  </conditionalFormatting>
  <conditionalFormatting sqref="C92">
    <cfRule type="expression" dxfId="379" priority="402" stopIfTrue="1">
      <formula>#REF!="YES"</formula>
    </cfRule>
  </conditionalFormatting>
  <conditionalFormatting sqref="C93">
    <cfRule type="expression" dxfId="378" priority="401" stopIfTrue="1">
      <formula>#REF!="YES"</formula>
    </cfRule>
  </conditionalFormatting>
  <conditionalFormatting sqref="C96">
    <cfRule type="expression" dxfId="377" priority="400" stopIfTrue="1">
      <formula>#REF!="YES"</formula>
    </cfRule>
  </conditionalFormatting>
  <conditionalFormatting sqref="C97">
    <cfRule type="expression" dxfId="376" priority="399" stopIfTrue="1">
      <formula>#REF!="YES"</formula>
    </cfRule>
  </conditionalFormatting>
  <conditionalFormatting sqref="C98">
    <cfRule type="expression" dxfId="375" priority="398" stopIfTrue="1">
      <formula>#REF!="YES"</formula>
    </cfRule>
  </conditionalFormatting>
  <conditionalFormatting sqref="C99">
    <cfRule type="expression" dxfId="374" priority="397" stopIfTrue="1">
      <formula>#REF!="YES"</formula>
    </cfRule>
  </conditionalFormatting>
  <conditionalFormatting sqref="C100">
    <cfRule type="expression" dxfId="373" priority="396" stopIfTrue="1">
      <formula>#REF!="YES"</formula>
    </cfRule>
  </conditionalFormatting>
  <conditionalFormatting sqref="C101">
    <cfRule type="expression" dxfId="372" priority="395" stopIfTrue="1">
      <formula>#REF!="YES"</formula>
    </cfRule>
  </conditionalFormatting>
  <conditionalFormatting sqref="C102">
    <cfRule type="expression" dxfId="371" priority="394" stopIfTrue="1">
      <formula>#REF!="YES"</formula>
    </cfRule>
  </conditionalFormatting>
  <conditionalFormatting sqref="C103">
    <cfRule type="expression" dxfId="370" priority="393" stopIfTrue="1">
      <formula>#REF!="YES"</formula>
    </cfRule>
  </conditionalFormatting>
  <conditionalFormatting sqref="C105">
    <cfRule type="expression" dxfId="369" priority="392" stopIfTrue="1">
      <formula>#REF!="YES"</formula>
    </cfRule>
  </conditionalFormatting>
  <conditionalFormatting sqref="C110">
    <cfRule type="expression" dxfId="368" priority="391" stopIfTrue="1">
      <formula>#REF!="YES"</formula>
    </cfRule>
  </conditionalFormatting>
  <conditionalFormatting sqref="C111">
    <cfRule type="expression" dxfId="367" priority="390" stopIfTrue="1">
      <formula>#REF!="YES"</formula>
    </cfRule>
  </conditionalFormatting>
  <conditionalFormatting sqref="C91">
    <cfRule type="expression" dxfId="366" priority="389" stopIfTrue="1">
      <formula>#REF!="YES"</formula>
    </cfRule>
  </conditionalFormatting>
  <conditionalFormatting sqref="C94">
    <cfRule type="expression" dxfId="365" priority="388" stopIfTrue="1">
      <formula>#REF!="YES"</formula>
    </cfRule>
  </conditionalFormatting>
  <conditionalFormatting sqref="C106">
    <cfRule type="expression" dxfId="364" priority="387" stopIfTrue="1">
      <formula>#REF!="YES"</formula>
    </cfRule>
  </conditionalFormatting>
  <conditionalFormatting sqref="C109">
    <cfRule type="expression" dxfId="363" priority="386" stopIfTrue="1">
      <formula>#REF!="YES"</formula>
    </cfRule>
  </conditionalFormatting>
  <conditionalFormatting sqref="C114">
    <cfRule type="expression" dxfId="362" priority="385" stopIfTrue="1">
      <formula>#REF!="YES"</formula>
    </cfRule>
  </conditionalFormatting>
  <conditionalFormatting sqref="D91:D107">
    <cfRule type="expression" dxfId="361" priority="384" stopIfTrue="1">
      <formula>#REF!="YES"</formula>
    </cfRule>
  </conditionalFormatting>
  <conditionalFormatting sqref="D108:D114">
    <cfRule type="expression" dxfId="360" priority="364" stopIfTrue="1">
      <formula>#REF!="YES"</formula>
    </cfRule>
  </conditionalFormatting>
  <conditionalFormatting sqref="K91">
    <cfRule type="containsText" dxfId="359" priority="356" operator="containsText" text="D">
      <formula>NOT(ISERROR(SEARCH("D",K91)))</formula>
    </cfRule>
    <cfRule type="containsText" dxfId="358" priority="357" operator="containsText" text="C">
      <formula>NOT(ISERROR(SEARCH("C",K91)))</formula>
    </cfRule>
    <cfRule type="containsText" dxfId="357" priority="358" operator="containsText" text="B/C">
      <formula>NOT(ISERROR(SEARCH("B/C",K91)))</formula>
    </cfRule>
    <cfRule type="containsText" dxfId="356" priority="359" operator="containsText" text="B">
      <formula>NOT(ISERROR(SEARCH("B",K91)))</formula>
    </cfRule>
    <cfRule type="containsText" dxfId="355" priority="360" operator="containsText" text="A">
      <formula>NOT(ISERROR(SEARCH("A",K91)))</formula>
    </cfRule>
  </conditionalFormatting>
  <conditionalFormatting sqref="K107">
    <cfRule type="containsText" dxfId="354" priority="351" operator="containsText" text="D">
      <formula>NOT(ISERROR(SEARCH("D",K107)))</formula>
    </cfRule>
    <cfRule type="containsText" dxfId="353" priority="352" operator="containsText" text="C">
      <formula>NOT(ISERROR(SEARCH("C",K107)))</formula>
    </cfRule>
    <cfRule type="containsText" dxfId="352" priority="353" operator="containsText" text="B/C">
      <formula>NOT(ISERROR(SEARCH("B/C",K107)))</formula>
    </cfRule>
    <cfRule type="containsText" dxfId="351" priority="354" operator="containsText" text="B">
      <formula>NOT(ISERROR(SEARCH("B",K107)))</formula>
    </cfRule>
    <cfRule type="containsText" dxfId="350" priority="355" operator="containsText" text="A">
      <formula>NOT(ISERROR(SEARCH("A",K107)))</formula>
    </cfRule>
  </conditionalFormatting>
  <conditionalFormatting sqref="K92">
    <cfRule type="containsText" dxfId="349" priority="346" operator="containsText" text="D">
      <formula>NOT(ISERROR(SEARCH("D",K92)))</formula>
    </cfRule>
    <cfRule type="containsText" dxfId="348" priority="347" operator="containsText" text="C">
      <formula>NOT(ISERROR(SEARCH("C",K92)))</formula>
    </cfRule>
    <cfRule type="containsText" dxfId="347" priority="348" operator="containsText" text="B/C">
      <formula>NOT(ISERROR(SEARCH("B/C",K92)))</formula>
    </cfRule>
    <cfRule type="containsText" dxfId="346" priority="349" operator="containsText" text="B">
      <formula>NOT(ISERROR(SEARCH("B",K92)))</formula>
    </cfRule>
    <cfRule type="containsText" dxfId="345" priority="350" operator="containsText" text="A">
      <formula>NOT(ISERROR(SEARCH("A",K92)))</formula>
    </cfRule>
  </conditionalFormatting>
  <conditionalFormatting sqref="K93">
    <cfRule type="containsText" dxfId="344" priority="341" operator="containsText" text="D">
      <formula>NOT(ISERROR(SEARCH("D",K93)))</formula>
    </cfRule>
    <cfRule type="containsText" dxfId="343" priority="342" operator="containsText" text="C">
      <formula>NOT(ISERROR(SEARCH("C",K93)))</formula>
    </cfRule>
    <cfRule type="containsText" dxfId="342" priority="343" operator="containsText" text="B/C">
      <formula>NOT(ISERROR(SEARCH("B/C",K93)))</formula>
    </cfRule>
    <cfRule type="containsText" dxfId="341" priority="344" operator="containsText" text="B">
      <formula>NOT(ISERROR(SEARCH("B",K93)))</formula>
    </cfRule>
    <cfRule type="containsText" dxfId="340" priority="345" operator="containsText" text="A">
      <formula>NOT(ISERROR(SEARCH("A",K93)))</formula>
    </cfRule>
  </conditionalFormatting>
  <conditionalFormatting sqref="K94">
    <cfRule type="containsText" dxfId="339" priority="336" operator="containsText" text="D">
      <formula>NOT(ISERROR(SEARCH("D",K94)))</formula>
    </cfRule>
    <cfRule type="containsText" dxfId="338" priority="337" operator="containsText" text="C">
      <formula>NOT(ISERROR(SEARCH("C",K94)))</formula>
    </cfRule>
    <cfRule type="containsText" dxfId="337" priority="338" operator="containsText" text="B/C">
      <formula>NOT(ISERROR(SEARCH("B/C",K94)))</formula>
    </cfRule>
    <cfRule type="containsText" dxfId="336" priority="339" operator="containsText" text="B">
      <formula>NOT(ISERROR(SEARCH("B",K94)))</formula>
    </cfRule>
    <cfRule type="containsText" dxfId="335" priority="340" operator="containsText" text="A">
      <formula>NOT(ISERROR(SEARCH("A",K94)))</formula>
    </cfRule>
  </conditionalFormatting>
  <conditionalFormatting sqref="K95">
    <cfRule type="containsText" dxfId="334" priority="331" operator="containsText" text="D">
      <formula>NOT(ISERROR(SEARCH("D",K95)))</formula>
    </cfRule>
    <cfRule type="containsText" dxfId="333" priority="332" operator="containsText" text="C">
      <formula>NOT(ISERROR(SEARCH("C",K95)))</formula>
    </cfRule>
    <cfRule type="containsText" dxfId="332" priority="333" operator="containsText" text="B/C">
      <formula>NOT(ISERROR(SEARCH("B/C",K95)))</formula>
    </cfRule>
    <cfRule type="containsText" dxfId="331" priority="334" operator="containsText" text="B">
      <formula>NOT(ISERROR(SEARCH("B",K95)))</formula>
    </cfRule>
    <cfRule type="containsText" dxfId="330" priority="335" operator="containsText" text="A">
      <formula>NOT(ISERROR(SEARCH("A",K95)))</formula>
    </cfRule>
  </conditionalFormatting>
  <conditionalFormatting sqref="K96">
    <cfRule type="containsText" dxfId="329" priority="326" operator="containsText" text="D">
      <formula>NOT(ISERROR(SEARCH("D",K96)))</formula>
    </cfRule>
    <cfRule type="containsText" dxfId="328" priority="327" operator="containsText" text="C">
      <formula>NOT(ISERROR(SEARCH("C",K96)))</formula>
    </cfRule>
    <cfRule type="containsText" dxfId="327" priority="328" operator="containsText" text="B/C">
      <formula>NOT(ISERROR(SEARCH("B/C",K96)))</formula>
    </cfRule>
    <cfRule type="containsText" dxfId="326" priority="329" operator="containsText" text="B">
      <formula>NOT(ISERROR(SEARCH("B",K96)))</formula>
    </cfRule>
    <cfRule type="containsText" dxfId="325" priority="330" operator="containsText" text="A">
      <formula>NOT(ISERROR(SEARCH("A",K96)))</formula>
    </cfRule>
  </conditionalFormatting>
  <conditionalFormatting sqref="K97">
    <cfRule type="containsText" dxfId="324" priority="321" operator="containsText" text="D">
      <formula>NOT(ISERROR(SEARCH("D",K97)))</formula>
    </cfRule>
    <cfRule type="containsText" dxfId="323" priority="322" operator="containsText" text="C">
      <formula>NOT(ISERROR(SEARCH("C",K97)))</formula>
    </cfRule>
    <cfRule type="containsText" dxfId="322" priority="323" operator="containsText" text="B/C">
      <formula>NOT(ISERROR(SEARCH("B/C",K97)))</formula>
    </cfRule>
    <cfRule type="containsText" dxfId="321" priority="324" operator="containsText" text="B">
      <formula>NOT(ISERROR(SEARCH("B",K97)))</formula>
    </cfRule>
    <cfRule type="containsText" dxfId="320" priority="325" operator="containsText" text="A">
      <formula>NOT(ISERROR(SEARCH("A",K97)))</formula>
    </cfRule>
  </conditionalFormatting>
  <conditionalFormatting sqref="K98">
    <cfRule type="containsText" dxfId="319" priority="316" operator="containsText" text="D">
      <formula>NOT(ISERROR(SEARCH("D",K98)))</formula>
    </cfRule>
    <cfRule type="containsText" dxfId="318" priority="317" operator="containsText" text="C">
      <formula>NOT(ISERROR(SEARCH("C",K98)))</formula>
    </cfRule>
    <cfRule type="containsText" dxfId="317" priority="318" operator="containsText" text="B/C">
      <formula>NOT(ISERROR(SEARCH("B/C",K98)))</formula>
    </cfRule>
    <cfRule type="containsText" dxfId="316" priority="319" operator="containsText" text="B">
      <formula>NOT(ISERROR(SEARCH("B",K98)))</formula>
    </cfRule>
    <cfRule type="containsText" dxfId="315" priority="320" operator="containsText" text="A">
      <formula>NOT(ISERROR(SEARCH("A",K98)))</formula>
    </cfRule>
  </conditionalFormatting>
  <conditionalFormatting sqref="K99">
    <cfRule type="containsText" dxfId="314" priority="311" operator="containsText" text="D">
      <formula>NOT(ISERROR(SEARCH("D",K99)))</formula>
    </cfRule>
    <cfRule type="containsText" dxfId="313" priority="312" operator="containsText" text="C">
      <formula>NOT(ISERROR(SEARCH("C",K99)))</formula>
    </cfRule>
    <cfRule type="containsText" dxfId="312" priority="313" operator="containsText" text="B/C">
      <formula>NOT(ISERROR(SEARCH("B/C",K99)))</formula>
    </cfRule>
    <cfRule type="containsText" dxfId="311" priority="314" operator="containsText" text="B">
      <formula>NOT(ISERROR(SEARCH("B",K99)))</formula>
    </cfRule>
    <cfRule type="containsText" dxfId="310" priority="315" operator="containsText" text="A">
      <formula>NOT(ISERROR(SEARCH("A",K99)))</formula>
    </cfRule>
  </conditionalFormatting>
  <conditionalFormatting sqref="K100">
    <cfRule type="containsText" dxfId="309" priority="306" operator="containsText" text="D">
      <formula>NOT(ISERROR(SEARCH("D",K100)))</formula>
    </cfRule>
    <cfRule type="containsText" dxfId="308" priority="307" operator="containsText" text="C">
      <formula>NOT(ISERROR(SEARCH("C",K100)))</formula>
    </cfRule>
    <cfRule type="containsText" dxfId="307" priority="308" operator="containsText" text="B/C">
      <formula>NOT(ISERROR(SEARCH("B/C",K100)))</formula>
    </cfRule>
    <cfRule type="containsText" dxfId="306" priority="309" operator="containsText" text="B">
      <formula>NOT(ISERROR(SEARCH("B",K100)))</formula>
    </cfRule>
    <cfRule type="containsText" dxfId="305" priority="310" operator="containsText" text="A">
      <formula>NOT(ISERROR(SEARCH("A",K100)))</formula>
    </cfRule>
  </conditionalFormatting>
  <conditionalFormatting sqref="K101">
    <cfRule type="containsText" dxfId="304" priority="301" operator="containsText" text="D">
      <formula>NOT(ISERROR(SEARCH("D",K101)))</formula>
    </cfRule>
    <cfRule type="containsText" dxfId="303" priority="302" operator="containsText" text="C">
      <formula>NOT(ISERROR(SEARCH("C",K101)))</formula>
    </cfRule>
    <cfRule type="containsText" dxfId="302" priority="303" operator="containsText" text="B/C">
      <formula>NOT(ISERROR(SEARCH("B/C",K101)))</formula>
    </cfRule>
    <cfRule type="containsText" dxfId="301" priority="304" operator="containsText" text="B">
      <formula>NOT(ISERROR(SEARCH("B",K101)))</formula>
    </cfRule>
    <cfRule type="containsText" dxfId="300" priority="305" operator="containsText" text="A">
      <formula>NOT(ISERROR(SEARCH("A",K101)))</formula>
    </cfRule>
  </conditionalFormatting>
  <conditionalFormatting sqref="K102">
    <cfRule type="containsText" dxfId="299" priority="296" operator="containsText" text="D">
      <formula>NOT(ISERROR(SEARCH("D",K102)))</formula>
    </cfRule>
    <cfRule type="containsText" dxfId="298" priority="297" operator="containsText" text="C">
      <formula>NOT(ISERROR(SEARCH("C",K102)))</formula>
    </cfRule>
    <cfRule type="containsText" dxfId="297" priority="298" operator="containsText" text="B/C">
      <formula>NOT(ISERROR(SEARCH("B/C",K102)))</formula>
    </cfRule>
    <cfRule type="containsText" dxfId="296" priority="299" operator="containsText" text="B">
      <formula>NOT(ISERROR(SEARCH("B",K102)))</formula>
    </cfRule>
    <cfRule type="containsText" dxfId="295" priority="300" operator="containsText" text="A">
      <formula>NOT(ISERROR(SEARCH("A",K102)))</formula>
    </cfRule>
  </conditionalFormatting>
  <conditionalFormatting sqref="K103">
    <cfRule type="containsText" dxfId="294" priority="291" operator="containsText" text="D">
      <formula>NOT(ISERROR(SEARCH("D",K103)))</formula>
    </cfRule>
    <cfRule type="containsText" dxfId="293" priority="292" operator="containsText" text="C">
      <formula>NOT(ISERROR(SEARCH("C",K103)))</formula>
    </cfRule>
    <cfRule type="containsText" dxfId="292" priority="293" operator="containsText" text="B/C">
      <formula>NOT(ISERROR(SEARCH("B/C",K103)))</formula>
    </cfRule>
    <cfRule type="containsText" dxfId="291" priority="294" operator="containsText" text="B">
      <formula>NOT(ISERROR(SEARCH("B",K103)))</formula>
    </cfRule>
    <cfRule type="containsText" dxfId="290" priority="295" operator="containsText" text="A">
      <formula>NOT(ISERROR(SEARCH("A",K103)))</formula>
    </cfRule>
  </conditionalFormatting>
  <conditionalFormatting sqref="K104">
    <cfRule type="containsText" dxfId="289" priority="286" operator="containsText" text="D">
      <formula>NOT(ISERROR(SEARCH("D",K104)))</formula>
    </cfRule>
    <cfRule type="containsText" dxfId="288" priority="287" operator="containsText" text="C">
      <formula>NOT(ISERROR(SEARCH("C",K104)))</formula>
    </cfRule>
    <cfRule type="containsText" dxfId="287" priority="288" operator="containsText" text="B/C">
      <formula>NOT(ISERROR(SEARCH("B/C",K104)))</formula>
    </cfRule>
    <cfRule type="containsText" dxfId="286" priority="289" operator="containsText" text="B">
      <formula>NOT(ISERROR(SEARCH("B",K104)))</formula>
    </cfRule>
    <cfRule type="containsText" dxfId="285" priority="290" operator="containsText" text="A">
      <formula>NOT(ISERROR(SEARCH("A",K104)))</formula>
    </cfRule>
  </conditionalFormatting>
  <conditionalFormatting sqref="K105">
    <cfRule type="containsText" dxfId="284" priority="281" operator="containsText" text="D">
      <formula>NOT(ISERROR(SEARCH("D",K105)))</formula>
    </cfRule>
    <cfRule type="containsText" dxfId="283" priority="282" operator="containsText" text="C">
      <formula>NOT(ISERROR(SEARCH("C",K105)))</formula>
    </cfRule>
    <cfRule type="containsText" dxfId="282" priority="283" operator="containsText" text="B/C">
      <formula>NOT(ISERROR(SEARCH("B/C",K105)))</formula>
    </cfRule>
    <cfRule type="containsText" dxfId="281" priority="284" operator="containsText" text="B">
      <formula>NOT(ISERROR(SEARCH("B",K105)))</formula>
    </cfRule>
    <cfRule type="containsText" dxfId="280" priority="285" operator="containsText" text="A">
      <formula>NOT(ISERROR(SEARCH("A",K105)))</formula>
    </cfRule>
  </conditionalFormatting>
  <conditionalFormatting sqref="K110">
    <cfRule type="containsText" dxfId="279" priority="276" operator="containsText" text="D">
      <formula>NOT(ISERROR(SEARCH("D",K110)))</formula>
    </cfRule>
    <cfRule type="containsText" dxfId="278" priority="277" operator="containsText" text="C">
      <formula>NOT(ISERROR(SEARCH("C",K110)))</formula>
    </cfRule>
    <cfRule type="containsText" dxfId="277" priority="278" operator="containsText" text="B/C">
      <formula>NOT(ISERROR(SEARCH("B/C",K110)))</formula>
    </cfRule>
    <cfRule type="containsText" dxfId="276" priority="279" operator="containsText" text="B">
      <formula>NOT(ISERROR(SEARCH("B",K110)))</formula>
    </cfRule>
    <cfRule type="containsText" dxfId="275" priority="280" operator="containsText" text="A">
      <formula>NOT(ISERROR(SEARCH("A",K110)))</formula>
    </cfRule>
  </conditionalFormatting>
  <conditionalFormatting sqref="K111">
    <cfRule type="containsText" dxfId="274" priority="271" operator="containsText" text="D">
      <formula>NOT(ISERROR(SEARCH("D",K111)))</formula>
    </cfRule>
    <cfRule type="containsText" dxfId="273" priority="272" operator="containsText" text="C">
      <formula>NOT(ISERROR(SEARCH("C",K111)))</formula>
    </cfRule>
    <cfRule type="containsText" dxfId="272" priority="273" operator="containsText" text="B/C">
      <formula>NOT(ISERROR(SEARCH("B/C",K111)))</formula>
    </cfRule>
    <cfRule type="containsText" dxfId="271" priority="274" operator="containsText" text="B">
      <formula>NOT(ISERROR(SEARCH("B",K111)))</formula>
    </cfRule>
    <cfRule type="containsText" dxfId="270" priority="275" operator="containsText" text="A">
      <formula>NOT(ISERROR(SEARCH("A",K111)))</formula>
    </cfRule>
  </conditionalFormatting>
  <conditionalFormatting sqref="K112">
    <cfRule type="containsText" dxfId="269" priority="266" operator="containsText" text="D">
      <formula>NOT(ISERROR(SEARCH("D",K112)))</formula>
    </cfRule>
    <cfRule type="containsText" dxfId="268" priority="267" operator="containsText" text="C">
      <formula>NOT(ISERROR(SEARCH("C",K112)))</formula>
    </cfRule>
    <cfRule type="containsText" dxfId="267" priority="268" operator="containsText" text="B/C">
      <formula>NOT(ISERROR(SEARCH("B/C",K112)))</formula>
    </cfRule>
    <cfRule type="containsText" dxfId="266" priority="269" operator="containsText" text="B">
      <formula>NOT(ISERROR(SEARCH("B",K112)))</formula>
    </cfRule>
    <cfRule type="containsText" dxfId="265" priority="270" operator="containsText" text="A">
      <formula>NOT(ISERROR(SEARCH("A",K112)))</formula>
    </cfRule>
  </conditionalFormatting>
  <conditionalFormatting sqref="K113">
    <cfRule type="containsText" dxfId="264" priority="261" operator="containsText" text="D">
      <formula>NOT(ISERROR(SEARCH("D",K113)))</formula>
    </cfRule>
    <cfRule type="containsText" dxfId="263" priority="262" operator="containsText" text="C">
      <formula>NOT(ISERROR(SEARCH("C",K113)))</formula>
    </cfRule>
    <cfRule type="containsText" dxfId="262" priority="263" operator="containsText" text="B/C">
      <formula>NOT(ISERROR(SEARCH("B/C",K113)))</formula>
    </cfRule>
    <cfRule type="containsText" dxfId="261" priority="264" operator="containsText" text="B">
      <formula>NOT(ISERROR(SEARCH("B",K113)))</formula>
    </cfRule>
    <cfRule type="containsText" dxfId="260" priority="265" operator="containsText" text="A">
      <formula>NOT(ISERROR(SEARCH("A",K113)))</formula>
    </cfRule>
  </conditionalFormatting>
  <conditionalFormatting sqref="K108">
    <cfRule type="containsText" dxfId="259" priority="256" operator="containsText" text="D">
      <formula>NOT(ISERROR(SEARCH("D",K108)))</formula>
    </cfRule>
    <cfRule type="containsText" dxfId="258" priority="257" operator="containsText" text="C">
      <formula>NOT(ISERROR(SEARCH("C",K108)))</formula>
    </cfRule>
    <cfRule type="containsText" dxfId="257" priority="258" operator="containsText" text="B/C">
      <formula>NOT(ISERROR(SEARCH("B/C",K108)))</formula>
    </cfRule>
    <cfRule type="containsText" dxfId="256" priority="259" operator="containsText" text="B">
      <formula>NOT(ISERROR(SEARCH("B",K108)))</formula>
    </cfRule>
    <cfRule type="containsText" dxfId="255" priority="260" operator="containsText" text="A">
      <formula>NOT(ISERROR(SEARCH("A",K108)))</formula>
    </cfRule>
  </conditionalFormatting>
  <conditionalFormatting sqref="K106">
    <cfRule type="containsText" dxfId="254" priority="251" operator="containsText" text="D">
      <formula>NOT(ISERROR(SEARCH("D",K106)))</formula>
    </cfRule>
    <cfRule type="containsText" dxfId="253" priority="252" operator="containsText" text="C">
      <formula>NOT(ISERROR(SEARCH("C",K106)))</formula>
    </cfRule>
    <cfRule type="containsText" dxfId="252" priority="253" operator="containsText" text="B/C">
      <formula>NOT(ISERROR(SEARCH("B/C",K106)))</formula>
    </cfRule>
    <cfRule type="containsText" dxfId="251" priority="254" operator="containsText" text="B">
      <formula>NOT(ISERROR(SEARCH("B",K106)))</formula>
    </cfRule>
    <cfRule type="containsText" dxfId="250" priority="255" operator="containsText" text="A">
      <formula>NOT(ISERROR(SEARCH("A",K106)))</formula>
    </cfRule>
  </conditionalFormatting>
  <conditionalFormatting sqref="K109">
    <cfRule type="containsText" dxfId="249" priority="246" operator="containsText" text="D">
      <formula>NOT(ISERROR(SEARCH("D",K109)))</formula>
    </cfRule>
    <cfRule type="containsText" dxfId="248" priority="247" operator="containsText" text="C">
      <formula>NOT(ISERROR(SEARCH("C",K109)))</formula>
    </cfRule>
    <cfRule type="containsText" dxfId="247" priority="248" operator="containsText" text="B/C">
      <formula>NOT(ISERROR(SEARCH("B/C",K109)))</formula>
    </cfRule>
    <cfRule type="containsText" dxfId="246" priority="249" operator="containsText" text="B">
      <formula>NOT(ISERROR(SEARCH("B",K109)))</formula>
    </cfRule>
    <cfRule type="containsText" dxfId="245" priority="250" operator="containsText" text="A">
      <formula>NOT(ISERROR(SEARCH("A",K109)))</formula>
    </cfRule>
  </conditionalFormatting>
  <conditionalFormatting sqref="K114">
    <cfRule type="containsText" dxfId="244" priority="241" operator="containsText" text="D">
      <formula>NOT(ISERROR(SEARCH("D",K114)))</formula>
    </cfRule>
    <cfRule type="containsText" dxfId="243" priority="242" operator="containsText" text="C">
      <formula>NOT(ISERROR(SEARCH("C",K114)))</formula>
    </cfRule>
    <cfRule type="containsText" dxfId="242" priority="243" operator="containsText" text="B/C">
      <formula>NOT(ISERROR(SEARCH("B/C",K114)))</formula>
    </cfRule>
    <cfRule type="containsText" dxfId="241" priority="244" operator="containsText" text="B">
      <formula>NOT(ISERROR(SEARCH("B",K114)))</formula>
    </cfRule>
    <cfRule type="containsText" dxfId="240" priority="245" operator="containsText" text="A">
      <formula>NOT(ISERROR(SEARCH("A",K114)))</formula>
    </cfRule>
  </conditionalFormatting>
  <conditionalFormatting sqref="L91">
    <cfRule type="containsText" dxfId="239" priority="236" operator="containsText" text="D">
      <formula>NOT(ISERROR(SEARCH("D",L91)))</formula>
    </cfRule>
    <cfRule type="containsText" dxfId="238" priority="237" operator="containsText" text="C">
      <formula>NOT(ISERROR(SEARCH("C",L91)))</formula>
    </cfRule>
    <cfRule type="containsText" dxfId="237" priority="238" operator="containsText" text="B/C">
      <formula>NOT(ISERROR(SEARCH("B/C",L91)))</formula>
    </cfRule>
    <cfRule type="containsText" dxfId="236" priority="239" operator="containsText" text="B">
      <formula>NOT(ISERROR(SEARCH("B",L91)))</formula>
    </cfRule>
    <cfRule type="containsText" dxfId="235" priority="240" operator="containsText" text="A">
      <formula>NOT(ISERROR(SEARCH("A",L91)))</formula>
    </cfRule>
  </conditionalFormatting>
  <conditionalFormatting sqref="L107">
    <cfRule type="containsText" dxfId="234" priority="231" operator="containsText" text="D">
      <formula>NOT(ISERROR(SEARCH("D",L107)))</formula>
    </cfRule>
    <cfRule type="containsText" dxfId="233" priority="232" operator="containsText" text="C">
      <formula>NOT(ISERROR(SEARCH("C",L107)))</formula>
    </cfRule>
    <cfRule type="containsText" dxfId="232" priority="233" operator="containsText" text="B/C">
      <formula>NOT(ISERROR(SEARCH("B/C",L107)))</formula>
    </cfRule>
    <cfRule type="containsText" dxfId="231" priority="234" operator="containsText" text="B">
      <formula>NOT(ISERROR(SEARCH("B",L107)))</formula>
    </cfRule>
    <cfRule type="containsText" dxfId="230" priority="235" operator="containsText" text="A">
      <formula>NOT(ISERROR(SEARCH("A",L107)))</formula>
    </cfRule>
  </conditionalFormatting>
  <conditionalFormatting sqref="L92">
    <cfRule type="containsText" dxfId="229" priority="226" operator="containsText" text="D">
      <formula>NOT(ISERROR(SEARCH("D",L92)))</formula>
    </cfRule>
    <cfRule type="containsText" dxfId="228" priority="227" operator="containsText" text="C">
      <formula>NOT(ISERROR(SEARCH("C",L92)))</formula>
    </cfRule>
    <cfRule type="containsText" dxfId="227" priority="228" operator="containsText" text="B/C">
      <formula>NOT(ISERROR(SEARCH("B/C",L92)))</formula>
    </cfRule>
    <cfRule type="containsText" dxfId="226" priority="229" operator="containsText" text="B">
      <formula>NOT(ISERROR(SEARCH("B",L92)))</formula>
    </cfRule>
    <cfRule type="containsText" dxfId="225" priority="230" operator="containsText" text="A">
      <formula>NOT(ISERROR(SEARCH("A",L92)))</formula>
    </cfRule>
  </conditionalFormatting>
  <conditionalFormatting sqref="L93">
    <cfRule type="containsText" dxfId="224" priority="221" operator="containsText" text="D">
      <formula>NOT(ISERROR(SEARCH("D",L93)))</formula>
    </cfRule>
    <cfRule type="containsText" dxfId="223" priority="222" operator="containsText" text="C">
      <formula>NOT(ISERROR(SEARCH("C",L93)))</formula>
    </cfRule>
    <cfRule type="containsText" dxfId="222" priority="223" operator="containsText" text="B/C">
      <formula>NOT(ISERROR(SEARCH("B/C",L93)))</formula>
    </cfRule>
    <cfRule type="containsText" dxfId="221" priority="224" operator="containsText" text="B">
      <formula>NOT(ISERROR(SEARCH("B",L93)))</formula>
    </cfRule>
    <cfRule type="containsText" dxfId="220" priority="225" operator="containsText" text="A">
      <formula>NOT(ISERROR(SEARCH("A",L93)))</formula>
    </cfRule>
  </conditionalFormatting>
  <conditionalFormatting sqref="L94">
    <cfRule type="containsText" dxfId="219" priority="216" operator="containsText" text="D">
      <formula>NOT(ISERROR(SEARCH("D",L94)))</formula>
    </cfRule>
    <cfRule type="containsText" dxfId="218" priority="217" operator="containsText" text="C">
      <formula>NOT(ISERROR(SEARCH("C",L94)))</formula>
    </cfRule>
    <cfRule type="containsText" dxfId="217" priority="218" operator="containsText" text="B/C">
      <formula>NOT(ISERROR(SEARCH("B/C",L94)))</formula>
    </cfRule>
    <cfRule type="containsText" dxfId="216" priority="219" operator="containsText" text="B">
      <formula>NOT(ISERROR(SEARCH("B",L94)))</formula>
    </cfRule>
    <cfRule type="containsText" dxfId="215" priority="220" operator="containsText" text="A">
      <formula>NOT(ISERROR(SEARCH("A",L94)))</formula>
    </cfRule>
  </conditionalFormatting>
  <conditionalFormatting sqref="L95">
    <cfRule type="containsText" dxfId="214" priority="211" operator="containsText" text="D">
      <formula>NOT(ISERROR(SEARCH("D",L95)))</formula>
    </cfRule>
    <cfRule type="containsText" dxfId="213" priority="212" operator="containsText" text="C">
      <formula>NOT(ISERROR(SEARCH("C",L95)))</formula>
    </cfRule>
    <cfRule type="containsText" dxfId="212" priority="213" operator="containsText" text="B/C">
      <formula>NOT(ISERROR(SEARCH("B/C",L95)))</formula>
    </cfRule>
    <cfRule type="containsText" dxfId="211" priority="214" operator="containsText" text="B">
      <formula>NOT(ISERROR(SEARCH("B",L95)))</formula>
    </cfRule>
    <cfRule type="containsText" dxfId="210" priority="215" operator="containsText" text="A">
      <formula>NOT(ISERROR(SEARCH("A",L95)))</formula>
    </cfRule>
  </conditionalFormatting>
  <conditionalFormatting sqref="L96">
    <cfRule type="containsText" dxfId="209" priority="206" operator="containsText" text="D">
      <formula>NOT(ISERROR(SEARCH("D",L96)))</formula>
    </cfRule>
    <cfRule type="containsText" dxfId="208" priority="207" operator="containsText" text="C">
      <formula>NOT(ISERROR(SEARCH("C",L96)))</formula>
    </cfRule>
    <cfRule type="containsText" dxfId="207" priority="208" operator="containsText" text="B/C">
      <formula>NOT(ISERROR(SEARCH("B/C",L96)))</formula>
    </cfRule>
    <cfRule type="containsText" dxfId="206" priority="209" operator="containsText" text="B">
      <formula>NOT(ISERROR(SEARCH("B",L96)))</formula>
    </cfRule>
    <cfRule type="containsText" dxfId="205" priority="210" operator="containsText" text="A">
      <formula>NOT(ISERROR(SEARCH("A",L96)))</formula>
    </cfRule>
  </conditionalFormatting>
  <conditionalFormatting sqref="L97">
    <cfRule type="containsText" dxfId="204" priority="201" operator="containsText" text="D">
      <formula>NOT(ISERROR(SEARCH("D",L97)))</formula>
    </cfRule>
    <cfRule type="containsText" dxfId="203" priority="202" operator="containsText" text="C">
      <formula>NOT(ISERROR(SEARCH("C",L97)))</formula>
    </cfRule>
    <cfRule type="containsText" dxfId="202" priority="203" operator="containsText" text="B/C">
      <formula>NOT(ISERROR(SEARCH("B/C",L97)))</formula>
    </cfRule>
    <cfRule type="containsText" dxfId="201" priority="204" operator="containsText" text="B">
      <formula>NOT(ISERROR(SEARCH("B",L97)))</formula>
    </cfRule>
    <cfRule type="containsText" dxfId="200" priority="205" operator="containsText" text="A">
      <formula>NOT(ISERROR(SEARCH("A",L97)))</formula>
    </cfRule>
  </conditionalFormatting>
  <conditionalFormatting sqref="L98">
    <cfRule type="containsText" dxfId="199" priority="196" operator="containsText" text="D">
      <formula>NOT(ISERROR(SEARCH("D",L98)))</formula>
    </cfRule>
    <cfRule type="containsText" dxfId="198" priority="197" operator="containsText" text="C">
      <formula>NOT(ISERROR(SEARCH("C",L98)))</formula>
    </cfRule>
    <cfRule type="containsText" dxfId="197" priority="198" operator="containsText" text="B/C">
      <formula>NOT(ISERROR(SEARCH("B/C",L98)))</formula>
    </cfRule>
    <cfRule type="containsText" dxfId="196" priority="199" operator="containsText" text="B">
      <formula>NOT(ISERROR(SEARCH("B",L98)))</formula>
    </cfRule>
    <cfRule type="containsText" dxfId="195" priority="200" operator="containsText" text="A">
      <formula>NOT(ISERROR(SEARCH("A",L98)))</formula>
    </cfRule>
  </conditionalFormatting>
  <conditionalFormatting sqref="L99">
    <cfRule type="containsText" dxfId="194" priority="191" operator="containsText" text="D">
      <formula>NOT(ISERROR(SEARCH("D",L99)))</formula>
    </cfRule>
    <cfRule type="containsText" dxfId="193" priority="192" operator="containsText" text="C">
      <formula>NOT(ISERROR(SEARCH("C",L99)))</formula>
    </cfRule>
    <cfRule type="containsText" dxfId="192" priority="193" operator="containsText" text="B/C">
      <formula>NOT(ISERROR(SEARCH("B/C",L99)))</formula>
    </cfRule>
    <cfRule type="containsText" dxfId="191" priority="194" operator="containsText" text="B">
      <formula>NOT(ISERROR(SEARCH("B",L99)))</formula>
    </cfRule>
    <cfRule type="containsText" dxfId="190" priority="195" operator="containsText" text="A">
      <formula>NOT(ISERROR(SEARCH("A",L99)))</formula>
    </cfRule>
  </conditionalFormatting>
  <conditionalFormatting sqref="L100">
    <cfRule type="containsText" dxfId="189" priority="186" operator="containsText" text="D">
      <formula>NOT(ISERROR(SEARCH("D",L100)))</formula>
    </cfRule>
    <cfRule type="containsText" dxfId="188" priority="187" operator="containsText" text="C">
      <formula>NOT(ISERROR(SEARCH("C",L100)))</formula>
    </cfRule>
    <cfRule type="containsText" dxfId="187" priority="188" operator="containsText" text="B/C">
      <formula>NOT(ISERROR(SEARCH("B/C",L100)))</formula>
    </cfRule>
    <cfRule type="containsText" dxfId="186" priority="189" operator="containsText" text="B">
      <formula>NOT(ISERROR(SEARCH("B",L100)))</formula>
    </cfRule>
    <cfRule type="containsText" dxfId="185" priority="190" operator="containsText" text="A">
      <formula>NOT(ISERROR(SEARCH("A",L100)))</formula>
    </cfRule>
  </conditionalFormatting>
  <conditionalFormatting sqref="L101">
    <cfRule type="containsText" dxfId="184" priority="181" operator="containsText" text="D">
      <formula>NOT(ISERROR(SEARCH("D",L101)))</formula>
    </cfRule>
    <cfRule type="containsText" dxfId="183" priority="182" operator="containsText" text="C">
      <formula>NOT(ISERROR(SEARCH("C",L101)))</formula>
    </cfRule>
    <cfRule type="containsText" dxfId="182" priority="183" operator="containsText" text="B/C">
      <formula>NOT(ISERROR(SEARCH("B/C",L101)))</formula>
    </cfRule>
    <cfRule type="containsText" dxfId="181" priority="184" operator="containsText" text="B">
      <formula>NOT(ISERROR(SEARCH("B",L101)))</formula>
    </cfRule>
    <cfRule type="containsText" dxfId="180" priority="185" operator="containsText" text="A">
      <formula>NOT(ISERROR(SEARCH("A",L101)))</formula>
    </cfRule>
  </conditionalFormatting>
  <conditionalFormatting sqref="L102">
    <cfRule type="containsText" dxfId="179" priority="176" operator="containsText" text="D">
      <formula>NOT(ISERROR(SEARCH("D",L102)))</formula>
    </cfRule>
    <cfRule type="containsText" dxfId="178" priority="177" operator="containsText" text="C">
      <formula>NOT(ISERROR(SEARCH("C",L102)))</formula>
    </cfRule>
    <cfRule type="containsText" dxfId="177" priority="178" operator="containsText" text="B/C">
      <formula>NOT(ISERROR(SEARCH("B/C",L102)))</formula>
    </cfRule>
    <cfRule type="containsText" dxfId="176" priority="179" operator="containsText" text="B">
      <formula>NOT(ISERROR(SEARCH("B",L102)))</formula>
    </cfRule>
    <cfRule type="containsText" dxfId="175" priority="180" operator="containsText" text="A">
      <formula>NOT(ISERROR(SEARCH("A",L102)))</formula>
    </cfRule>
  </conditionalFormatting>
  <conditionalFormatting sqref="L103">
    <cfRule type="containsText" dxfId="174" priority="171" operator="containsText" text="D">
      <formula>NOT(ISERROR(SEARCH("D",L103)))</formula>
    </cfRule>
    <cfRule type="containsText" dxfId="173" priority="172" operator="containsText" text="C">
      <formula>NOT(ISERROR(SEARCH("C",L103)))</formula>
    </cfRule>
    <cfRule type="containsText" dxfId="172" priority="173" operator="containsText" text="B/C">
      <formula>NOT(ISERROR(SEARCH("B/C",L103)))</formula>
    </cfRule>
    <cfRule type="containsText" dxfId="171" priority="174" operator="containsText" text="B">
      <formula>NOT(ISERROR(SEARCH("B",L103)))</formula>
    </cfRule>
    <cfRule type="containsText" dxfId="170" priority="175" operator="containsText" text="A">
      <formula>NOT(ISERROR(SEARCH("A",L103)))</formula>
    </cfRule>
  </conditionalFormatting>
  <conditionalFormatting sqref="L104">
    <cfRule type="containsText" dxfId="169" priority="166" operator="containsText" text="D">
      <formula>NOT(ISERROR(SEARCH("D",L104)))</formula>
    </cfRule>
    <cfRule type="containsText" dxfId="168" priority="167" operator="containsText" text="C">
      <formula>NOT(ISERROR(SEARCH("C",L104)))</formula>
    </cfRule>
    <cfRule type="containsText" dxfId="167" priority="168" operator="containsText" text="B/C">
      <formula>NOT(ISERROR(SEARCH("B/C",L104)))</formula>
    </cfRule>
    <cfRule type="containsText" dxfId="166" priority="169" operator="containsText" text="B">
      <formula>NOT(ISERROR(SEARCH("B",L104)))</formula>
    </cfRule>
    <cfRule type="containsText" dxfId="165" priority="170" operator="containsText" text="A">
      <formula>NOT(ISERROR(SEARCH("A",L104)))</formula>
    </cfRule>
  </conditionalFormatting>
  <conditionalFormatting sqref="L105">
    <cfRule type="containsText" dxfId="164" priority="161" operator="containsText" text="D">
      <formula>NOT(ISERROR(SEARCH("D",L105)))</formula>
    </cfRule>
    <cfRule type="containsText" dxfId="163" priority="162" operator="containsText" text="C">
      <formula>NOT(ISERROR(SEARCH("C",L105)))</formula>
    </cfRule>
    <cfRule type="containsText" dxfId="162" priority="163" operator="containsText" text="B/C">
      <formula>NOT(ISERROR(SEARCH("B/C",L105)))</formula>
    </cfRule>
    <cfRule type="containsText" dxfId="161" priority="164" operator="containsText" text="B">
      <formula>NOT(ISERROR(SEARCH("B",L105)))</formula>
    </cfRule>
    <cfRule type="containsText" dxfId="160" priority="165" operator="containsText" text="A">
      <formula>NOT(ISERROR(SEARCH("A",L105)))</formula>
    </cfRule>
  </conditionalFormatting>
  <conditionalFormatting sqref="L110">
    <cfRule type="containsText" dxfId="159" priority="156" operator="containsText" text="D">
      <formula>NOT(ISERROR(SEARCH("D",L110)))</formula>
    </cfRule>
    <cfRule type="containsText" dxfId="158" priority="157" operator="containsText" text="C">
      <formula>NOT(ISERROR(SEARCH("C",L110)))</formula>
    </cfRule>
    <cfRule type="containsText" dxfId="157" priority="158" operator="containsText" text="B/C">
      <formula>NOT(ISERROR(SEARCH("B/C",L110)))</formula>
    </cfRule>
    <cfRule type="containsText" dxfId="156" priority="159" operator="containsText" text="B">
      <formula>NOT(ISERROR(SEARCH("B",L110)))</formula>
    </cfRule>
    <cfRule type="containsText" dxfId="155" priority="160" operator="containsText" text="A">
      <formula>NOT(ISERROR(SEARCH("A",L110)))</formula>
    </cfRule>
  </conditionalFormatting>
  <conditionalFormatting sqref="L111">
    <cfRule type="containsText" dxfId="154" priority="151" operator="containsText" text="D">
      <formula>NOT(ISERROR(SEARCH("D",L111)))</formula>
    </cfRule>
    <cfRule type="containsText" dxfId="153" priority="152" operator="containsText" text="C">
      <formula>NOT(ISERROR(SEARCH("C",L111)))</formula>
    </cfRule>
    <cfRule type="containsText" dxfId="152" priority="153" operator="containsText" text="B/C">
      <formula>NOT(ISERROR(SEARCH("B/C",L111)))</formula>
    </cfRule>
    <cfRule type="containsText" dxfId="151" priority="154" operator="containsText" text="B">
      <formula>NOT(ISERROR(SEARCH("B",L111)))</formula>
    </cfRule>
    <cfRule type="containsText" dxfId="150" priority="155" operator="containsText" text="A">
      <formula>NOT(ISERROR(SEARCH("A",L111)))</formula>
    </cfRule>
  </conditionalFormatting>
  <conditionalFormatting sqref="L112">
    <cfRule type="containsText" dxfId="149" priority="146" operator="containsText" text="D">
      <formula>NOT(ISERROR(SEARCH("D",L112)))</formula>
    </cfRule>
    <cfRule type="containsText" dxfId="148" priority="147" operator="containsText" text="C">
      <formula>NOT(ISERROR(SEARCH("C",L112)))</formula>
    </cfRule>
    <cfRule type="containsText" dxfId="147" priority="148" operator="containsText" text="B/C">
      <formula>NOT(ISERROR(SEARCH("B/C",L112)))</formula>
    </cfRule>
    <cfRule type="containsText" dxfId="146" priority="149" operator="containsText" text="B">
      <formula>NOT(ISERROR(SEARCH("B",L112)))</formula>
    </cfRule>
    <cfRule type="containsText" dxfId="145" priority="150" operator="containsText" text="A">
      <formula>NOT(ISERROR(SEARCH("A",L112)))</formula>
    </cfRule>
  </conditionalFormatting>
  <conditionalFormatting sqref="L113">
    <cfRule type="containsText" dxfId="144" priority="141" operator="containsText" text="D">
      <formula>NOT(ISERROR(SEARCH("D",L113)))</formula>
    </cfRule>
    <cfRule type="containsText" dxfId="143" priority="142" operator="containsText" text="C">
      <formula>NOT(ISERROR(SEARCH("C",L113)))</formula>
    </cfRule>
    <cfRule type="containsText" dxfId="142" priority="143" operator="containsText" text="B/C">
      <formula>NOT(ISERROR(SEARCH("B/C",L113)))</formula>
    </cfRule>
    <cfRule type="containsText" dxfId="141" priority="144" operator="containsText" text="B">
      <formula>NOT(ISERROR(SEARCH("B",L113)))</formula>
    </cfRule>
    <cfRule type="containsText" dxfId="140" priority="145" operator="containsText" text="A">
      <formula>NOT(ISERROR(SEARCH("A",L113)))</formula>
    </cfRule>
  </conditionalFormatting>
  <conditionalFormatting sqref="L108">
    <cfRule type="containsText" dxfId="139" priority="136" operator="containsText" text="D">
      <formula>NOT(ISERROR(SEARCH("D",L108)))</formula>
    </cfRule>
    <cfRule type="containsText" dxfId="138" priority="137" operator="containsText" text="C">
      <formula>NOT(ISERROR(SEARCH("C",L108)))</formula>
    </cfRule>
    <cfRule type="containsText" dxfId="137" priority="138" operator="containsText" text="B/C">
      <formula>NOT(ISERROR(SEARCH("B/C",L108)))</formula>
    </cfRule>
    <cfRule type="containsText" dxfId="136" priority="139" operator="containsText" text="B">
      <formula>NOT(ISERROR(SEARCH("B",L108)))</formula>
    </cfRule>
    <cfRule type="containsText" dxfId="135" priority="140" operator="containsText" text="A">
      <formula>NOT(ISERROR(SEARCH("A",L108)))</formula>
    </cfRule>
  </conditionalFormatting>
  <conditionalFormatting sqref="L106">
    <cfRule type="containsText" dxfId="134" priority="131" operator="containsText" text="D">
      <formula>NOT(ISERROR(SEARCH("D",L106)))</formula>
    </cfRule>
    <cfRule type="containsText" dxfId="133" priority="132" operator="containsText" text="C">
      <formula>NOT(ISERROR(SEARCH("C",L106)))</formula>
    </cfRule>
    <cfRule type="containsText" dxfId="132" priority="133" operator="containsText" text="B/C">
      <formula>NOT(ISERROR(SEARCH("B/C",L106)))</formula>
    </cfRule>
    <cfRule type="containsText" dxfId="131" priority="134" operator="containsText" text="B">
      <formula>NOT(ISERROR(SEARCH("B",L106)))</formula>
    </cfRule>
    <cfRule type="containsText" dxfId="130" priority="135" operator="containsText" text="A">
      <formula>NOT(ISERROR(SEARCH("A",L106)))</formula>
    </cfRule>
  </conditionalFormatting>
  <conditionalFormatting sqref="L109">
    <cfRule type="containsText" dxfId="129" priority="126" operator="containsText" text="D">
      <formula>NOT(ISERROR(SEARCH("D",L109)))</formula>
    </cfRule>
    <cfRule type="containsText" dxfId="128" priority="127" operator="containsText" text="C">
      <formula>NOT(ISERROR(SEARCH("C",L109)))</formula>
    </cfRule>
    <cfRule type="containsText" dxfId="127" priority="128" operator="containsText" text="B/C">
      <formula>NOT(ISERROR(SEARCH("B/C",L109)))</formula>
    </cfRule>
    <cfRule type="containsText" dxfId="126" priority="129" operator="containsText" text="B">
      <formula>NOT(ISERROR(SEARCH("B",L109)))</formula>
    </cfRule>
    <cfRule type="containsText" dxfId="125" priority="130" operator="containsText" text="A">
      <formula>NOT(ISERROR(SEARCH("A",L109)))</formula>
    </cfRule>
  </conditionalFormatting>
  <conditionalFormatting sqref="L114">
    <cfRule type="containsText" dxfId="124" priority="121" operator="containsText" text="D">
      <formula>NOT(ISERROR(SEARCH("D",L114)))</formula>
    </cfRule>
    <cfRule type="containsText" dxfId="123" priority="122" operator="containsText" text="C">
      <formula>NOT(ISERROR(SEARCH("C",L114)))</formula>
    </cfRule>
    <cfRule type="containsText" dxfId="122" priority="123" operator="containsText" text="B/C">
      <formula>NOT(ISERROR(SEARCH("B/C",L114)))</formula>
    </cfRule>
    <cfRule type="containsText" dxfId="121" priority="124" operator="containsText" text="B">
      <formula>NOT(ISERROR(SEARCH("B",L114)))</formula>
    </cfRule>
    <cfRule type="containsText" dxfId="120" priority="125" operator="containsText" text="A">
      <formula>NOT(ISERROR(SEARCH("A",L114)))</formula>
    </cfRule>
  </conditionalFormatting>
  <conditionalFormatting sqref="M91">
    <cfRule type="containsText" dxfId="119" priority="116" operator="containsText" text="D">
      <formula>NOT(ISERROR(SEARCH("D",M91)))</formula>
    </cfRule>
    <cfRule type="containsText" dxfId="118" priority="117" operator="containsText" text="C">
      <formula>NOT(ISERROR(SEARCH("C",M91)))</formula>
    </cfRule>
    <cfRule type="containsText" dxfId="117" priority="118" operator="containsText" text="B/C">
      <formula>NOT(ISERROR(SEARCH("B/C",M91)))</formula>
    </cfRule>
    <cfRule type="containsText" dxfId="116" priority="119" operator="containsText" text="B">
      <formula>NOT(ISERROR(SEARCH("B",M91)))</formula>
    </cfRule>
    <cfRule type="containsText" dxfId="115" priority="120" operator="containsText" text="A">
      <formula>NOT(ISERROR(SEARCH("A",M91)))</formula>
    </cfRule>
  </conditionalFormatting>
  <conditionalFormatting sqref="M107">
    <cfRule type="containsText" dxfId="114" priority="111" operator="containsText" text="D">
      <formula>NOT(ISERROR(SEARCH("D",M107)))</formula>
    </cfRule>
    <cfRule type="containsText" dxfId="113" priority="112" operator="containsText" text="C">
      <formula>NOT(ISERROR(SEARCH("C",M107)))</formula>
    </cfRule>
    <cfRule type="containsText" dxfId="112" priority="113" operator="containsText" text="B/C">
      <formula>NOT(ISERROR(SEARCH("B/C",M107)))</formula>
    </cfRule>
    <cfRule type="containsText" dxfId="111" priority="114" operator="containsText" text="B">
      <formula>NOT(ISERROR(SEARCH("B",M107)))</formula>
    </cfRule>
    <cfRule type="containsText" dxfId="110" priority="115" operator="containsText" text="A">
      <formula>NOT(ISERROR(SEARCH("A",M107)))</formula>
    </cfRule>
  </conditionalFormatting>
  <conditionalFormatting sqref="M92">
    <cfRule type="containsText" dxfId="109" priority="106" operator="containsText" text="D">
      <formula>NOT(ISERROR(SEARCH("D",M92)))</formula>
    </cfRule>
    <cfRule type="containsText" dxfId="108" priority="107" operator="containsText" text="C">
      <formula>NOT(ISERROR(SEARCH("C",M92)))</formula>
    </cfRule>
    <cfRule type="containsText" dxfId="107" priority="108" operator="containsText" text="B/C">
      <formula>NOT(ISERROR(SEARCH("B/C",M92)))</formula>
    </cfRule>
    <cfRule type="containsText" dxfId="106" priority="109" operator="containsText" text="B">
      <formula>NOT(ISERROR(SEARCH("B",M92)))</formula>
    </cfRule>
    <cfRule type="containsText" dxfId="105" priority="110" operator="containsText" text="A">
      <formula>NOT(ISERROR(SEARCH("A",M92)))</formula>
    </cfRule>
  </conditionalFormatting>
  <conditionalFormatting sqref="M93">
    <cfRule type="containsText" dxfId="104" priority="101" operator="containsText" text="D">
      <formula>NOT(ISERROR(SEARCH("D",M93)))</formula>
    </cfRule>
    <cfRule type="containsText" dxfId="103" priority="102" operator="containsText" text="C">
      <formula>NOT(ISERROR(SEARCH("C",M93)))</formula>
    </cfRule>
    <cfRule type="containsText" dxfId="102" priority="103" operator="containsText" text="B/C">
      <formula>NOT(ISERROR(SEARCH("B/C",M93)))</formula>
    </cfRule>
    <cfRule type="containsText" dxfId="101" priority="104" operator="containsText" text="B">
      <formula>NOT(ISERROR(SEARCH("B",M93)))</formula>
    </cfRule>
    <cfRule type="containsText" dxfId="100" priority="105" operator="containsText" text="A">
      <formula>NOT(ISERROR(SEARCH("A",M93)))</formula>
    </cfRule>
  </conditionalFormatting>
  <conditionalFormatting sqref="M94">
    <cfRule type="containsText" dxfId="99" priority="96" operator="containsText" text="D">
      <formula>NOT(ISERROR(SEARCH("D",M94)))</formula>
    </cfRule>
    <cfRule type="containsText" dxfId="98" priority="97" operator="containsText" text="C">
      <formula>NOT(ISERROR(SEARCH("C",M94)))</formula>
    </cfRule>
    <cfRule type="containsText" dxfId="97" priority="98" operator="containsText" text="B/C">
      <formula>NOT(ISERROR(SEARCH("B/C",M94)))</formula>
    </cfRule>
    <cfRule type="containsText" dxfId="96" priority="99" operator="containsText" text="B">
      <formula>NOT(ISERROR(SEARCH("B",M94)))</formula>
    </cfRule>
    <cfRule type="containsText" dxfId="95" priority="100" operator="containsText" text="A">
      <formula>NOT(ISERROR(SEARCH("A",M94)))</formula>
    </cfRule>
  </conditionalFormatting>
  <conditionalFormatting sqref="M95">
    <cfRule type="containsText" dxfId="94" priority="91" operator="containsText" text="D">
      <formula>NOT(ISERROR(SEARCH("D",M95)))</formula>
    </cfRule>
    <cfRule type="containsText" dxfId="93" priority="92" operator="containsText" text="C">
      <formula>NOT(ISERROR(SEARCH("C",M95)))</formula>
    </cfRule>
    <cfRule type="containsText" dxfId="92" priority="93" operator="containsText" text="B/C">
      <formula>NOT(ISERROR(SEARCH("B/C",M95)))</formula>
    </cfRule>
    <cfRule type="containsText" dxfId="91" priority="94" operator="containsText" text="B">
      <formula>NOT(ISERROR(SEARCH("B",M95)))</formula>
    </cfRule>
    <cfRule type="containsText" dxfId="90" priority="95" operator="containsText" text="A">
      <formula>NOT(ISERROR(SEARCH("A",M95)))</formula>
    </cfRule>
  </conditionalFormatting>
  <conditionalFormatting sqref="M96">
    <cfRule type="containsText" dxfId="89" priority="86" operator="containsText" text="D">
      <formula>NOT(ISERROR(SEARCH("D",M96)))</formula>
    </cfRule>
    <cfRule type="containsText" dxfId="88" priority="87" operator="containsText" text="C">
      <formula>NOT(ISERROR(SEARCH("C",M96)))</formula>
    </cfRule>
    <cfRule type="containsText" dxfId="87" priority="88" operator="containsText" text="B/C">
      <formula>NOT(ISERROR(SEARCH("B/C",M96)))</formula>
    </cfRule>
    <cfRule type="containsText" dxfId="86" priority="89" operator="containsText" text="B">
      <formula>NOT(ISERROR(SEARCH("B",M96)))</formula>
    </cfRule>
    <cfRule type="containsText" dxfId="85" priority="90" operator="containsText" text="A">
      <formula>NOT(ISERROR(SEARCH("A",M96)))</formula>
    </cfRule>
  </conditionalFormatting>
  <conditionalFormatting sqref="M97">
    <cfRule type="containsText" dxfId="84" priority="81" operator="containsText" text="D">
      <formula>NOT(ISERROR(SEARCH("D",M97)))</formula>
    </cfRule>
    <cfRule type="containsText" dxfId="83" priority="82" operator="containsText" text="C">
      <formula>NOT(ISERROR(SEARCH("C",M97)))</formula>
    </cfRule>
    <cfRule type="containsText" dxfId="82" priority="83" operator="containsText" text="B/C">
      <formula>NOT(ISERROR(SEARCH("B/C",M97)))</formula>
    </cfRule>
    <cfRule type="containsText" dxfId="81" priority="84" operator="containsText" text="B">
      <formula>NOT(ISERROR(SEARCH("B",M97)))</formula>
    </cfRule>
    <cfRule type="containsText" dxfId="80" priority="85" operator="containsText" text="A">
      <formula>NOT(ISERROR(SEARCH("A",M97)))</formula>
    </cfRule>
  </conditionalFormatting>
  <conditionalFormatting sqref="M98">
    <cfRule type="containsText" dxfId="79" priority="76" operator="containsText" text="D">
      <formula>NOT(ISERROR(SEARCH("D",M98)))</formula>
    </cfRule>
    <cfRule type="containsText" dxfId="78" priority="77" operator="containsText" text="C">
      <formula>NOT(ISERROR(SEARCH("C",M98)))</formula>
    </cfRule>
    <cfRule type="containsText" dxfId="77" priority="78" operator="containsText" text="B/C">
      <formula>NOT(ISERROR(SEARCH("B/C",M98)))</formula>
    </cfRule>
    <cfRule type="containsText" dxfId="76" priority="79" operator="containsText" text="B">
      <formula>NOT(ISERROR(SEARCH("B",M98)))</formula>
    </cfRule>
    <cfRule type="containsText" dxfId="75" priority="80" operator="containsText" text="A">
      <formula>NOT(ISERROR(SEARCH("A",M98)))</formula>
    </cfRule>
  </conditionalFormatting>
  <conditionalFormatting sqref="M99">
    <cfRule type="containsText" dxfId="74" priority="71" operator="containsText" text="D">
      <formula>NOT(ISERROR(SEARCH("D",M99)))</formula>
    </cfRule>
    <cfRule type="containsText" dxfId="73" priority="72" operator="containsText" text="C">
      <formula>NOT(ISERROR(SEARCH("C",M99)))</formula>
    </cfRule>
    <cfRule type="containsText" dxfId="72" priority="73" operator="containsText" text="B/C">
      <formula>NOT(ISERROR(SEARCH("B/C",M99)))</formula>
    </cfRule>
    <cfRule type="containsText" dxfId="71" priority="74" operator="containsText" text="B">
      <formula>NOT(ISERROR(SEARCH("B",M99)))</formula>
    </cfRule>
    <cfRule type="containsText" dxfId="70" priority="75" operator="containsText" text="A">
      <formula>NOT(ISERROR(SEARCH("A",M99)))</formula>
    </cfRule>
  </conditionalFormatting>
  <conditionalFormatting sqref="M100">
    <cfRule type="containsText" dxfId="69" priority="66" operator="containsText" text="D">
      <formula>NOT(ISERROR(SEARCH("D",M100)))</formula>
    </cfRule>
    <cfRule type="containsText" dxfId="68" priority="67" operator="containsText" text="C">
      <formula>NOT(ISERROR(SEARCH("C",M100)))</formula>
    </cfRule>
    <cfRule type="containsText" dxfId="67" priority="68" operator="containsText" text="B/C">
      <formula>NOT(ISERROR(SEARCH("B/C",M100)))</formula>
    </cfRule>
    <cfRule type="containsText" dxfId="66" priority="69" operator="containsText" text="B">
      <formula>NOT(ISERROR(SEARCH("B",M100)))</formula>
    </cfRule>
    <cfRule type="containsText" dxfId="65" priority="70" operator="containsText" text="A">
      <formula>NOT(ISERROR(SEARCH("A",M100)))</formula>
    </cfRule>
  </conditionalFormatting>
  <conditionalFormatting sqref="M101">
    <cfRule type="containsText" dxfId="64" priority="61" operator="containsText" text="D">
      <formula>NOT(ISERROR(SEARCH("D",M101)))</formula>
    </cfRule>
    <cfRule type="containsText" dxfId="63" priority="62" operator="containsText" text="C">
      <formula>NOT(ISERROR(SEARCH("C",M101)))</formula>
    </cfRule>
    <cfRule type="containsText" dxfId="62" priority="63" operator="containsText" text="B/C">
      <formula>NOT(ISERROR(SEARCH("B/C",M101)))</formula>
    </cfRule>
    <cfRule type="containsText" dxfId="61" priority="64" operator="containsText" text="B">
      <formula>NOT(ISERROR(SEARCH("B",M101)))</formula>
    </cfRule>
    <cfRule type="containsText" dxfId="60" priority="65" operator="containsText" text="A">
      <formula>NOT(ISERROR(SEARCH("A",M101)))</formula>
    </cfRule>
  </conditionalFormatting>
  <conditionalFormatting sqref="M102">
    <cfRule type="containsText" dxfId="59" priority="56" operator="containsText" text="D">
      <formula>NOT(ISERROR(SEARCH("D",M102)))</formula>
    </cfRule>
    <cfRule type="containsText" dxfId="58" priority="57" operator="containsText" text="C">
      <formula>NOT(ISERROR(SEARCH("C",M102)))</formula>
    </cfRule>
    <cfRule type="containsText" dxfId="57" priority="58" operator="containsText" text="B/C">
      <formula>NOT(ISERROR(SEARCH("B/C",M102)))</formula>
    </cfRule>
    <cfRule type="containsText" dxfId="56" priority="59" operator="containsText" text="B">
      <formula>NOT(ISERROR(SEARCH("B",M102)))</formula>
    </cfRule>
    <cfRule type="containsText" dxfId="55" priority="60" operator="containsText" text="A">
      <formula>NOT(ISERROR(SEARCH("A",M102)))</formula>
    </cfRule>
  </conditionalFormatting>
  <conditionalFormatting sqref="M103">
    <cfRule type="containsText" dxfId="54" priority="51" operator="containsText" text="D">
      <formula>NOT(ISERROR(SEARCH("D",M103)))</formula>
    </cfRule>
    <cfRule type="containsText" dxfId="53" priority="52" operator="containsText" text="C">
      <formula>NOT(ISERROR(SEARCH("C",M103)))</formula>
    </cfRule>
    <cfRule type="containsText" dxfId="52" priority="53" operator="containsText" text="B/C">
      <formula>NOT(ISERROR(SEARCH("B/C",M103)))</formula>
    </cfRule>
    <cfRule type="containsText" dxfId="51" priority="54" operator="containsText" text="B">
      <formula>NOT(ISERROR(SEARCH("B",M103)))</formula>
    </cfRule>
    <cfRule type="containsText" dxfId="50" priority="55" operator="containsText" text="A">
      <formula>NOT(ISERROR(SEARCH("A",M103)))</formula>
    </cfRule>
  </conditionalFormatting>
  <conditionalFormatting sqref="M104">
    <cfRule type="containsText" dxfId="49" priority="46" operator="containsText" text="D">
      <formula>NOT(ISERROR(SEARCH("D",M104)))</formula>
    </cfRule>
    <cfRule type="containsText" dxfId="48" priority="47" operator="containsText" text="C">
      <formula>NOT(ISERROR(SEARCH("C",M104)))</formula>
    </cfRule>
    <cfRule type="containsText" dxfId="47" priority="48" operator="containsText" text="B/C">
      <formula>NOT(ISERROR(SEARCH("B/C",M104)))</formula>
    </cfRule>
    <cfRule type="containsText" dxfId="46" priority="49" operator="containsText" text="B">
      <formula>NOT(ISERROR(SEARCH("B",M104)))</formula>
    </cfRule>
    <cfRule type="containsText" dxfId="45" priority="50" operator="containsText" text="A">
      <formula>NOT(ISERROR(SEARCH("A",M104)))</formula>
    </cfRule>
  </conditionalFormatting>
  <conditionalFormatting sqref="M105">
    <cfRule type="containsText" dxfId="44" priority="41" operator="containsText" text="D">
      <formula>NOT(ISERROR(SEARCH("D",M105)))</formula>
    </cfRule>
    <cfRule type="containsText" dxfId="43" priority="42" operator="containsText" text="C">
      <formula>NOT(ISERROR(SEARCH("C",M105)))</formula>
    </cfRule>
    <cfRule type="containsText" dxfId="42" priority="43" operator="containsText" text="B/C">
      <formula>NOT(ISERROR(SEARCH("B/C",M105)))</formula>
    </cfRule>
    <cfRule type="containsText" dxfId="41" priority="44" operator="containsText" text="B">
      <formula>NOT(ISERROR(SEARCH("B",M105)))</formula>
    </cfRule>
    <cfRule type="containsText" dxfId="40" priority="45" operator="containsText" text="A">
      <formula>NOT(ISERROR(SEARCH("A",M105)))</formula>
    </cfRule>
  </conditionalFormatting>
  <conditionalFormatting sqref="M110">
    <cfRule type="containsText" dxfId="39" priority="36" operator="containsText" text="D">
      <formula>NOT(ISERROR(SEARCH("D",M110)))</formula>
    </cfRule>
    <cfRule type="containsText" dxfId="38" priority="37" operator="containsText" text="C">
      <formula>NOT(ISERROR(SEARCH("C",M110)))</formula>
    </cfRule>
    <cfRule type="containsText" dxfId="37" priority="38" operator="containsText" text="B/C">
      <formula>NOT(ISERROR(SEARCH("B/C",M110)))</formula>
    </cfRule>
    <cfRule type="containsText" dxfId="36" priority="39" operator="containsText" text="B">
      <formula>NOT(ISERROR(SEARCH("B",M110)))</formula>
    </cfRule>
    <cfRule type="containsText" dxfId="35" priority="40" operator="containsText" text="A">
      <formula>NOT(ISERROR(SEARCH("A",M110)))</formula>
    </cfRule>
  </conditionalFormatting>
  <conditionalFormatting sqref="M111">
    <cfRule type="containsText" dxfId="34" priority="31" operator="containsText" text="D">
      <formula>NOT(ISERROR(SEARCH("D",M111)))</formula>
    </cfRule>
    <cfRule type="containsText" dxfId="33" priority="32" operator="containsText" text="C">
      <formula>NOT(ISERROR(SEARCH("C",M111)))</formula>
    </cfRule>
    <cfRule type="containsText" dxfId="32" priority="33" operator="containsText" text="B/C">
      <formula>NOT(ISERROR(SEARCH("B/C",M111)))</formula>
    </cfRule>
    <cfRule type="containsText" dxfId="31" priority="34" operator="containsText" text="B">
      <formula>NOT(ISERROR(SEARCH("B",M111)))</formula>
    </cfRule>
    <cfRule type="containsText" dxfId="30" priority="35" operator="containsText" text="A">
      <formula>NOT(ISERROR(SEARCH("A",M111)))</formula>
    </cfRule>
  </conditionalFormatting>
  <conditionalFormatting sqref="M112">
    <cfRule type="containsText" dxfId="29" priority="26" operator="containsText" text="D">
      <formula>NOT(ISERROR(SEARCH("D",M112)))</formula>
    </cfRule>
    <cfRule type="containsText" dxfId="28" priority="27" operator="containsText" text="C">
      <formula>NOT(ISERROR(SEARCH("C",M112)))</formula>
    </cfRule>
    <cfRule type="containsText" dxfId="27" priority="28" operator="containsText" text="B/C">
      <formula>NOT(ISERROR(SEARCH("B/C",M112)))</formula>
    </cfRule>
    <cfRule type="containsText" dxfId="26" priority="29" operator="containsText" text="B">
      <formula>NOT(ISERROR(SEARCH("B",M112)))</formula>
    </cfRule>
    <cfRule type="containsText" dxfId="25" priority="30" operator="containsText" text="A">
      <formula>NOT(ISERROR(SEARCH("A",M112)))</formula>
    </cfRule>
  </conditionalFormatting>
  <conditionalFormatting sqref="M113">
    <cfRule type="containsText" dxfId="24" priority="21" operator="containsText" text="D">
      <formula>NOT(ISERROR(SEARCH("D",M113)))</formula>
    </cfRule>
    <cfRule type="containsText" dxfId="23" priority="22" operator="containsText" text="C">
      <formula>NOT(ISERROR(SEARCH("C",M113)))</formula>
    </cfRule>
    <cfRule type="containsText" dxfId="22" priority="23" operator="containsText" text="B/C">
      <formula>NOT(ISERROR(SEARCH("B/C",M113)))</formula>
    </cfRule>
    <cfRule type="containsText" dxfId="21" priority="24" operator="containsText" text="B">
      <formula>NOT(ISERROR(SEARCH("B",M113)))</formula>
    </cfRule>
    <cfRule type="containsText" dxfId="20" priority="25" operator="containsText" text="A">
      <formula>NOT(ISERROR(SEARCH("A",M113)))</formula>
    </cfRule>
  </conditionalFormatting>
  <conditionalFormatting sqref="M108">
    <cfRule type="containsText" dxfId="19" priority="16" operator="containsText" text="D">
      <formula>NOT(ISERROR(SEARCH("D",M108)))</formula>
    </cfRule>
    <cfRule type="containsText" dxfId="18" priority="17" operator="containsText" text="C">
      <formula>NOT(ISERROR(SEARCH("C",M108)))</formula>
    </cfRule>
    <cfRule type="containsText" dxfId="17" priority="18" operator="containsText" text="B/C">
      <formula>NOT(ISERROR(SEARCH("B/C",M108)))</formula>
    </cfRule>
    <cfRule type="containsText" dxfId="16" priority="19" operator="containsText" text="B">
      <formula>NOT(ISERROR(SEARCH("B",M108)))</formula>
    </cfRule>
    <cfRule type="containsText" dxfId="15" priority="20" operator="containsText" text="A">
      <formula>NOT(ISERROR(SEARCH("A",M108)))</formula>
    </cfRule>
  </conditionalFormatting>
  <conditionalFormatting sqref="M106">
    <cfRule type="containsText" dxfId="14" priority="11" operator="containsText" text="D">
      <formula>NOT(ISERROR(SEARCH("D",M106)))</formula>
    </cfRule>
    <cfRule type="containsText" dxfId="13" priority="12" operator="containsText" text="C">
      <formula>NOT(ISERROR(SEARCH("C",M106)))</formula>
    </cfRule>
    <cfRule type="containsText" dxfId="12" priority="13" operator="containsText" text="B/C">
      <formula>NOT(ISERROR(SEARCH("B/C",M106)))</formula>
    </cfRule>
    <cfRule type="containsText" dxfId="11" priority="14" operator="containsText" text="B">
      <formula>NOT(ISERROR(SEARCH("B",M106)))</formula>
    </cfRule>
    <cfRule type="containsText" dxfId="10" priority="15" operator="containsText" text="A">
      <formula>NOT(ISERROR(SEARCH("A",M106)))</formula>
    </cfRule>
  </conditionalFormatting>
  <conditionalFormatting sqref="M109">
    <cfRule type="containsText" dxfId="9" priority="6" operator="containsText" text="D">
      <formula>NOT(ISERROR(SEARCH("D",M109)))</formula>
    </cfRule>
    <cfRule type="containsText" dxfId="8" priority="7" operator="containsText" text="C">
      <formula>NOT(ISERROR(SEARCH("C",M109)))</formula>
    </cfRule>
    <cfRule type="containsText" dxfId="7" priority="8" operator="containsText" text="B/C">
      <formula>NOT(ISERROR(SEARCH("B/C",M109)))</formula>
    </cfRule>
    <cfRule type="containsText" dxfId="6" priority="9" operator="containsText" text="B">
      <formula>NOT(ISERROR(SEARCH("B",M109)))</formula>
    </cfRule>
    <cfRule type="containsText" dxfId="5" priority="10" operator="containsText" text="A">
      <formula>NOT(ISERROR(SEARCH("A",M109)))</formula>
    </cfRule>
  </conditionalFormatting>
  <conditionalFormatting sqref="M114">
    <cfRule type="containsText" dxfId="4" priority="1" operator="containsText" text="D">
      <formula>NOT(ISERROR(SEARCH("D",M114)))</formula>
    </cfRule>
    <cfRule type="containsText" dxfId="3" priority="2" operator="containsText" text="C">
      <formula>NOT(ISERROR(SEARCH("C",M114)))</formula>
    </cfRule>
    <cfRule type="containsText" dxfId="2" priority="3" operator="containsText" text="B/C">
      <formula>NOT(ISERROR(SEARCH("B/C",M114)))</formula>
    </cfRule>
    <cfRule type="containsText" dxfId="1" priority="4" operator="containsText" text="B">
      <formula>NOT(ISERROR(SEARCH("B",M114)))</formula>
    </cfRule>
    <cfRule type="containsText" dxfId="0" priority="5" operator="containsText" text="A">
      <formula>NOT(ISERROR(SEARCH("A",M114)))</formula>
    </cfRule>
  </conditionalFormatting>
  <dataValidations disablePrompts="1" count="1">
    <dataValidation type="list" allowBlank="1" showInputMessage="1" showErrorMessage="1" sqref="K1378:M1434" xr:uid="{00000000-0002-0000-0100-000000000000}">
      <formula1>$B$2:$B$5</formula1>
    </dataValidation>
  </dataValidations>
  <printOptions horizontalCentered="1"/>
  <pageMargins left="0.23622047244094491" right="0.23622047244094491" top="0.74803149606299213" bottom="0.74803149606299213" header="0.31496062992125984" footer="0.31496062992125984"/>
  <pageSetup paperSize="8" scale="54" fitToHeight="0" orientation="landscape" r:id="rId1"/>
  <rowBreaks count="2" manualBreakCount="2">
    <brk id="91" max="29" man="1"/>
    <brk id="219" max="18"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1000000}">
          <x14:formula1>
            <xm:f>'P:\GBBMA\F and G - Midlands\Global1\516 Jobs\516 4211 Northamptonshire Police\E SPECIFIC SITE FILES (develop as required)\E4 Report\Weston Favell\[M+E Condition Survey - Weston Favell.xlsx]Element look up -M&amp;E'!#REF!</xm:f>
          </x14:formula1>
          <xm:sqref>E1378:G1378</xm:sqref>
        </x14:dataValidation>
        <x14:dataValidation type="list" allowBlank="1" showInputMessage="1" showErrorMessage="1" xr:uid="{00000000-0002-0000-0100-000002000000}">
          <x14:formula1>
            <xm:f>'P:\GBBMA\F and G - Midlands\Global1\516 Jobs\516 4211 Northamptonshire Police\E SPECIFIC SITE FILES (develop as required)\E4 Report\Weston Favell\[M+E Condition Survey - Weston Favell.xlsx]Element look up - M+E'!#REF!</xm:f>
          </x14:formula1>
          <xm:sqref>O1420:O1422 O1396:O1397 O1394 O1378:O1392 O1399:O1417 O1424:O1428 O1430:O1434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1:U94"/>
  <sheetViews>
    <sheetView zoomScale="85" zoomScaleNormal="85" zoomScaleSheetLayoutView="115" zoomScalePageLayoutView="40" workbookViewId="0">
      <pane ySplit="3" topLeftCell="A4" activePane="bottomLeft" state="frozen"/>
      <selection pane="bottomLeft" activeCell="G10" sqref="G10"/>
    </sheetView>
  </sheetViews>
  <sheetFormatPr defaultColWidth="9.109375" defaultRowHeight="14.4" x14ac:dyDescent="0.3"/>
  <cols>
    <col min="1" max="1" width="9.109375" style="6"/>
    <col min="2" max="2" width="7.5546875" style="6" customWidth="1"/>
    <col min="3" max="3" width="24.5546875" style="17" bestFit="1" customWidth="1"/>
    <col min="4" max="4" width="8.109375" style="6" bestFit="1" customWidth="1"/>
    <col min="5" max="5" width="17.5546875" style="17" customWidth="1"/>
    <col min="6" max="6" width="12.44140625" style="17" customWidth="1"/>
    <col min="7" max="7" width="38.88671875" style="39" customWidth="1"/>
    <col min="8" max="8" width="21.44140625" style="18" customWidth="1"/>
    <col min="9" max="9" width="18.5546875" style="43" customWidth="1"/>
    <col min="10" max="10" width="20.44140625" style="18" customWidth="1"/>
    <col min="11" max="11" width="33.5546875" style="40" customWidth="1"/>
    <col min="12" max="12" width="23.5546875" style="18" customWidth="1"/>
    <col min="13" max="13" width="12.5546875" style="18" customWidth="1"/>
    <col min="14" max="14" width="17.88671875" style="18" customWidth="1"/>
    <col min="15" max="15" width="12.44140625" style="18" customWidth="1"/>
    <col min="16" max="16" width="26" style="18" customWidth="1"/>
    <col min="17" max="18" width="21.44140625" style="18" customWidth="1"/>
    <col min="19" max="19" width="19.5546875" style="18" customWidth="1"/>
    <col min="20" max="20" width="20.44140625" style="18" customWidth="1"/>
    <col min="21" max="21" width="9.109375" style="25"/>
    <col min="22" max="16384" width="9.109375" style="17"/>
  </cols>
  <sheetData>
    <row r="1" spans="1:20" ht="31.2" x14ac:dyDescent="0.3">
      <c r="A1" s="145" t="s">
        <v>404</v>
      </c>
      <c r="B1" s="49" t="s">
        <v>20</v>
      </c>
      <c r="C1" s="49" t="s">
        <v>21</v>
      </c>
      <c r="D1" s="50" t="s">
        <v>22</v>
      </c>
      <c r="E1" s="49" t="s">
        <v>23</v>
      </c>
      <c r="F1" s="49" t="s">
        <v>24</v>
      </c>
      <c r="G1" s="49" t="s">
        <v>25</v>
      </c>
      <c r="H1" s="49" t="s">
        <v>26</v>
      </c>
      <c r="I1" s="8" t="s">
        <v>28</v>
      </c>
      <c r="J1" s="51" t="s">
        <v>29</v>
      </c>
      <c r="K1" s="51" t="s">
        <v>148</v>
      </c>
      <c r="L1" s="17"/>
      <c r="M1" s="17"/>
      <c r="N1" s="17"/>
      <c r="O1" s="17"/>
      <c r="P1" s="17"/>
      <c r="Q1" s="17"/>
      <c r="R1" s="17"/>
      <c r="S1" s="17"/>
      <c r="T1" s="17"/>
    </row>
    <row r="2" spans="1:20" ht="33.6" customHeight="1" x14ac:dyDescent="0.3">
      <c r="A2" s="6">
        <f>F2</f>
        <v>10101</v>
      </c>
      <c r="B2" s="135">
        <v>1</v>
      </c>
      <c r="C2" s="159" t="s">
        <v>34</v>
      </c>
      <c r="D2" s="133">
        <v>101</v>
      </c>
      <c r="E2" s="160" t="s">
        <v>35</v>
      </c>
      <c r="F2" s="27">
        <v>10101</v>
      </c>
      <c r="G2" s="20" t="s">
        <v>337</v>
      </c>
      <c r="H2" s="44">
        <v>25</v>
      </c>
      <c r="I2" s="19">
        <v>134</v>
      </c>
      <c r="J2" s="44" t="s">
        <v>19</v>
      </c>
      <c r="K2" s="42"/>
      <c r="L2" s="17"/>
      <c r="M2" s="17"/>
      <c r="N2" s="17"/>
      <c r="O2" s="17"/>
      <c r="P2" s="17"/>
      <c r="Q2" s="17"/>
      <c r="R2" s="17"/>
      <c r="S2" s="17"/>
      <c r="T2" s="17"/>
    </row>
    <row r="3" spans="1:20" ht="45" customHeight="1" x14ac:dyDescent="0.3">
      <c r="A3" s="6">
        <f t="shared" ref="A3:A78" si="0">F3</f>
        <v>10102</v>
      </c>
      <c r="B3" s="135">
        <v>1</v>
      </c>
      <c r="C3" s="159" t="s">
        <v>34</v>
      </c>
      <c r="D3" s="133">
        <v>101</v>
      </c>
      <c r="E3" s="160" t="s">
        <v>35</v>
      </c>
      <c r="F3" s="22">
        <v>10102</v>
      </c>
      <c r="G3" s="21" t="s">
        <v>380</v>
      </c>
      <c r="H3" s="45">
        <v>25</v>
      </c>
      <c r="I3" s="53">
        <v>76.47</v>
      </c>
      <c r="J3" s="44" t="s">
        <v>19</v>
      </c>
      <c r="K3" s="42" t="s">
        <v>150</v>
      </c>
      <c r="L3" s="424" t="s">
        <v>151</v>
      </c>
      <c r="M3" s="17"/>
      <c r="N3" s="17"/>
      <c r="O3" s="17"/>
      <c r="P3" s="17"/>
      <c r="Q3" s="17"/>
      <c r="R3" s="17"/>
      <c r="S3" s="17"/>
      <c r="T3" s="17"/>
    </row>
    <row r="4" spans="1:20" ht="30" customHeight="1" x14ac:dyDescent="0.3">
      <c r="A4" s="6">
        <f t="shared" si="0"/>
        <v>10103</v>
      </c>
      <c r="B4" s="135">
        <v>1</v>
      </c>
      <c r="C4" s="159" t="s">
        <v>34</v>
      </c>
      <c r="D4" s="133">
        <v>101</v>
      </c>
      <c r="E4" s="160" t="s">
        <v>35</v>
      </c>
      <c r="F4" s="22">
        <v>10103</v>
      </c>
      <c r="G4" s="21" t="s">
        <v>47</v>
      </c>
      <c r="H4" s="45">
        <v>35</v>
      </c>
      <c r="I4" s="53">
        <v>31.9</v>
      </c>
      <c r="J4" s="45" t="s">
        <v>19</v>
      </c>
      <c r="K4" s="42" t="s">
        <v>150</v>
      </c>
      <c r="L4" s="424"/>
      <c r="M4" s="17"/>
      <c r="N4" s="17"/>
      <c r="O4" s="17"/>
      <c r="P4" s="17"/>
      <c r="Q4" s="17"/>
      <c r="R4" s="17"/>
      <c r="S4" s="17"/>
      <c r="T4" s="17"/>
    </row>
    <row r="5" spans="1:20" ht="30" customHeight="1" x14ac:dyDescent="0.3">
      <c r="B5" s="135"/>
      <c r="C5" s="159"/>
      <c r="D5" s="133"/>
      <c r="E5" s="160"/>
      <c r="F5" s="22">
        <v>10104</v>
      </c>
      <c r="G5" s="21"/>
      <c r="H5" s="149"/>
      <c r="I5" s="53"/>
      <c r="J5" s="149"/>
      <c r="K5" s="42"/>
      <c r="L5" s="424"/>
      <c r="M5" s="17"/>
      <c r="N5" s="17"/>
      <c r="O5" s="17"/>
      <c r="P5" s="17"/>
      <c r="Q5" s="17"/>
      <c r="R5" s="17"/>
      <c r="S5" s="17"/>
      <c r="T5" s="17"/>
    </row>
    <row r="6" spans="1:20" ht="29.1" customHeight="1" x14ac:dyDescent="0.3">
      <c r="A6" s="6">
        <f t="shared" si="0"/>
        <v>10105</v>
      </c>
      <c r="B6" s="135">
        <v>1</v>
      </c>
      <c r="C6" s="159" t="s">
        <v>34</v>
      </c>
      <c r="D6" s="133">
        <v>101</v>
      </c>
      <c r="E6" s="160" t="s">
        <v>35</v>
      </c>
      <c r="F6" s="22">
        <v>10105</v>
      </c>
      <c r="G6" s="21" t="s">
        <v>379</v>
      </c>
      <c r="H6" s="45">
        <v>25</v>
      </c>
      <c r="I6" s="53">
        <f>76.47*2</f>
        <v>152.94</v>
      </c>
      <c r="J6" s="44" t="s">
        <v>19</v>
      </c>
      <c r="K6" s="42" t="s">
        <v>150</v>
      </c>
      <c r="L6" s="424"/>
      <c r="M6" s="17"/>
      <c r="N6" s="17"/>
      <c r="O6" s="17"/>
      <c r="P6" s="17"/>
      <c r="Q6" s="17"/>
      <c r="R6" s="17"/>
      <c r="S6" s="17"/>
      <c r="T6" s="17"/>
    </row>
    <row r="7" spans="1:20" x14ac:dyDescent="0.3">
      <c r="A7" s="6">
        <f t="shared" si="0"/>
        <v>10106</v>
      </c>
      <c r="B7" s="135">
        <v>1</v>
      </c>
      <c r="C7" s="159" t="s">
        <v>34</v>
      </c>
      <c r="D7" s="133">
        <v>101</v>
      </c>
      <c r="E7" s="160" t="s">
        <v>35</v>
      </c>
      <c r="F7" s="22">
        <v>10106</v>
      </c>
      <c r="G7" s="52" t="s">
        <v>164</v>
      </c>
      <c r="H7" s="45">
        <v>85</v>
      </c>
      <c r="I7" s="53">
        <v>80</v>
      </c>
      <c r="J7" s="44" t="s">
        <v>19</v>
      </c>
      <c r="K7" s="42"/>
      <c r="L7" s="424"/>
      <c r="M7" s="17"/>
      <c r="N7" s="17"/>
      <c r="O7" s="17"/>
      <c r="P7" s="17"/>
      <c r="Q7" s="17"/>
      <c r="R7" s="17"/>
      <c r="S7" s="17"/>
      <c r="T7" s="17"/>
    </row>
    <row r="8" spans="1:20" x14ac:dyDescent="0.3">
      <c r="A8" s="6">
        <f t="shared" si="0"/>
        <v>10107</v>
      </c>
      <c r="B8" s="135">
        <v>1</v>
      </c>
      <c r="C8" s="159" t="s">
        <v>34</v>
      </c>
      <c r="D8" s="133">
        <v>101</v>
      </c>
      <c r="E8" s="160" t="s">
        <v>35</v>
      </c>
      <c r="F8" s="22">
        <v>10107</v>
      </c>
      <c r="G8" s="52" t="s">
        <v>400</v>
      </c>
      <c r="H8" s="123">
        <v>35</v>
      </c>
      <c r="I8" s="53" t="s">
        <v>144</v>
      </c>
      <c r="J8" s="169" t="s">
        <v>19</v>
      </c>
      <c r="K8" s="42"/>
      <c r="L8" s="424"/>
      <c r="M8" s="17"/>
      <c r="N8" s="17"/>
      <c r="O8" s="17"/>
      <c r="P8" s="17"/>
      <c r="Q8" s="17"/>
      <c r="R8" s="17"/>
      <c r="S8" s="17"/>
      <c r="T8" s="17"/>
    </row>
    <row r="9" spans="1:20" x14ac:dyDescent="0.3">
      <c r="A9" s="6" t="s">
        <v>432</v>
      </c>
      <c r="B9" s="176">
        <v>1</v>
      </c>
      <c r="C9" s="159" t="s">
        <v>34</v>
      </c>
      <c r="D9" s="172">
        <v>101</v>
      </c>
      <c r="E9" s="160" t="s">
        <v>35</v>
      </c>
      <c r="F9" s="22" t="s">
        <v>432</v>
      </c>
      <c r="G9" s="52" t="s">
        <v>433</v>
      </c>
      <c r="H9" s="123">
        <v>35</v>
      </c>
      <c r="I9" s="53" t="s">
        <v>144</v>
      </c>
      <c r="J9" s="174" t="s">
        <v>19</v>
      </c>
      <c r="K9" s="42"/>
      <c r="L9" s="424"/>
      <c r="M9" s="17"/>
      <c r="N9" s="17"/>
      <c r="O9" s="17"/>
      <c r="P9" s="17"/>
      <c r="Q9" s="17"/>
      <c r="R9" s="17"/>
      <c r="S9" s="17"/>
      <c r="T9" s="17"/>
    </row>
    <row r="10" spans="1:20" x14ac:dyDescent="0.3">
      <c r="A10" s="6">
        <f t="shared" si="0"/>
        <v>10109</v>
      </c>
      <c r="B10" s="167"/>
      <c r="C10" s="159" t="s">
        <v>34</v>
      </c>
      <c r="D10" s="166">
        <v>101</v>
      </c>
      <c r="E10" s="160" t="s">
        <v>35</v>
      </c>
      <c r="F10" s="22">
        <v>10109</v>
      </c>
      <c r="G10" s="52" t="s">
        <v>355</v>
      </c>
      <c r="H10" s="123"/>
      <c r="I10" s="53"/>
      <c r="J10" s="169"/>
      <c r="K10" s="42"/>
      <c r="L10" s="424"/>
      <c r="M10" s="17"/>
      <c r="N10" s="17"/>
      <c r="O10" s="17"/>
      <c r="P10" s="17"/>
      <c r="Q10" s="17"/>
      <c r="R10" s="17"/>
      <c r="S10" s="17"/>
      <c r="T10" s="17"/>
    </row>
    <row r="11" spans="1:20" s="25" customFormat="1" x14ac:dyDescent="0.3">
      <c r="A11" s="6">
        <f t="shared" si="0"/>
        <v>10201</v>
      </c>
      <c r="B11" s="135">
        <v>1</v>
      </c>
      <c r="C11" s="159" t="s">
        <v>34</v>
      </c>
      <c r="D11" s="133">
        <v>102</v>
      </c>
      <c r="E11" s="134" t="s">
        <v>36</v>
      </c>
      <c r="F11" s="22">
        <v>10201</v>
      </c>
      <c r="G11" s="21" t="s">
        <v>339</v>
      </c>
      <c r="H11" s="69">
        <v>35</v>
      </c>
      <c r="I11" s="53">
        <v>80</v>
      </c>
      <c r="J11" s="69" t="s">
        <v>19</v>
      </c>
      <c r="K11" s="42"/>
      <c r="L11" s="424"/>
      <c r="M11" s="17"/>
      <c r="N11" s="17"/>
      <c r="O11" s="17"/>
      <c r="P11" s="17"/>
      <c r="Q11" s="17"/>
      <c r="R11" s="17"/>
      <c r="S11" s="17"/>
      <c r="T11" s="17"/>
    </row>
    <row r="12" spans="1:20" s="25" customFormat="1" x14ac:dyDescent="0.3">
      <c r="A12" s="6">
        <f t="shared" si="0"/>
        <v>10202</v>
      </c>
      <c r="B12" s="135">
        <v>1</v>
      </c>
      <c r="C12" s="159" t="s">
        <v>34</v>
      </c>
      <c r="D12" s="133">
        <v>102</v>
      </c>
      <c r="E12" s="134" t="s">
        <v>36</v>
      </c>
      <c r="F12" s="22">
        <v>10202</v>
      </c>
      <c r="G12" s="21" t="s">
        <v>55</v>
      </c>
      <c r="H12" s="69">
        <v>85</v>
      </c>
      <c r="I12" s="53">
        <v>280</v>
      </c>
      <c r="J12" s="69" t="s">
        <v>19</v>
      </c>
      <c r="K12" s="42"/>
      <c r="L12" s="17"/>
      <c r="M12" s="17"/>
      <c r="N12" s="17"/>
      <c r="O12" s="17"/>
      <c r="P12" s="17"/>
      <c r="Q12" s="17"/>
      <c r="R12" s="17"/>
      <c r="S12" s="17"/>
      <c r="T12" s="17"/>
    </row>
    <row r="13" spans="1:20" s="25" customFormat="1" ht="31.5" customHeight="1" x14ac:dyDescent="0.3">
      <c r="A13" s="6">
        <f t="shared" si="0"/>
        <v>10203</v>
      </c>
      <c r="B13" s="135">
        <v>1</v>
      </c>
      <c r="C13" s="159" t="s">
        <v>34</v>
      </c>
      <c r="D13" s="133">
        <v>102</v>
      </c>
      <c r="E13" s="134" t="s">
        <v>36</v>
      </c>
      <c r="F13" s="22">
        <v>10203</v>
      </c>
      <c r="G13" s="21" t="s">
        <v>56</v>
      </c>
      <c r="H13" s="69">
        <v>85</v>
      </c>
      <c r="I13" s="53">
        <v>265</v>
      </c>
      <c r="J13" s="69" t="s">
        <v>19</v>
      </c>
      <c r="K13" s="42"/>
      <c r="L13" s="17"/>
      <c r="M13" s="17"/>
      <c r="N13" s="17"/>
      <c r="O13" s="17"/>
      <c r="P13" s="17"/>
      <c r="Q13" s="17"/>
      <c r="R13" s="17"/>
      <c r="S13" s="17"/>
      <c r="T13" s="17"/>
    </row>
    <row r="14" spans="1:20" s="25" customFormat="1" x14ac:dyDescent="0.3">
      <c r="A14" s="6">
        <f t="shared" si="0"/>
        <v>10204</v>
      </c>
      <c r="B14" s="135">
        <v>1</v>
      </c>
      <c r="C14" s="159" t="s">
        <v>34</v>
      </c>
      <c r="D14" s="133">
        <v>102</v>
      </c>
      <c r="E14" s="134" t="s">
        <v>36</v>
      </c>
      <c r="F14" s="22">
        <v>10204</v>
      </c>
      <c r="G14" s="21" t="s">
        <v>57</v>
      </c>
      <c r="H14" s="69">
        <v>30</v>
      </c>
      <c r="I14" s="53" t="s">
        <v>161</v>
      </c>
      <c r="J14" s="69" t="s">
        <v>19</v>
      </c>
      <c r="K14" s="42"/>
      <c r="L14" s="17"/>
      <c r="M14" s="17"/>
      <c r="N14" s="17"/>
      <c r="O14" s="17"/>
      <c r="P14" s="17"/>
      <c r="Q14" s="17"/>
      <c r="R14" s="17"/>
      <c r="S14" s="17"/>
      <c r="T14" s="17"/>
    </row>
    <row r="15" spans="1:20" s="25" customFormat="1" ht="28.8" x14ac:dyDescent="0.3">
      <c r="A15" s="6">
        <f t="shared" si="0"/>
        <v>10205</v>
      </c>
      <c r="B15" s="135">
        <v>1</v>
      </c>
      <c r="C15" s="159" t="s">
        <v>34</v>
      </c>
      <c r="D15" s="133">
        <v>102</v>
      </c>
      <c r="E15" s="134" t="s">
        <v>36</v>
      </c>
      <c r="F15" s="22">
        <v>10205</v>
      </c>
      <c r="G15" s="21" t="s">
        <v>68</v>
      </c>
      <c r="H15" s="69">
        <v>35</v>
      </c>
      <c r="I15" s="53">
        <v>110</v>
      </c>
      <c r="J15" s="69" t="s">
        <v>19</v>
      </c>
      <c r="K15" s="42" t="s">
        <v>154</v>
      </c>
      <c r="L15" s="17"/>
      <c r="M15" s="17"/>
      <c r="N15" s="17"/>
      <c r="O15" s="17"/>
      <c r="P15" s="17"/>
      <c r="Q15" s="17"/>
      <c r="R15" s="17"/>
      <c r="S15" s="17"/>
      <c r="T15" s="17"/>
    </row>
    <row r="16" spans="1:20" s="25" customFormat="1" x14ac:dyDescent="0.3">
      <c r="A16" s="6">
        <f t="shared" si="0"/>
        <v>10206</v>
      </c>
      <c r="B16" s="135">
        <v>1</v>
      </c>
      <c r="C16" s="159" t="s">
        <v>34</v>
      </c>
      <c r="D16" s="133">
        <v>102</v>
      </c>
      <c r="E16" s="134" t="s">
        <v>36</v>
      </c>
      <c r="F16" s="22">
        <v>10206</v>
      </c>
      <c r="G16" s="52" t="s">
        <v>164</v>
      </c>
      <c r="H16" s="69">
        <v>85</v>
      </c>
      <c r="I16" s="53">
        <v>80</v>
      </c>
      <c r="J16" s="69" t="s">
        <v>19</v>
      </c>
      <c r="K16" s="42"/>
      <c r="L16" s="17"/>
      <c r="M16" s="17"/>
      <c r="N16" s="17"/>
      <c r="O16" s="17"/>
      <c r="P16" s="17"/>
      <c r="Q16" s="17"/>
      <c r="R16" s="17"/>
      <c r="S16" s="17"/>
      <c r="T16" s="17"/>
    </row>
    <row r="17" spans="1:20" s="25" customFormat="1" x14ac:dyDescent="0.3">
      <c r="A17" s="6">
        <f t="shared" si="0"/>
        <v>10207</v>
      </c>
      <c r="B17" s="135">
        <v>1</v>
      </c>
      <c r="C17" s="159" t="s">
        <v>34</v>
      </c>
      <c r="D17" s="133">
        <v>102</v>
      </c>
      <c r="E17" s="134" t="s">
        <v>36</v>
      </c>
      <c r="F17" s="22">
        <v>10207</v>
      </c>
      <c r="G17" s="52" t="s">
        <v>405</v>
      </c>
      <c r="H17" s="123">
        <v>35</v>
      </c>
      <c r="I17" s="53">
        <v>35.380000000000003</v>
      </c>
      <c r="J17" s="69" t="s">
        <v>19</v>
      </c>
      <c r="K17" s="42"/>
      <c r="L17" s="17"/>
      <c r="M17" s="17"/>
      <c r="N17" s="17"/>
      <c r="O17" s="17"/>
      <c r="P17" s="17"/>
      <c r="Q17" s="17"/>
      <c r="R17" s="17"/>
      <c r="S17" s="17"/>
      <c r="T17" s="17"/>
    </row>
    <row r="18" spans="1:20" s="25" customFormat="1" x14ac:dyDescent="0.3">
      <c r="A18" s="6" t="s">
        <v>452</v>
      </c>
      <c r="B18" s="176">
        <v>1</v>
      </c>
      <c r="C18" s="159" t="s">
        <v>34</v>
      </c>
      <c r="D18" s="172">
        <v>102</v>
      </c>
      <c r="E18" s="174" t="s">
        <v>36</v>
      </c>
      <c r="F18" s="22" t="s">
        <v>452</v>
      </c>
      <c r="G18" s="52" t="s">
        <v>453</v>
      </c>
      <c r="H18" s="123">
        <v>25</v>
      </c>
      <c r="I18" s="53" t="s">
        <v>144</v>
      </c>
      <c r="J18" s="175" t="s">
        <v>19</v>
      </c>
      <c r="K18" s="42"/>
      <c r="L18" s="17"/>
      <c r="M18" s="17"/>
      <c r="N18" s="17"/>
      <c r="O18" s="17"/>
      <c r="P18" s="17"/>
      <c r="Q18" s="17"/>
      <c r="R18" s="17"/>
      <c r="S18" s="17"/>
      <c r="T18" s="17"/>
    </row>
    <row r="19" spans="1:20" s="25" customFormat="1" ht="35.25" customHeight="1" x14ac:dyDescent="0.3">
      <c r="A19" s="6">
        <f t="shared" si="0"/>
        <v>10301</v>
      </c>
      <c r="B19" s="135">
        <v>1</v>
      </c>
      <c r="C19" s="159" t="s">
        <v>34</v>
      </c>
      <c r="D19" s="133">
        <v>103</v>
      </c>
      <c r="E19" s="134" t="s">
        <v>37</v>
      </c>
      <c r="F19" s="22">
        <v>10301</v>
      </c>
      <c r="G19" s="21" t="s">
        <v>45</v>
      </c>
      <c r="H19" s="45">
        <v>10</v>
      </c>
      <c r="I19" s="53">
        <v>32.01</v>
      </c>
      <c r="J19" s="45" t="s">
        <v>19</v>
      </c>
      <c r="K19" s="42" t="s">
        <v>155</v>
      </c>
      <c r="L19" s="17"/>
      <c r="M19" s="17"/>
      <c r="N19" s="17"/>
      <c r="O19" s="17"/>
      <c r="P19" s="17"/>
      <c r="Q19" s="17"/>
      <c r="R19" s="17"/>
      <c r="S19" s="17"/>
      <c r="T19" s="17"/>
    </row>
    <row r="20" spans="1:20" s="25" customFormat="1" ht="24.75" customHeight="1" x14ac:dyDescent="0.3">
      <c r="A20" s="6">
        <f t="shared" si="0"/>
        <v>10302</v>
      </c>
      <c r="B20" s="135">
        <v>1</v>
      </c>
      <c r="C20" s="159" t="s">
        <v>34</v>
      </c>
      <c r="D20" s="133">
        <v>103</v>
      </c>
      <c r="E20" s="134" t="s">
        <v>37</v>
      </c>
      <c r="F20" s="22">
        <v>10302</v>
      </c>
      <c r="G20" s="21" t="s">
        <v>46</v>
      </c>
      <c r="H20" s="45">
        <v>15</v>
      </c>
      <c r="I20" s="53">
        <v>43.58</v>
      </c>
      <c r="J20" s="45" t="s">
        <v>19</v>
      </c>
      <c r="K20" s="42" t="s">
        <v>155</v>
      </c>
      <c r="L20" s="17"/>
      <c r="M20" s="17"/>
      <c r="N20" s="17"/>
      <c r="O20" s="17"/>
      <c r="P20" s="17"/>
      <c r="Q20" s="17"/>
      <c r="R20" s="17"/>
      <c r="S20" s="17"/>
      <c r="T20" s="17"/>
    </row>
    <row r="21" spans="1:20" s="25" customFormat="1" ht="29.1" customHeight="1" x14ac:dyDescent="0.3">
      <c r="A21" s="6">
        <f t="shared" si="0"/>
        <v>10303</v>
      </c>
      <c r="B21" s="135">
        <v>1</v>
      </c>
      <c r="C21" s="159" t="s">
        <v>34</v>
      </c>
      <c r="D21" s="133">
        <v>103</v>
      </c>
      <c r="E21" s="134" t="s">
        <v>37</v>
      </c>
      <c r="F21" s="22">
        <v>10303</v>
      </c>
      <c r="G21" s="21" t="s">
        <v>48</v>
      </c>
      <c r="H21" s="45">
        <v>15</v>
      </c>
      <c r="I21" s="53">
        <v>35.020000000000003</v>
      </c>
      <c r="J21" s="45" t="s">
        <v>19</v>
      </c>
      <c r="K21" s="42" t="s">
        <v>155</v>
      </c>
      <c r="L21" s="17"/>
      <c r="M21" s="17"/>
      <c r="N21" s="17"/>
      <c r="O21" s="17"/>
      <c r="P21" s="17"/>
      <c r="Q21" s="17"/>
      <c r="R21" s="17"/>
      <c r="S21" s="17"/>
      <c r="T21" s="17"/>
    </row>
    <row r="22" spans="1:20" s="25" customFormat="1" x14ac:dyDescent="0.3">
      <c r="A22" s="6">
        <f t="shared" si="0"/>
        <v>10304</v>
      </c>
      <c r="B22" s="135">
        <v>1</v>
      </c>
      <c r="C22" s="159" t="s">
        <v>34</v>
      </c>
      <c r="D22" s="133">
        <v>103</v>
      </c>
      <c r="E22" s="134" t="s">
        <v>37</v>
      </c>
      <c r="F22" s="22">
        <v>10304</v>
      </c>
      <c r="G22" s="21" t="s">
        <v>49</v>
      </c>
      <c r="H22" s="45">
        <v>85</v>
      </c>
      <c r="I22" s="53">
        <v>80</v>
      </c>
      <c r="J22" s="45" t="s">
        <v>19</v>
      </c>
      <c r="K22" s="42" t="s">
        <v>155</v>
      </c>
      <c r="L22" s="17"/>
      <c r="M22" s="17"/>
      <c r="N22" s="17"/>
      <c r="O22" s="17"/>
      <c r="P22" s="17"/>
      <c r="Q22" s="17"/>
      <c r="R22" s="17"/>
      <c r="S22" s="17"/>
      <c r="T22" s="17"/>
    </row>
    <row r="23" spans="1:20" s="25" customFormat="1" x14ac:dyDescent="0.3">
      <c r="A23" s="6">
        <f t="shared" si="0"/>
        <v>10305</v>
      </c>
      <c r="B23" s="135">
        <v>1</v>
      </c>
      <c r="C23" s="159" t="s">
        <v>34</v>
      </c>
      <c r="D23" s="133">
        <v>103</v>
      </c>
      <c r="E23" s="134" t="s">
        <v>37</v>
      </c>
      <c r="F23" s="22">
        <v>10305</v>
      </c>
      <c r="G23" s="21" t="s">
        <v>69</v>
      </c>
      <c r="H23" s="45">
        <v>15</v>
      </c>
      <c r="I23" s="53">
        <v>34.299999999999997</v>
      </c>
      <c r="J23" s="45" t="s">
        <v>19</v>
      </c>
      <c r="K23" s="42" t="s">
        <v>155</v>
      </c>
      <c r="L23" s="17"/>
      <c r="M23" s="17"/>
      <c r="N23" s="17"/>
      <c r="O23" s="17"/>
      <c r="P23" s="17"/>
      <c r="Q23" s="17"/>
      <c r="R23" s="17"/>
      <c r="S23" s="17"/>
      <c r="T23" s="17"/>
    </row>
    <row r="24" spans="1:20" s="25" customFormat="1" x14ac:dyDescent="0.3">
      <c r="A24" s="6">
        <f t="shared" si="0"/>
        <v>10306</v>
      </c>
      <c r="B24" s="135">
        <v>1</v>
      </c>
      <c r="C24" s="159" t="s">
        <v>34</v>
      </c>
      <c r="D24" s="133">
        <v>103</v>
      </c>
      <c r="E24" s="134" t="s">
        <v>37</v>
      </c>
      <c r="F24" s="22">
        <v>10306</v>
      </c>
      <c r="G24" s="21" t="s">
        <v>356</v>
      </c>
      <c r="H24" s="45">
        <v>15</v>
      </c>
      <c r="I24" s="53">
        <v>42.05</v>
      </c>
      <c r="J24" s="44" t="s">
        <v>19</v>
      </c>
      <c r="K24" s="42" t="s">
        <v>155</v>
      </c>
      <c r="L24" s="17"/>
      <c r="M24" s="17"/>
      <c r="N24" s="17"/>
      <c r="O24" s="17"/>
      <c r="P24" s="17"/>
      <c r="Q24" s="17"/>
      <c r="R24" s="17"/>
      <c r="S24" s="17"/>
      <c r="T24" s="17"/>
    </row>
    <row r="25" spans="1:20" s="25" customFormat="1" x14ac:dyDescent="0.3">
      <c r="A25" s="6">
        <f t="shared" si="0"/>
        <v>10307</v>
      </c>
      <c r="B25" s="135">
        <v>1</v>
      </c>
      <c r="C25" s="159" t="s">
        <v>34</v>
      </c>
      <c r="D25" s="133">
        <v>103</v>
      </c>
      <c r="E25" s="134" t="s">
        <v>37</v>
      </c>
      <c r="F25" s="22">
        <v>10307</v>
      </c>
      <c r="G25" s="21" t="s">
        <v>166</v>
      </c>
      <c r="H25" s="45">
        <v>20</v>
      </c>
      <c r="I25" s="19">
        <v>24</v>
      </c>
      <c r="J25" s="44" t="s">
        <v>19</v>
      </c>
      <c r="K25" s="42"/>
      <c r="L25" s="17"/>
      <c r="M25" s="17"/>
      <c r="N25" s="17"/>
      <c r="O25" s="17"/>
      <c r="P25" s="17"/>
      <c r="Q25" s="17"/>
      <c r="R25" s="17"/>
      <c r="S25" s="17"/>
      <c r="T25" s="17"/>
    </row>
    <row r="26" spans="1:20" s="25" customFormat="1" x14ac:dyDescent="0.3">
      <c r="A26" s="6" t="str">
        <f t="shared" si="0"/>
        <v>10308DS</v>
      </c>
      <c r="B26" s="167"/>
      <c r="C26" s="159" t="s">
        <v>34</v>
      </c>
      <c r="D26" s="166">
        <v>103</v>
      </c>
      <c r="E26" s="169" t="s">
        <v>37</v>
      </c>
      <c r="F26" s="22" t="s">
        <v>420</v>
      </c>
      <c r="G26" s="21" t="s">
        <v>415</v>
      </c>
      <c r="H26" s="168">
        <v>20</v>
      </c>
      <c r="I26" s="19">
        <v>71.709999999999994</v>
      </c>
      <c r="J26" s="169" t="s">
        <v>19</v>
      </c>
      <c r="K26" s="42"/>
      <c r="L26" s="17"/>
      <c r="M26" s="17"/>
      <c r="N26" s="17"/>
      <c r="O26" s="17"/>
      <c r="P26" s="17"/>
      <c r="Q26" s="17"/>
      <c r="R26" s="17"/>
      <c r="S26" s="17"/>
      <c r="T26" s="17"/>
    </row>
    <row r="27" spans="1:20" s="25" customFormat="1" x14ac:dyDescent="0.3">
      <c r="A27" s="6" t="str">
        <f t="shared" si="0"/>
        <v>10309DS</v>
      </c>
      <c r="B27" s="135">
        <v>1</v>
      </c>
      <c r="C27" s="159" t="s">
        <v>34</v>
      </c>
      <c r="D27" s="133">
        <v>103</v>
      </c>
      <c r="E27" s="134" t="s">
        <v>37</v>
      </c>
      <c r="F27" s="22" t="s">
        <v>419</v>
      </c>
      <c r="G27" s="21" t="s">
        <v>423</v>
      </c>
      <c r="H27" s="45">
        <v>15</v>
      </c>
      <c r="I27" s="19">
        <v>42.05</v>
      </c>
      <c r="J27" s="44" t="s">
        <v>19</v>
      </c>
      <c r="K27" s="42"/>
      <c r="L27" s="17"/>
      <c r="M27" s="17"/>
      <c r="N27" s="17"/>
      <c r="O27" s="17"/>
      <c r="P27" s="17"/>
      <c r="Q27" s="17"/>
      <c r="R27" s="17"/>
      <c r="S27" s="17"/>
      <c r="T27" s="17"/>
    </row>
    <row r="28" spans="1:20" s="25" customFormat="1" x14ac:dyDescent="0.3">
      <c r="A28" s="6" t="s">
        <v>437</v>
      </c>
      <c r="B28" s="176">
        <v>1</v>
      </c>
      <c r="C28" s="159" t="s">
        <v>34</v>
      </c>
      <c r="D28" s="172">
        <v>103</v>
      </c>
      <c r="E28" s="174" t="s">
        <v>37</v>
      </c>
      <c r="F28" s="22" t="s">
        <v>437</v>
      </c>
      <c r="G28" s="21" t="s">
        <v>438</v>
      </c>
      <c r="H28" s="175">
        <v>20</v>
      </c>
      <c r="I28" s="19" t="s">
        <v>144</v>
      </c>
      <c r="J28" s="174" t="s">
        <v>19</v>
      </c>
      <c r="K28" s="42"/>
      <c r="L28" s="17"/>
      <c r="M28" s="17"/>
      <c r="N28" s="17"/>
      <c r="O28" s="17"/>
      <c r="P28" s="17"/>
      <c r="Q28" s="17"/>
      <c r="R28" s="17"/>
      <c r="S28" s="17"/>
      <c r="T28" s="17"/>
    </row>
    <row r="29" spans="1:20" s="25" customFormat="1" x14ac:dyDescent="0.3">
      <c r="A29" s="6">
        <f>F29</f>
        <v>10311</v>
      </c>
      <c r="B29" s="167">
        <v>1</v>
      </c>
      <c r="C29" s="159" t="s">
        <v>34</v>
      </c>
      <c r="D29" s="166">
        <v>103</v>
      </c>
      <c r="E29" s="169" t="s">
        <v>37</v>
      </c>
      <c r="F29" s="22">
        <v>10311</v>
      </c>
      <c r="G29" s="21" t="s">
        <v>32</v>
      </c>
      <c r="H29" s="168" t="s">
        <v>144</v>
      </c>
      <c r="I29" s="19" t="s">
        <v>144</v>
      </c>
      <c r="J29" s="169" t="s">
        <v>144</v>
      </c>
      <c r="K29" s="42"/>
      <c r="L29" s="17"/>
      <c r="M29" s="17"/>
      <c r="N29" s="17"/>
      <c r="O29" s="17"/>
      <c r="P29" s="17"/>
      <c r="Q29" s="17"/>
      <c r="R29" s="17"/>
      <c r="S29" s="17"/>
      <c r="T29" s="17"/>
    </row>
    <row r="30" spans="1:20" s="25" customFormat="1" ht="28.8" x14ac:dyDescent="0.3">
      <c r="A30" s="6">
        <f t="shared" si="0"/>
        <v>10401</v>
      </c>
      <c r="B30" s="135">
        <v>1</v>
      </c>
      <c r="C30" s="159" t="s">
        <v>34</v>
      </c>
      <c r="D30" s="135">
        <v>104</v>
      </c>
      <c r="E30" s="159" t="s">
        <v>338</v>
      </c>
      <c r="F30" s="22">
        <v>10401</v>
      </c>
      <c r="G30" s="21" t="s">
        <v>137</v>
      </c>
      <c r="H30" s="69">
        <v>5</v>
      </c>
      <c r="I30" s="53">
        <f xml:space="preserve"> 1+4.31</f>
        <v>5.31</v>
      </c>
      <c r="J30" s="69" t="s">
        <v>19</v>
      </c>
      <c r="K30" s="42" t="s">
        <v>152</v>
      </c>
      <c r="L30" s="17"/>
      <c r="M30" s="17"/>
      <c r="N30" s="17"/>
      <c r="O30" s="17"/>
      <c r="P30" s="17"/>
      <c r="Q30" s="17"/>
      <c r="R30" s="17"/>
      <c r="S30" s="17"/>
      <c r="T30" s="17"/>
    </row>
    <row r="31" spans="1:20" s="25" customFormat="1" ht="28.8" x14ac:dyDescent="0.3">
      <c r="A31" s="6">
        <f t="shared" si="0"/>
        <v>10402</v>
      </c>
      <c r="B31" s="135">
        <v>1</v>
      </c>
      <c r="C31" s="159" t="s">
        <v>34</v>
      </c>
      <c r="D31" s="135">
        <v>104</v>
      </c>
      <c r="E31" s="159" t="s">
        <v>338</v>
      </c>
      <c r="F31" s="22">
        <v>10402</v>
      </c>
      <c r="G31" s="21" t="s">
        <v>44</v>
      </c>
      <c r="H31" s="69">
        <v>5</v>
      </c>
      <c r="I31" s="53">
        <v>7.12</v>
      </c>
      <c r="J31" s="69" t="s">
        <v>19</v>
      </c>
      <c r="K31" s="42" t="s">
        <v>153</v>
      </c>
      <c r="L31" s="17"/>
      <c r="M31" s="17"/>
      <c r="N31" s="17"/>
      <c r="O31" s="17"/>
      <c r="P31" s="17"/>
      <c r="Q31" s="17"/>
      <c r="R31" s="17"/>
      <c r="S31" s="17"/>
      <c r="T31" s="17"/>
    </row>
    <row r="32" spans="1:20" s="25" customFormat="1" ht="28.8" x14ac:dyDescent="0.3">
      <c r="A32" s="6">
        <f t="shared" si="0"/>
        <v>10403</v>
      </c>
      <c r="B32" s="135">
        <v>1</v>
      </c>
      <c r="C32" s="159" t="s">
        <v>34</v>
      </c>
      <c r="D32" s="135">
        <v>104</v>
      </c>
      <c r="E32" s="159" t="s">
        <v>338</v>
      </c>
      <c r="F32" s="22">
        <v>10403</v>
      </c>
      <c r="G32" s="21" t="s">
        <v>147</v>
      </c>
      <c r="H32" s="69">
        <v>5</v>
      </c>
      <c r="I32" s="53">
        <v>7.12</v>
      </c>
      <c r="J32" s="69" t="s">
        <v>19</v>
      </c>
      <c r="K32" s="42" t="s">
        <v>153</v>
      </c>
      <c r="L32" s="17"/>
      <c r="M32" s="17"/>
      <c r="N32" s="17"/>
      <c r="O32" s="17"/>
      <c r="P32" s="17"/>
      <c r="Q32" s="17"/>
      <c r="R32" s="17"/>
      <c r="S32" s="17"/>
      <c r="T32" s="17"/>
    </row>
    <row r="33" spans="1:20" s="25" customFormat="1" x14ac:dyDescent="0.3">
      <c r="A33" s="6">
        <f t="shared" si="0"/>
        <v>10404</v>
      </c>
      <c r="B33" s="135">
        <v>1</v>
      </c>
      <c r="C33" s="159" t="s">
        <v>34</v>
      </c>
      <c r="D33" s="135">
        <v>104</v>
      </c>
      <c r="E33" s="159" t="s">
        <v>338</v>
      </c>
      <c r="F33" s="22">
        <v>10404</v>
      </c>
      <c r="G33" s="52" t="s">
        <v>165</v>
      </c>
      <c r="H33" s="69">
        <v>7</v>
      </c>
      <c r="I33" s="53">
        <v>5.13</v>
      </c>
      <c r="J33" s="69" t="s">
        <v>19</v>
      </c>
      <c r="K33" s="42"/>
      <c r="L33" s="17"/>
      <c r="M33" s="17"/>
      <c r="N33" s="17"/>
      <c r="O33" s="17"/>
      <c r="P33" s="17"/>
      <c r="Q33" s="17"/>
      <c r="R33" s="17"/>
      <c r="S33" s="17"/>
      <c r="T33" s="17"/>
    </row>
    <row r="34" spans="1:20" s="25" customFormat="1" x14ac:dyDescent="0.3">
      <c r="A34" s="6">
        <f t="shared" si="0"/>
        <v>10405</v>
      </c>
      <c r="B34" s="135">
        <v>1</v>
      </c>
      <c r="C34" s="159" t="s">
        <v>34</v>
      </c>
      <c r="D34" s="135">
        <v>104</v>
      </c>
      <c r="E34" s="159" t="s">
        <v>338</v>
      </c>
      <c r="F34" s="22">
        <v>10405</v>
      </c>
      <c r="G34" s="21" t="s">
        <v>50</v>
      </c>
      <c r="H34" s="69">
        <v>15</v>
      </c>
      <c r="I34" s="53">
        <v>25</v>
      </c>
      <c r="J34" s="69" t="s">
        <v>19</v>
      </c>
      <c r="K34" s="42" t="s">
        <v>155</v>
      </c>
      <c r="L34" s="17"/>
      <c r="M34" s="17"/>
      <c r="N34" s="17"/>
      <c r="O34" s="17"/>
      <c r="P34" s="17"/>
      <c r="Q34" s="17"/>
      <c r="R34" s="17"/>
      <c r="S34" s="17"/>
      <c r="T34" s="17"/>
    </row>
    <row r="35" spans="1:20" s="25" customFormat="1" x14ac:dyDescent="0.3">
      <c r="A35" s="6">
        <f t="shared" si="0"/>
        <v>10406</v>
      </c>
      <c r="B35" s="135">
        <v>1</v>
      </c>
      <c r="C35" s="159" t="s">
        <v>34</v>
      </c>
      <c r="D35" s="135">
        <v>104</v>
      </c>
      <c r="E35" s="159" t="s">
        <v>338</v>
      </c>
      <c r="F35" s="22">
        <v>10406</v>
      </c>
      <c r="G35" s="21" t="s">
        <v>357</v>
      </c>
      <c r="H35" s="69">
        <v>5</v>
      </c>
      <c r="I35" s="53">
        <v>8.6199999999999992</v>
      </c>
      <c r="J35" s="69" t="s">
        <v>19</v>
      </c>
      <c r="K35" s="42" t="s">
        <v>155</v>
      </c>
      <c r="L35" s="17"/>
      <c r="M35" s="17"/>
      <c r="N35" s="17"/>
      <c r="O35" s="17"/>
      <c r="P35" s="17"/>
      <c r="Q35" s="17"/>
      <c r="R35" s="17"/>
      <c r="S35" s="17"/>
      <c r="T35" s="17"/>
    </row>
    <row r="36" spans="1:20" s="25" customFormat="1" x14ac:dyDescent="0.3">
      <c r="A36" s="6">
        <f t="shared" si="0"/>
        <v>10407</v>
      </c>
      <c r="B36" s="135">
        <v>1</v>
      </c>
      <c r="C36" s="159" t="s">
        <v>34</v>
      </c>
      <c r="D36" s="135">
        <v>104</v>
      </c>
      <c r="E36" s="159" t="s">
        <v>338</v>
      </c>
      <c r="F36" s="22">
        <v>10407</v>
      </c>
      <c r="G36" s="21" t="s">
        <v>358</v>
      </c>
      <c r="H36" s="69">
        <v>5</v>
      </c>
      <c r="I36" s="53">
        <v>6.54</v>
      </c>
      <c r="J36" s="69" t="s">
        <v>19</v>
      </c>
      <c r="K36" s="42"/>
      <c r="L36" s="17"/>
      <c r="M36" s="17"/>
      <c r="N36" s="17"/>
      <c r="O36" s="17"/>
      <c r="P36" s="17"/>
      <c r="Q36" s="17"/>
      <c r="R36" s="17"/>
      <c r="S36" s="17"/>
      <c r="T36" s="17"/>
    </row>
    <row r="37" spans="1:20" s="25" customFormat="1" x14ac:dyDescent="0.3">
      <c r="A37" s="6">
        <f t="shared" si="0"/>
        <v>10408</v>
      </c>
      <c r="B37" s="135">
        <v>1</v>
      </c>
      <c r="C37" s="159" t="s">
        <v>34</v>
      </c>
      <c r="D37" s="135">
        <v>104</v>
      </c>
      <c r="E37" s="159" t="s">
        <v>338</v>
      </c>
      <c r="F37" s="22">
        <v>10408</v>
      </c>
      <c r="G37" s="21" t="s">
        <v>141</v>
      </c>
      <c r="H37" s="69">
        <v>5</v>
      </c>
      <c r="I37" s="53">
        <v>5.31</v>
      </c>
      <c r="J37" s="69" t="s">
        <v>19</v>
      </c>
      <c r="K37" s="41"/>
      <c r="L37" s="17"/>
      <c r="M37" s="17"/>
      <c r="N37" s="17"/>
      <c r="O37" s="17"/>
      <c r="P37" s="17"/>
      <c r="Q37" s="17"/>
      <c r="R37" s="17"/>
      <c r="S37" s="17"/>
      <c r="T37" s="17"/>
    </row>
    <row r="38" spans="1:20" s="25" customFormat="1" ht="33" customHeight="1" x14ac:dyDescent="0.3">
      <c r="A38" s="6">
        <f t="shared" si="0"/>
        <v>10409</v>
      </c>
      <c r="B38" s="135">
        <v>1</v>
      </c>
      <c r="C38" s="159" t="s">
        <v>34</v>
      </c>
      <c r="D38" s="135">
        <v>104</v>
      </c>
      <c r="E38" s="159" t="s">
        <v>338</v>
      </c>
      <c r="F38" s="22">
        <v>10409</v>
      </c>
      <c r="G38" s="21" t="s">
        <v>345</v>
      </c>
      <c r="H38" s="69">
        <v>5</v>
      </c>
      <c r="I38" s="53">
        <v>7</v>
      </c>
      <c r="J38" s="69" t="s">
        <v>19</v>
      </c>
      <c r="K38" s="42"/>
      <c r="L38" s="17"/>
      <c r="M38" s="17"/>
      <c r="N38" s="17"/>
      <c r="O38" s="17"/>
      <c r="P38" s="17"/>
      <c r="Q38" s="17"/>
      <c r="R38" s="17"/>
      <c r="S38" s="17"/>
      <c r="T38" s="17"/>
    </row>
    <row r="39" spans="1:20" s="25" customFormat="1" x14ac:dyDescent="0.3">
      <c r="A39" s="6" t="s">
        <v>439</v>
      </c>
      <c r="B39" s="176">
        <v>1</v>
      </c>
      <c r="C39" s="159" t="s">
        <v>34</v>
      </c>
      <c r="D39" s="176">
        <v>104</v>
      </c>
      <c r="E39" s="159" t="s">
        <v>338</v>
      </c>
      <c r="F39" s="22" t="s">
        <v>439</v>
      </c>
      <c r="G39" s="21" t="s">
        <v>440</v>
      </c>
      <c r="H39" s="175">
        <v>5</v>
      </c>
      <c r="I39" s="53">
        <v>7</v>
      </c>
      <c r="J39" s="175" t="s">
        <v>19</v>
      </c>
      <c r="K39" s="42"/>
      <c r="L39" s="17"/>
      <c r="M39" s="17"/>
      <c r="N39" s="17"/>
      <c r="O39" s="17"/>
      <c r="P39" s="17"/>
      <c r="Q39" s="17"/>
      <c r="R39" s="17"/>
      <c r="S39" s="17"/>
      <c r="T39" s="17"/>
    </row>
    <row r="40" spans="1:20" s="25" customFormat="1" x14ac:dyDescent="0.3">
      <c r="A40" s="6">
        <f t="shared" si="0"/>
        <v>10411</v>
      </c>
      <c r="B40" s="135">
        <v>1</v>
      </c>
      <c r="C40" s="159" t="s">
        <v>34</v>
      </c>
      <c r="D40" s="135">
        <v>104</v>
      </c>
      <c r="E40" s="159" t="s">
        <v>338</v>
      </c>
      <c r="F40" s="22">
        <v>10411</v>
      </c>
      <c r="G40" s="21" t="s">
        <v>355</v>
      </c>
      <c r="H40" s="69" t="s">
        <v>144</v>
      </c>
      <c r="I40" s="53" t="s">
        <v>144</v>
      </c>
      <c r="J40" s="69" t="s">
        <v>144</v>
      </c>
      <c r="K40" s="42"/>
      <c r="L40" s="17"/>
      <c r="M40" s="17"/>
      <c r="N40" s="17"/>
      <c r="O40" s="17"/>
      <c r="P40" s="17"/>
      <c r="Q40" s="17"/>
      <c r="R40" s="17"/>
      <c r="S40" s="17"/>
      <c r="T40" s="17"/>
    </row>
    <row r="41" spans="1:20" s="25" customFormat="1" x14ac:dyDescent="0.3">
      <c r="A41" s="6">
        <f t="shared" si="0"/>
        <v>10412</v>
      </c>
      <c r="B41" s="135">
        <v>1</v>
      </c>
      <c r="C41" s="159" t="s">
        <v>34</v>
      </c>
      <c r="D41" s="135">
        <v>104</v>
      </c>
      <c r="E41" s="159" t="s">
        <v>338</v>
      </c>
      <c r="F41" s="22">
        <v>10412</v>
      </c>
      <c r="G41" s="21" t="s">
        <v>143</v>
      </c>
      <c r="H41" s="69" t="s">
        <v>144</v>
      </c>
      <c r="I41" s="53" t="s">
        <v>144</v>
      </c>
      <c r="J41" s="69" t="s">
        <v>144</v>
      </c>
      <c r="K41" s="42"/>
      <c r="L41" s="17"/>
      <c r="M41" s="17"/>
      <c r="N41" s="17"/>
      <c r="O41" s="17"/>
      <c r="P41" s="17"/>
      <c r="Q41" s="17"/>
      <c r="R41" s="17"/>
      <c r="S41" s="17"/>
      <c r="T41" s="17"/>
    </row>
    <row r="42" spans="1:20" s="25" customFormat="1" ht="33.75" customHeight="1" x14ac:dyDescent="0.3">
      <c r="A42" s="6">
        <f t="shared" si="0"/>
        <v>20101</v>
      </c>
      <c r="B42" s="144">
        <v>2</v>
      </c>
      <c r="C42" s="159" t="s">
        <v>38</v>
      </c>
      <c r="D42" s="135">
        <v>201</v>
      </c>
      <c r="E42" s="161" t="s">
        <v>38</v>
      </c>
      <c r="F42" s="22">
        <v>20101</v>
      </c>
      <c r="G42" s="21" t="s">
        <v>360</v>
      </c>
      <c r="H42" s="45">
        <v>20</v>
      </c>
      <c r="I42" s="19">
        <v>120.73</v>
      </c>
      <c r="J42" s="45" t="s">
        <v>30</v>
      </c>
      <c r="K42" s="42"/>
      <c r="L42" s="17"/>
      <c r="M42" s="17"/>
      <c r="N42" s="17"/>
      <c r="O42" s="17"/>
      <c r="P42" s="17"/>
      <c r="Q42" s="17"/>
      <c r="R42" s="17"/>
      <c r="S42" s="17"/>
      <c r="T42" s="17"/>
    </row>
    <row r="43" spans="1:20" s="25" customFormat="1" ht="33.75" customHeight="1" x14ac:dyDescent="0.3">
      <c r="A43" s="6">
        <f t="shared" si="0"/>
        <v>20102</v>
      </c>
      <c r="B43" s="144">
        <v>2</v>
      </c>
      <c r="C43" s="159" t="s">
        <v>38</v>
      </c>
      <c r="D43" s="135">
        <v>201</v>
      </c>
      <c r="E43" s="161" t="s">
        <v>38</v>
      </c>
      <c r="F43" s="22">
        <v>20102</v>
      </c>
      <c r="G43" s="21" t="s">
        <v>381</v>
      </c>
      <c r="H43" s="121">
        <v>25</v>
      </c>
      <c r="I43" s="19">
        <v>157.52000000000001</v>
      </c>
      <c r="J43" s="121" t="s">
        <v>30</v>
      </c>
      <c r="K43" s="42" t="s">
        <v>359</v>
      </c>
      <c r="L43" s="17"/>
      <c r="M43" s="17"/>
      <c r="N43" s="17"/>
      <c r="O43" s="17"/>
      <c r="P43" s="17"/>
      <c r="Q43" s="17"/>
      <c r="R43" s="17"/>
      <c r="S43" s="17"/>
      <c r="T43" s="17"/>
    </row>
    <row r="44" spans="1:20" s="25" customFormat="1" ht="28.8" x14ac:dyDescent="0.3">
      <c r="A44" s="6">
        <f t="shared" si="0"/>
        <v>20103</v>
      </c>
      <c r="B44" s="144">
        <v>2</v>
      </c>
      <c r="C44" s="159" t="s">
        <v>38</v>
      </c>
      <c r="D44" s="135">
        <v>201</v>
      </c>
      <c r="E44" s="161" t="s">
        <v>38</v>
      </c>
      <c r="F44" s="22">
        <v>20103</v>
      </c>
      <c r="G44" s="21" t="s">
        <v>382</v>
      </c>
      <c r="H44" s="45">
        <v>25</v>
      </c>
      <c r="I44" s="19">
        <v>334</v>
      </c>
      <c r="J44" s="45" t="s">
        <v>30</v>
      </c>
      <c r="K44" s="42" t="s">
        <v>156</v>
      </c>
      <c r="L44" s="17"/>
      <c r="M44" s="17"/>
      <c r="N44" s="17"/>
      <c r="O44" s="17"/>
      <c r="P44" s="17"/>
      <c r="Q44" s="17"/>
      <c r="R44" s="17"/>
      <c r="S44" s="17"/>
      <c r="T44" s="17"/>
    </row>
    <row r="45" spans="1:20" s="25" customFormat="1" ht="38.1" customHeight="1" x14ac:dyDescent="0.3">
      <c r="A45" s="6">
        <f t="shared" si="0"/>
        <v>20104</v>
      </c>
      <c r="B45" s="144">
        <v>2</v>
      </c>
      <c r="C45" s="159" t="s">
        <v>38</v>
      </c>
      <c r="D45" s="135">
        <v>201</v>
      </c>
      <c r="E45" s="161" t="s">
        <v>38</v>
      </c>
      <c r="F45" s="22">
        <v>20104</v>
      </c>
      <c r="G45" s="21" t="s">
        <v>383</v>
      </c>
      <c r="H45" s="45">
        <v>25</v>
      </c>
      <c r="I45" s="19">
        <f>314.04+131.6</f>
        <v>445.64</v>
      </c>
      <c r="J45" s="45" t="s">
        <v>30</v>
      </c>
      <c r="K45" s="42" t="s">
        <v>156</v>
      </c>
      <c r="L45" s="17"/>
      <c r="M45" s="17"/>
      <c r="N45" s="17"/>
      <c r="O45" s="17"/>
      <c r="P45" s="17"/>
      <c r="Q45" s="17"/>
      <c r="R45" s="17"/>
      <c r="S45" s="17"/>
      <c r="T45" s="17"/>
    </row>
    <row r="46" spans="1:20" s="25" customFormat="1" ht="28.8" x14ac:dyDescent="0.3">
      <c r="A46" s="6">
        <f t="shared" si="0"/>
        <v>20105</v>
      </c>
      <c r="B46" s="144">
        <v>2</v>
      </c>
      <c r="C46" s="159" t="s">
        <v>38</v>
      </c>
      <c r="D46" s="135">
        <v>201</v>
      </c>
      <c r="E46" s="161" t="s">
        <v>38</v>
      </c>
      <c r="F46" s="22">
        <v>20105</v>
      </c>
      <c r="G46" s="21" t="s">
        <v>384</v>
      </c>
      <c r="H46" s="45">
        <v>25</v>
      </c>
      <c r="I46" s="19">
        <f>334.04+131.6</f>
        <v>465.64</v>
      </c>
      <c r="J46" s="45" t="s">
        <v>30</v>
      </c>
      <c r="K46" s="42" t="s">
        <v>156</v>
      </c>
      <c r="L46" s="17"/>
      <c r="M46" s="17"/>
      <c r="N46" s="17"/>
      <c r="O46" s="17"/>
      <c r="P46" s="17"/>
      <c r="Q46" s="17"/>
      <c r="R46" s="17"/>
      <c r="S46" s="17"/>
      <c r="T46" s="17"/>
    </row>
    <row r="47" spans="1:20" s="25" customFormat="1" ht="31.5" customHeight="1" x14ac:dyDescent="0.3">
      <c r="A47" s="6">
        <f t="shared" si="0"/>
        <v>20106</v>
      </c>
      <c r="B47" s="144">
        <v>2</v>
      </c>
      <c r="C47" s="159" t="s">
        <v>38</v>
      </c>
      <c r="D47" s="135">
        <v>201</v>
      </c>
      <c r="E47" s="161" t="s">
        <v>38</v>
      </c>
      <c r="F47" s="22">
        <v>20106</v>
      </c>
      <c r="G47" s="21" t="s">
        <v>385</v>
      </c>
      <c r="H47" s="45">
        <v>25</v>
      </c>
      <c r="I47" s="19">
        <f>I42*2</f>
        <v>241.46</v>
      </c>
      <c r="J47" s="45" t="s">
        <v>30</v>
      </c>
      <c r="K47" s="42" t="s">
        <v>156</v>
      </c>
      <c r="L47" s="17"/>
      <c r="M47" s="17"/>
      <c r="N47" s="17"/>
      <c r="O47" s="17"/>
      <c r="P47" s="17"/>
      <c r="Q47" s="17"/>
      <c r="R47" s="17"/>
      <c r="S47" s="17"/>
      <c r="T47" s="17"/>
    </row>
    <row r="48" spans="1:20" s="25" customFormat="1" ht="28.5" customHeight="1" x14ac:dyDescent="0.3">
      <c r="A48" s="6">
        <f t="shared" si="0"/>
        <v>20107</v>
      </c>
      <c r="B48" s="144">
        <v>2</v>
      </c>
      <c r="C48" s="159" t="s">
        <v>38</v>
      </c>
      <c r="D48" s="135">
        <v>201</v>
      </c>
      <c r="E48" s="161" t="s">
        <v>38</v>
      </c>
      <c r="F48" s="22">
        <v>20107</v>
      </c>
      <c r="G48" s="21" t="s">
        <v>386</v>
      </c>
      <c r="H48" s="45">
        <v>25</v>
      </c>
      <c r="I48" s="19">
        <f>I44*2</f>
        <v>668</v>
      </c>
      <c r="J48" s="45" t="s">
        <v>30</v>
      </c>
      <c r="K48" s="42" t="s">
        <v>156</v>
      </c>
      <c r="L48" s="17"/>
      <c r="M48" s="17"/>
      <c r="N48" s="17"/>
      <c r="O48" s="17"/>
      <c r="P48" s="17"/>
      <c r="Q48" s="17"/>
      <c r="R48" s="17"/>
      <c r="S48" s="17"/>
      <c r="T48" s="17"/>
    </row>
    <row r="49" spans="1:20" s="25" customFormat="1" x14ac:dyDescent="0.3">
      <c r="A49" s="6">
        <f t="shared" si="0"/>
        <v>20108</v>
      </c>
      <c r="B49" s="144">
        <v>2</v>
      </c>
      <c r="C49" s="159" t="s">
        <v>38</v>
      </c>
      <c r="D49" s="135">
        <v>201</v>
      </c>
      <c r="E49" s="161" t="s">
        <v>38</v>
      </c>
      <c r="F49" s="22">
        <v>20108</v>
      </c>
      <c r="G49" s="21" t="s">
        <v>62</v>
      </c>
      <c r="H49" s="45">
        <v>30</v>
      </c>
      <c r="I49" s="19">
        <v>140</v>
      </c>
      <c r="J49" s="45" t="s">
        <v>30</v>
      </c>
      <c r="K49" s="42"/>
      <c r="L49" s="17"/>
      <c r="M49" s="17"/>
      <c r="N49" s="17"/>
      <c r="O49" s="17"/>
      <c r="P49" s="17"/>
      <c r="Q49" s="17"/>
      <c r="R49" s="17"/>
      <c r="S49" s="17"/>
      <c r="T49" s="17"/>
    </row>
    <row r="50" spans="1:20" s="25" customFormat="1" x14ac:dyDescent="0.3">
      <c r="A50" s="6">
        <f t="shared" si="0"/>
        <v>20109</v>
      </c>
      <c r="B50" s="144">
        <v>2</v>
      </c>
      <c r="C50" s="159" t="s">
        <v>38</v>
      </c>
      <c r="D50" s="135">
        <v>201</v>
      </c>
      <c r="E50" s="161" t="s">
        <v>38</v>
      </c>
      <c r="F50" s="22">
        <v>20109</v>
      </c>
      <c r="G50" s="21" t="s">
        <v>63</v>
      </c>
      <c r="H50" s="45">
        <v>30</v>
      </c>
      <c r="I50" s="19">
        <v>280</v>
      </c>
      <c r="J50" s="45" t="s">
        <v>30</v>
      </c>
      <c r="K50" s="42"/>
      <c r="L50" s="17"/>
      <c r="M50" s="17"/>
      <c r="N50" s="17"/>
      <c r="O50" s="17"/>
      <c r="P50" s="17"/>
      <c r="Q50" s="17"/>
      <c r="R50" s="17"/>
      <c r="S50" s="17"/>
      <c r="T50" s="17"/>
    </row>
    <row r="51" spans="1:20" s="25" customFormat="1" x14ac:dyDescent="0.3">
      <c r="A51" s="6">
        <f t="shared" si="0"/>
        <v>20110</v>
      </c>
      <c r="B51" s="144">
        <v>2</v>
      </c>
      <c r="C51" s="159" t="s">
        <v>38</v>
      </c>
      <c r="D51" s="135">
        <v>201</v>
      </c>
      <c r="E51" s="161" t="s">
        <v>38</v>
      </c>
      <c r="F51" s="22">
        <v>20110</v>
      </c>
      <c r="G51" s="21" t="s">
        <v>140</v>
      </c>
      <c r="H51" s="45">
        <v>20</v>
      </c>
      <c r="I51" s="19">
        <v>1309</v>
      </c>
      <c r="J51" s="44" t="s">
        <v>30</v>
      </c>
      <c r="K51" s="42" t="s">
        <v>157</v>
      </c>
      <c r="L51" s="17"/>
      <c r="M51" s="17"/>
      <c r="N51" s="17"/>
      <c r="O51" s="17"/>
      <c r="P51" s="17"/>
      <c r="Q51" s="17"/>
      <c r="R51" s="17"/>
      <c r="S51" s="17"/>
      <c r="T51" s="17"/>
    </row>
    <row r="52" spans="1:20" s="25" customFormat="1" ht="28.8" x14ac:dyDescent="0.3">
      <c r="A52" s="6">
        <f t="shared" si="0"/>
        <v>20111</v>
      </c>
      <c r="B52" s="144">
        <v>2</v>
      </c>
      <c r="C52" s="159" t="s">
        <v>38</v>
      </c>
      <c r="D52" s="135">
        <v>201</v>
      </c>
      <c r="E52" s="161" t="s">
        <v>38</v>
      </c>
      <c r="F52" s="22">
        <v>20111</v>
      </c>
      <c r="G52" s="21" t="s">
        <v>387</v>
      </c>
      <c r="H52" s="45">
        <v>35</v>
      </c>
      <c r="I52" s="19">
        <v>486</v>
      </c>
      <c r="J52" s="44" t="s">
        <v>30</v>
      </c>
      <c r="K52" s="42"/>
      <c r="L52" s="17"/>
      <c r="M52" s="17"/>
      <c r="N52" s="17"/>
      <c r="O52" s="17"/>
      <c r="P52" s="17"/>
      <c r="Q52" s="17"/>
      <c r="R52" s="17"/>
      <c r="S52" s="17"/>
      <c r="T52" s="17"/>
    </row>
    <row r="53" spans="1:20" s="25" customFormat="1" x14ac:dyDescent="0.3">
      <c r="A53" s="6">
        <f t="shared" si="0"/>
        <v>20112</v>
      </c>
      <c r="B53" s="144">
        <v>2</v>
      </c>
      <c r="C53" s="159" t="s">
        <v>38</v>
      </c>
      <c r="D53" s="135">
        <v>201</v>
      </c>
      <c r="E53" s="161" t="s">
        <v>38</v>
      </c>
      <c r="F53" s="22">
        <v>20112</v>
      </c>
      <c r="G53" s="21" t="s">
        <v>340</v>
      </c>
      <c r="H53" s="45">
        <v>40</v>
      </c>
      <c r="I53" s="19" t="s">
        <v>144</v>
      </c>
      <c r="J53" s="44" t="s">
        <v>144</v>
      </c>
      <c r="K53" s="42"/>
      <c r="L53" s="17"/>
      <c r="M53" s="17"/>
      <c r="N53" s="17"/>
      <c r="O53" s="17"/>
      <c r="P53" s="17"/>
      <c r="Q53" s="17"/>
      <c r="R53" s="17"/>
      <c r="S53" s="17"/>
      <c r="T53" s="17"/>
    </row>
    <row r="54" spans="1:20" s="25" customFormat="1" x14ac:dyDescent="0.3">
      <c r="A54" s="6" t="s">
        <v>450</v>
      </c>
      <c r="B54" s="144">
        <v>2</v>
      </c>
      <c r="C54" s="159" t="s">
        <v>38</v>
      </c>
      <c r="D54" s="176">
        <v>201</v>
      </c>
      <c r="E54" s="161" t="s">
        <v>38</v>
      </c>
      <c r="F54" s="22" t="s">
        <v>450</v>
      </c>
      <c r="G54" s="21" t="s">
        <v>451</v>
      </c>
      <c r="H54" s="175">
        <v>25</v>
      </c>
      <c r="I54" s="19" t="s">
        <v>144</v>
      </c>
      <c r="J54" s="174" t="s">
        <v>31</v>
      </c>
      <c r="K54" s="42"/>
      <c r="L54" s="17"/>
      <c r="M54" s="17"/>
      <c r="N54" s="17"/>
      <c r="O54" s="17"/>
      <c r="P54" s="17"/>
      <c r="Q54" s="17"/>
      <c r="R54" s="17"/>
      <c r="S54" s="17"/>
      <c r="T54" s="17"/>
    </row>
    <row r="55" spans="1:20" s="25" customFormat="1" x14ac:dyDescent="0.3">
      <c r="A55" s="6">
        <f t="shared" si="0"/>
        <v>20114</v>
      </c>
      <c r="B55" s="144">
        <v>2</v>
      </c>
      <c r="C55" s="159" t="s">
        <v>38</v>
      </c>
      <c r="D55" s="135">
        <v>201</v>
      </c>
      <c r="E55" s="161" t="s">
        <v>38</v>
      </c>
      <c r="F55" s="22">
        <v>20114</v>
      </c>
      <c r="G55" s="21" t="s">
        <v>355</v>
      </c>
      <c r="H55" s="45" t="s">
        <v>144</v>
      </c>
      <c r="I55" s="19" t="s">
        <v>144</v>
      </c>
      <c r="J55" s="44" t="s">
        <v>144</v>
      </c>
      <c r="K55" s="42"/>
      <c r="L55" s="17"/>
      <c r="M55" s="17"/>
      <c r="N55" s="17"/>
      <c r="O55" s="17"/>
      <c r="P55" s="17"/>
      <c r="Q55" s="17"/>
      <c r="R55" s="17"/>
      <c r="S55" s="17"/>
      <c r="T55" s="17"/>
    </row>
    <row r="56" spans="1:20" s="25" customFormat="1" ht="34.5" customHeight="1" x14ac:dyDescent="0.3">
      <c r="A56" s="6">
        <f t="shared" si="0"/>
        <v>30101</v>
      </c>
      <c r="B56" s="133">
        <v>3</v>
      </c>
      <c r="C56" s="70" t="s">
        <v>52</v>
      </c>
      <c r="D56" s="133">
        <v>301</v>
      </c>
      <c r="E56" s="70" t="s">
        <v>52</v>
      </c>
      <c r="F56" s="22">
        <v>30101</v>
      </c>
      <c r="G56" s="21" t="s">
        <v>388</v>
      </c>
      <c r="H56" s="45">
        <v>20</v>
      </c>
      <c r="I56" s="19" t="s">
        <v>144</v>
      </c>
      <c r="J56" s="45" t="s">
        <v>31</v>
      </c>
      <c r="K56" s="42"/>
      <c r="L56" s="17"/>
      <c r="M56" s="17"/>
      <c r="N56" s="17"/>
      <c r="O56" s="17"/>
      <c r="P56" s="17"/>
      <c r="Q56" s="17"/>
      <c r="R56" s="17"/>
      <c r="S56" s="17"/>
      <c r="T56" s="17"/>
    </row>
    <row r="57" spans="1:20" s="25" customFormat="1" x14ac:dyDescent="0.3">
      <c r="A57" s="6">
        <f t="shared" si="0"/>
        <v>40101</v>
      </c>
      <c r="B57" s="133">
        <v>4</v>
      </c>
      <c r="C57" s="160" t="s">
        <v>53</v>
      </c>
      <c r="D57" s="425">
        <v>401</v>
      </c>
      <c r="E57" s="160" t="s">
        <v>53</v>
      </c>
      <c r="F57" s="22">
        <v>40101</v>
      </c>
      <c r="G57" s="21" t="s">
        <v>162</v>
      </c>
      <c r="H57" s="45">
        <v>25</v>
      </c>
      <c r="I57" s="53">
        <v>8.6</v>
      </c>
      <c r="J57" s="45" t="s">
        <v>103</v>
      </c>
      <c r="K57" s="42"/>
      <c r="L57" s="17"/>
      <c r="M57" s="17"/>
      <c r="N57" s="17"/>
      <c r="O57" s="17"/>
      <c r="P57" s="17"/>
      <c r="Q57" s="17"/>
      <c r="R57" s="17"/>
      <c r="S57" s="17"/>
      <c r="T57" s="17"/>
    </row>
    <row r="58" spans="1:20" s="25" customFormat="1" x14ac:dyDescent="0.3">
      <c r="A58" s="6">
        <f t="shared" si="0"/>
        <v>40102</v>
      </c>
      <c r="B58" s="133">
        <v>4</v>
      </c>
      <c r="C58" s="160" t="s">
        <v>53</v>
      </c>
      <c r="D58" s="425"/>
      <c r="E58" s="160" t="s">
        <v>53</v>
      </c>
      <c r="F58" s="22">
        <v>40102</v>
      </c>
      <c r="G58" s="21" t="s">
        <v>341</v>
      </c>
      <c r="H58" s="45">
        <v>25</v>
      </c>
      <c r="I58" s="53">
        <v>7</v>
      </c>
      <c r="J58" s="45" t="s">
        <v>103</v>
      </c>
      <c r="K58" s="42"/>
      <c r="L58" s="17"/>
      <c r="M58" s="17"/>
      <c r="N58" s="17"/>
      <c r="O58" s="17"/>
      <c r="P58" s="17"/>
      <c r="Q58" s="17"/>
      <c r="R58" s="17"/>
      <c r="S58" s="17"/>
      <c r="T58" s="17"/>
    </row>
    <row r="59" spans="1:20" s="25" customFormat="1" x14ac:dyDescent="0.3">
      <c r="A59" s="6" t="s">
        <v>418</v>
      </c>
      <c r="B59" s="166">
        <v>4</v>
      </c>
      <c r="C59" s="160" t="s">
        <v>53</v>
      </c>
      <c r="D59" s="425"/>
      <c r="E59" s="160" t="s">
        <v>53</v>
      </c>
      <c r="F59" s="22" t="s">
        <v>418</v>
      </c>
      <c r="G59" s="21" t="s">
        <v>425</v>
      </c>
      <c r="H59" s="168">
        <v>25</v>
      </c>
      <c r="I59" s="53">
        <v>7</v>
      </c>
      <c r="J59" s="168" t="s">
        <v>103</v>
      </c>
      <c r="K59" s="42"/>
      <c r="L59" s="17"/>
      <c r="M59" s="17"/>
      <c r="N59" s="17"/>
      <c r="O59" s="17"/>
      <c r="P59" s="17"/>
      <c r="Q59" s="17"/>
      <c r="R59" s="17"/>
      <c r="S59" s="17"/>
      <c r="T59" s="17"/>
    </row>
    <row r="60" spans="1:20" s="25" customFormat="1" ht="30" customHeight="1" x14ac:dyDescent="0.3">
      <c r="A60" s="6" t="s">
        <v>428</v>
      </c>
      <c r="B60" s="172">
        <v>4</v>
      </c>
      <c r="C60" s="160" t="s">
        <v>53</v>
      </c>
      <c r="D60" s="425"/>
      <c r="E60" s="160" t="s">
        <v>53</v>
      </c>
      <c r="F60" s="22" t="s">
        <v>428</v>
      </c>
      <c r="G60" s="21" t="s">
        <v>467</v>
      </c>
      <c r="H60" s="175">
        <v>25</v>
      </c>
      <c r="I60" s="53">
        <v>7</v>
      </c>
      <c r="J60" s="175" t="s">
        <v>103</v>
      </c>
      <c r="K60" s="42"/>
      <c r="L60" s="17"/>
      <c r="M60" s="17"/>
      <c r="N60" s="17"/>
      <c r="O60" s="17"/>
      <c r="P60" s="17"/>
      <c r="Q60" s="17"/>
      <c r="R60" s="17"/>
      <c r="S60" s="17"/>
      <c r="T60" s="17"/>
    </row>
    <row r="61" spans="1:20" s="25" customFormat="1" x14ac:dyDescent="0.3">
      <c r="A61" s="6" t="s">
        <v>429</v>
      </c>
      <c r="B61" s="172">
        <v>4</v>
      </c>
      <c r="C61" s="160" t="s">
        <v>53</v>
      </c>
      <c r="D61" s="425"/>
      <c r="E61" s="160" t="s">
        <v>53</v>
      </c>
      <c r="F61" s="22" t="s">
        <v>429</v>
      </c>
      <c r="G61" s="21" t="s">
        <v>430</v>
      </c>
      <c r="H61" s="175">
        <v>25</v>
      </c>
      <c r="I61" s="53">
        <v>38.4</v>
      </c>
      <c r="J61" s="175" t="s">
        <v>431</v>
      </c>
      <c r="K61" s="42"/>
      <c r="L61" s="17"/>
      <c r="M61" s="17"/>
      <c r="N61" s="17"/>
      <c r="O61" s="17"/>
      <c r="P61" s="17"/>
      <c r="Q61" s="17"/>
      <c r="R61" s="17"/>
      <c r="S61" s="17"/>
      <c r="T61" s="17"/>
    </row>
    <row r="62" spans="1:20" s="25" customFormat="1" x14ac:dyDescent="0.3">
      <c r="A62" s="6">
        <f t="shared" si="0"/>
        <v>40105</v>
      </c>
      <c r="B62" s="133">
        <v>4</v>
      </c>
      <c r="C62" s="160" t="s">
        <v>53</v>
      </c>
      <c r="D62" s="425"/>
      <c r="E62" s="160" t="s">
        <v>53</v>
      </c>
      <c r="F62" s="22">
        <v>40105</v>
      </c>
      <c r="G62" s="21" t="s">
        <v>32</v>
      </c>
      <c r="H62" s="45" t="s">
        <v>144</v>
      </c>
      <c r="I62" s="53" t="s">
        <v>144</v>
      </c>
      <c r="J62" s="45" t="s">
        <v>144</v>
      </c>
      <c r="K62" s="42"/>
      <c r="L62" s="17"/>
      <c r="M62" s="17"/>
      <c r="N62" s="17"/>
      <c r="O62" s="17"/>
      <c r="P62" s="17"/>
      <c r="Q62" s="17"/>
      <c r="R62" s="17"/>
      <c r="S62" s="17"/>
      <c r="T62" s="17"/>
    </row>
    <row r="63" spans="1:20" s="25" customFormat="1" ht="30" customHeight="1" x14ac:dyDescent="0.3">
      <c r="A63" s="6">
        <f t="shared" si="0"/>
        <v>50101</v>
      </c>
      <c r="B63" s="133">
        <v>5</v>
      </c>
      <c r="C63" s="160" t="s">
        <v>40</v>
      </c>
      <c r="D63" s="135">
        <v>501</v>
      </c>
      <c r="E63" s="159" t="s">
        <v>41</v>
      </c>
      <c r="F63" s="22">
        <v>50101</v>
      </c>
      <c r="G63" s="21" t="s">
        <v>64</v>
      </c>
      <c r="H63" s="45">
        <v>20</v>
      </c>
      <c r="I63" s="53">
        <f>274.95+32.96</f>
        <v>307.90999999999997</v>
      </c>
      <c r="J63" s="45" t="s">
        <v>31</v>
      </c>
      <c r="K63" s="42" t="s">
        <v>158</v>
      </c>
      <c r="L63" s="17"/>
      <c r="M63" s="17"/>
      <c r="N63" s="17"/>
      <c r="O63" s="17"/>
      <c r="P63" s="17"/>
      <c r="Q63" s="17"/>
      <c r="R63" s="17"/>
      <c r="S63" s="17"/>
      <c r="T63" s="17"/>
    </row>
    <row r="64" spans="1:20" s="25" customFormat="1" ht="30" customHeight="1" x14ac:dyDescent="0.3">
      <c r="A64" s="6">
        <f t="shared" si="0"/>
        <v>50102</v>
      </c>
      <c r="B64" s="133">
        <v>5</v>
      </c>
      <c r="C64" s="160" t="s">
        <v>40</v>
      </c>
      <c r="D64" s="135">
        <v>501</v>
      </c>
      <c r="E64" s="159" t="s">
        <v>41</v>
      </c>
      <c r="F64" s="22">
        <v>50102</v>
      </c>
      <c r="G64" s="21" t="s">
        <v>65</v>
      </c>
      <c r="H64" s="69">
        <v>20</v>
      </c>
      <c r="I64" s="53">
        <v>473.5</v>
      </c>
      <c r="J64" s="69" t="s">
        <v>31</v>
      </c>
      <c r="K64" s="42"/>
      <c r="L64" s="17"/>
      <c r="M64" s="17"/>
      <c r="N64" s="17"/>
      <c r="O64" s="17"/>
      <c r="P64" s="17"/>
      <c r="Q64" s="17"/>
      <c r="R64" s="17"/>
      <c r="S64" s="17"/>
      <c r="T64" s="17"/>
    </row>
    <row r="65" spans="1:20" s="25" customFormat="1" ht="35.25" customHeight="1" x14ac:dyDescent="0.3">
      <c r="A65" s="6">
        <f t="shared" si="0"/>
        <v>50201</v>
      </c>
      <c r="B65" s="133">
        <v>5</v>
      </c>
      <c r="C65" s="160" t="s">
        <v>40</v>
      </c>
      <c r="D65" s="133">
        <v>502</v>
      </c>
      <c r="E65" s="160" t="s">
        <v>42</v>
      </c>
      <c r="F65" s="22">
        <v>50201</v>
      </c>
      <c r="G65" s="21" t="s">
        <v>64</v>
      </c>
      <c r="H65" s="45">
        <v>20</v>
      </c>
      <c r="I65" s="53">
        <v>289.33999999999997</v>
      </c>
      <c r="J65" s="45" t="s">
        <v>31</v>
      </c>
      <c r="K65" s="42" t="s">
        <v>158</v>
      </c>
      <c r="L65" s="17"/>
      <c r="M65" s="17"/>
      <c r="N65" s="17"/>
      <c r="O65" s="17"/>
      <c r="P65" s="17"/>
      <c r="Q65" s="17"/>
      <c r="R65" s="17"/>
      <c r="S65" s="17"/>
      <c r="T65" s="17"/>
    </row>
    <row r="66" spans="1:20" s="25" customFormat="1" ht="28.8" x14ac:dyDescent="0.3">
      <c r="A66" s="6">
        <f t="shared" si="0"/>
        <v>50202</v>
      </c>
      <c r="B66" s="133">
        <v>5</v>
      </c>
      <c r="C66" s="160" t="s">
        <v>40</v>
      </c>
      <c r="D66" s="133">
        <v>502</v>
      </c>
      <c r="E66" s="160" t="s">
        <v>42</v>
      </c>
      <c r="F66" s="22">
        <v>50202</v>
      </c>
      <c r="G66" s="21" t="s">
        <v>342</v>
      </c>
      <c r="H66" s="45">
        <v>20</v>
      </c>
      <c r="I66" s="53">
        <v>473.5</v>
      </c>
      <c r="J66" s="45" t="s">
        <v>31</v>
      </c>
      <c r="K66" s="42" t="s">
        <v>158</v>
      </c>
      <c r="L66" s="17"/>
      <c r="M66" s="17"/>
      <c r="N66" s="17"/>
      <c r="O66" s="17"/>
      <c r="P66" s="17"/>
      <c r="Q66" s="17"/>
      <c r="R66" s="17"/>
      <c r="S66" s="17"/>
      <c r="T66" s="17"/>
    </row>
    <row r="67" spans="1:20" s="25" customFormat="1" ht="28.8" x14ac:dyDescent="0.3">
      <c r="A67" s="6">
        <f t="shared" si="0"/>
        <v>50203</v>
      </c>
      <c r="B67" s="133">
        <v>5</v>
      </c>
      <c r="C67" s="160" t="s">
        <v>40</v>
      </c>
      <c r="D67" s="133">
        <v>502</v>
      </c>
      <c r="E67" s="160" t="s">
        <v>42</v>
      </c>
      <c r="F67" s="22">
        <v>50203</v>
      </c>
      <c r="G67" s="21" t="s">
        <v>389</v>
      </c>
      <c r="H67" s="45">
        <v>20</v>
      </c>
      <c r="I67" s="53">
        <v>307.91000000000003</v>
      </c>
      <c r="J67" s="45" t="s">
        <v>30</v>
      </c>
      <c r="K67" s="42" t="s">
        <v>158</v>
      </c>
      <c r="L67" s="17"/>
      <c r="M67" s="17"/>
      <c r="N67" s="17"/>
      <c r="O67" s="17"/>
      <c r="P67" s="17"/>
      <c r="Q67" s="17"/>
      <c r="R67" s="17"/>
      <c r="S67" s="17"/>
      <c r="T67" s="17"/>
    </row>
    <row r="68" spans="1:20" s="25" customFormat="1" ht="28.8" x14ac:dyDescent="0.3">
      <c r="A68" s="6">
        <f t="shared" si="0"/>
        <v>50301</v>
      </c>
      <c r="B68" s="133">
        <v>5</v>
      </c>
      <c r="C68" s="160" t="s">
        <v>40</v>
      </c>
      <c r="D68" s="133">
        <v>503</v>
      </c>
      <c r="E68" s="160" t="s">
        <v>43</v>
      </c>
      <c r="F68" s="22">
        <v>50301</v>
      </c>
      <c r="G68" s="21" t="s">
        <v>64</v>
      </c>
      <c r="H68" s="45">
        <v>15</v>
      </c>
      <c r="I68" s="53">
        <v>609.85</v>
      </c>
      <c r="J68" s="45" t="s">
        <v>31</v>
      </c>
      <c r="K68" s="42" t="s">
        <v>158</v>
      </c>
      <c r="L68" s="17"/>
      <c r="M68" s="17"/>
      <c r="N68" s="17"/>
      <c r="O68" s="17"/>
      <c r="P68" s="17"/>
      <c r="Q68" s="17"/>
      <c r="R68" s="17"/>
      <c r="S68" s="17"/>
      <c r="T68" s="17"/>
    </row>
    <row r="69" spans="1:20" s="25" customFormat="1" ht="28.8" x14ac:dyDescent="0.3">
      <c r="A69" s="6">
        <f t="shared" si="0"/>
        <v>50302</v>
      </c>
      <c r="B69" s="133">
        <v>5</v>
      </c>
      <c r="C69" s="160" t="s">
        <v>40</v>
      </c>
      <c r="D69" s="133">
        <v>503</v>
      </c>
      <c r="E69" s="160" t="s">
        <v>43</v>
      </c>
      <c r="F69" s="22">
        <v>50302</v>
      </c>
      <c r="G69" s="21" t="s">
        <v>65</v>
      </c>
      <c r="H69" s="45">
        <v>20</v>
      </c>
      <c r="I69" s="53">
        <v>609.85</v>
      </c>
      <c r="J69" s="45" t="s">
        <v>31</v>
      </c>
      <c r="K69" s="42" t="s">
        <v>158</v>
      </c>
      <c r="L69" s="17"/>
      <c r="M69" s="17"/>
      <c r="N69" s="17"/>
      <c r="O69" s="17"/>
      <c r="P69" s="17"/>
      <c r="Q69" s="17"/>
      <c r="R69" s="17"/>
      <c r="S69" s="17"/>
      <c r="T69" s="17"/>
    </row>
    <row r="70" spans="1:20" s="25" customFormat="1" x14ac:dyDescent="0.3">
      <c r="A70" s="6">
        <f t="shared" si="0"/>
        <v>50401</v>
      </c>
      <c r="B70" s="133">
        <v>5</v>
      </c>
      <c r="C70" s="160" t="s">
        <v>40</v>
      </c>
      <c r="D70" s="133">
        <v>504</v>
      </c>
      <c r="E70" s="44" t="s">
        <v>51</v>
      </c>
      <c r="F70" s="22">
        <v>50401</v>
      </c>
      <c r="G70" s="21" t="s">
        <v>107</v>
      </c>
      <c r="H70" s="45">
        <v>20</v>
      </c>
      <c r="I70" s="53">
        <v>650</v>
      </c>
      <c r="J70" s="45" t="s">
        <v>31</v>
      </c>
      <c r="K70" s="42"/>
      <c r="L70" s="15" t="s">
        <v>163</v>
      </c>
      <c r="M70" s="17"/>
      <c r="N70" s="17"/>
      <c r="O70" s="17"/>
      <c r="P70" s="17"/>
      <c r="Q70" s="17"/>
      <c r="R70" s="17"/>
      <c r="S70" s="17"/>
      <c r="T70" s="17"/>
    </row>
    <row r="71" spans="1:20" s="25" customFormat="1" x14ac:dyDescent="0.3">
      <c r="A71" s="6">
        <f t="shared" si="0"/>
        <v>50501</v>
      </c>
      <c r="B71" s="133">
        <v>5</v>
      </c>
      <c r="C71" s="160" t="s">
        <v>40</v>
      </c>
      <c r="D71" s="133">
        <v>505</v>
      </c>
      <c r="E71" s="44" t="s">
        <v>66</v>
      </c>
      <c r="F71" s="22">
        <v>50501</v>
      </c>
      <c r="G71" s="21" t="s">
        <v>107</v>
      </c>
      <c r="H71" s="45">
        <v>20</v>
      </c>
      <c r="I71" s="53">
        <v>650</v>
      </c>
      <c r="J71" s="45" t="s">
        <v>31</v>
      </c>
      <c r="K71" s="42"/>
      <c r="L71" s="17"/>
      <c r="M71" s="17"/>
      <c r="N71" s="17"/>
      <c r="O71" s="17"/>
      <c r="P71" s="17"/>
      <c r="Q71" s="17"/>
      <c r="R71" s="17"/>
      <c r="S71" s="17"/>
      <c r="T71" s="17"/>
    </row>
    <row r="72" spans="1:20" s="25" customFormat="1" x14ac:dyDescent="0.3">
      <c r="A72" s="6">
        <f t="shared" si="0"/>
        <v>50601</v>
      </c>
      <c r="B72" s="133">
        <v>5</v>
      </c>
      <c r="C72" s="160" t="s">
        <v>40</v>
      </c>
      <c r="D72" s="133">
        <v>506</v>
      </c>
      <c r="E72" s="44" t="s">
        <v>67</v>
      </c>
      <c r="F72" s="22">
        <v>50601</v>
      </c>
      <c r="G72" s="21" t="s">
        <v>107</v>
      </c>
      <c r="H72" s="45">
        <v>20</v>
      </c>
      <c r="I72" s="53">
        <v>650</v>
      </c>
      <c r="J72" s="45" t="s">
        <v>31</v>
      </c>
      <c r="K72" s="42"/>
      <c r="L72" s="17"/>
      <c r="M72" s="17"/>
      <c r="N72" s="17"/>
      <c r="O72" s="17"/>
      <c r="P72" s="17"/>
      <c r="Q72" s="17"/>
      <c r="R72" s="17"/>
      <c r="S72" s="17"/>
      <c r="T72" s="17"/>
    </row>
    <row r="73" spans="1:20" s="25" customFormat="1" x14ac:dyDescent="0.3">
      <c r="A73" s="6">
        <f t="shared" si="0"/>
        <v>50701</v>
      </c>
      <c r="B73" s="133">
        <v>5</v>
      </c>
      <c r="C73" s="160" t="s">
        <v>40</v>
      </c>
      <c r="D73" s="22">
        <v>507</v>
      </c>
      <c r="E73" s="45" t="s">
        <v>32</v>
      </c>
      <c r="F73" s="22">
        <v>50701</v>
      </c>
      <c r="G73" s="21" t="s">
        <v>32</v>
      </c>
      <c r="H73" s="45" t="s">
        <v>144</v>
      </c>
      <c r="I73" s="53" t="s">
        <v>144</v>
      </c>
      <c r="J73" s="45" t="s">
        <v>144</v>
      </c>
      <c r="K73" s="42"/>
      <c r="L73" s="17"/>
      <c r="M73" s="17"/>
      <c r="N73" s="17"/>
      <c r="O73" s="17"/>
      <c r="P73" s="17"/>
      <c r="Q73" s="17"/>
      <c r="R73" s="17"/>
      <c r="S73" s="17"/>
      <c r="T73" s="17"/>
    </row>
    <row r="74" spans="1:20" s="25" customFormat="1" ht="27.75" customHeight="1" x14ac:dyDescent="0.3">
      <c r="A74" s="6">
        <f t="shared" si="0"/>
        <v>60101</v>
      </c>
      <c r="B74" s="133">
        <v>6</v>
      </c>
      <c r="C74" s="160" t="s">
        <v>54</v>
      </c>
      <c r="D74" s="133">
        <v>601</v>
      </c>
      <c r="E74" s="160" t="s">
        <v>343</v>
      </c>
      <c r="F74" s="22">
        <v>60101</v>
      </c>
      <c r="G74" s="21" t="s">
        <v>344</v>
      </c>
      <c r="H74" s="45">
        <v>35</v>
      </c>
      <c r="I74" s="53" t="s">
        <v>161</v>
      </c>
      <c r="J74" s="45" t="s">
        <v>30</v>
      </c>
      <c r="K74" s="42"/>
      <c r="L74" s="17"/>
      <c r="M74" s="17"/>
      <c r="N74" s="17"/>
      <c r="O74" s="17"/>
      <c r="P74" s="17"/>
      <c r="Q74" s="17"/>
      <c r="R74" s="17"/>
      <c r="S74" s="17"/>
      <c r="T74" s="17"/>
    </row>
    <row r="75" spans="1:20" s="25" customFormat="1" ht="28.8" x14ac:dyDescent="0.3">
      <c r="A75" s="6">
        <f t="shared" si="0"/>
        <v>60102</v>
      </c>
      <c r="B75" s="133">
        <v>6</v>
      </c>
      <c r="C75" s="160" t="s">
        <v>54</v>
      </c>
      <c r="D75" s="133">
        <v>601</v>
      </c>
      <c r="E75" s="160" t="s">
        <v>343</v>
      </c>
      <c r="F75" s="22">
        <v>60102</v>
      </c>
      <c r="G75" s="21" t="s">
        <v>60</v>
      </c>
      <c r="H75" s="45">
        <v>25</v>
      </c>
      <c r="I75" s="53">
        <v>50.28</v>
      </c>
      <c r="J75" s="45" t="s">
        <v>30</v>
      </c>
      <c r="K75" s="42" t="s">
        <v>158</v>
      </c>
      <c r="L75" s="17"/>
      <c r="M75" s="17"/>
      <c r="N75" s="17"/>
      <c r="O75" s="17"/>
      <c r="P75" s="17"/>
      <c r="Q75" s="17"/>
      <c r="R75" s="17"/>
      <c r="S75" s="17"/>
      <c r="T75" s="17"/>
    </row>
    <row r="76" spans="1:20" s="25" customFormat="1" x14ac:dyDescent="0.3">
      <c r="A76" s="6">
        <f t="shared" si="0"/>
        <v>60103</v>
      </c>
      <c r="B76" s="133">
        <v>6</v>
      </c>
      <c r="C76" s="160" t="s">
        <v>54</v>
      </c>
      <c r="D76" s="133">
        <v>601</v>
      </c>
      <c r="E76" s="160" t="s">
        <v>343</v>
      </c>
      <c r="F76" s="22">
        <v>60103</v>
      </c>
      <c r="G76" s="21" t="s">
        <v>61</v>
      </c>
      <c r="H76" s="45">
        <v>35</v>
      </c>
      <c r="I76" s="53">
        <v>350</v>
      </c>
      <c r="J76" s="45" t="s">
        <v>30</v>
      </c>
      <c r="K76" s="41"/>
      <c r="L76" s="18"/>
      <c r="M76" s="18"/>
      <c r="N76" s="18"/>
      <c r="O76" s="18"/>
      <c r="P76" s="18"/>
      <c r="Q76" s="18"/>
      <c r="R76" s="18"/>
      <c r="S76" s="18"/>
      <c r="T76" s="18"/>
    </row>
    <row r="77" spans="1:20" s="25" customFormat="1" x14ac:dyDescent="0.3">
      <c r="A77" s="6">
        <f t="shared" si="0"/>
        <v>60104</v>
      </c>
      <c r="B77" s="133">
        <v>6</v>
      </c>
      <c r="C77" s="160" t="s">
        <v>54</v>
      </c>
      <c r="D77" s="133">
        <v>601</v>
      </c>
      <c r="E77" s="160" t="s">
        <v>343</v>
      </c>
      <c r="F77" s="22">
        <v>60104</v>
      </c>
      <c r="G77" s="21" t="s">
        <v>32</v>
      </c>
      <c r="H77" s="45" t="s">
        <v>144</v>
      </c>
      <c r="I77" s="53" t="s">
        <v>144</v>
      </c>
      <c r="J77" s="45" t="s">
        <v>144</v>
      </c>
      <c r="K77" s="41"/>
      <c r="L77" s="18"/>
      <c r="M77" s="18"/>
      <c r="N77" s="18"/>
      <c r="O77" s="18"/>
      <c r="P77" s="18"/>
      <c r="Q77" s="18"/>
      <c r="R77" s="18"/>
      <c r="S77" s="18"/>
      <c r="T77" s="18"/>
    </row>
    <row r="78" spans="1:20" s="25" customFormat="1" x14ac:dyDescent="0.3">
      <c r="A78" s="6">
        <f t="shared" si="0"/>
        <v>70101</v>
      </c>
      <c r="B78" s="133">
        <v>7</v>
      </c>
      <c r="C78" s="160" t="s">
        <v>104</v>
      </c>
      <c r="D78" s="133">
        <v>701</v>
      </c>
      <c r="E78" s="160" t="s">
        <v>104</v>
      </c>
      <c r="F78" s="22">
        <v>70101</v>
      </c>
      <c r="G78" s="21" t="s">
        <v>139</v>
      </c>
      <c r="H78" s="45">
        <v>20</v>
      </c>
      <c r="I78" s="53">
        <f>15.5+(23.82/2)</f>
        <v>27.41</v>
      </c>
      <c r="J78" s="45" t="s">
        <v>30</v>
      </c>
      <c r="K78" s="42" t="s">
        <v>159</v>
      </c>
      <c r="L78" s="18" t="s">
        <v>160</v>
      </c>
      <c r="M78" s="18"/>
      <c r="N78" s="18"/>
      <c r="O78" s="18"/>
      <c r="P78" s="18"/>
      <c r="Q78" s="18"/>
      <c r="R78" s="18"/>
      <c r="S78" s="18"/>
      <c r="T78" s="18"/>
    </row>
    <row r="79" spans="1:20" s="25" customFormat="1" x14ac:dyDescent="0.3">
      <c r="A79" s="6">
        <f t="shared" ref="A79:A92" si="1">F79</f>
        <v>70102</v>
      </c>
      <c r="B79" s="133">
        <v>7</v>
      </c>
      <c r="C79" s="160" t="s">
        <v>104</v>
      </c>
      <c r="D79" s="133">
        <v>701</v>
      </c>
      <c r="E79" s="160" t="s">
        <v>104</v>
      </c>
      <c r="F79" s="22">
        <v>70102</v>
      </c>
      <c r="G79" s="21" t="s">
        <v>142</v>
      </c>
      <c r="H79" s="45">
        <v>20</v>
      </c>
      <c r="I79" s="53">
        <f>31+(23.82/2)</f>
        <v>42.91</v>
      </c>
      <c r="J79" s="45" t="s">
        <v>30</v>
      </c>
      <c r="K79" s="42" t="s">
        <v>159</v>
      </c>
      <c r="L79" s="18" t="s">
        <v>160</v>
      </c>
      <c r="M79" s="18"/>
      <c r="N79" s="18"/>
      <c r="O79" s="18"/>
      <c r="P79" s="18"/>
      <c r="Q79" s="18"/>
      <c r="R79" s="18"/>
      <c r="S79" s="18"/>
      <c r="T79" s="18"/>
    </row>
    <row r="80" spans="1:20" s="25" customFormat="1" x14ac:dyDescent="0.3">
      <c r="A80" s="6">
        <f t="shared" si="1"/>
        <v>70103</v>
      </c>
      <c r="B80" s="133">
        <v>7</v>
      </c>
      <c r="C80" s="160" t="s">
        <v>104</v>
      </c>
      <c r="D80" s="133">
        <v>701</v>
      </c>
      <c r="E80" s="160" t="s">
        <v>104</v>
      </c>
      <c r="F80" s="22">
        <v>70103</v>
      </c>
      <c r="G80" s="21" t="s">
        <v>105</v>
      </c>
      <c r="H80" s="45">
        <v>20</v>
      </c>
      <c r="I80" s="53">
        <f>15.5+(23.82/2)</f>
        <v>27.41</v>
      </c>
      <c r="J80" s="45" t="s">
        <v>30</v>
      </c>
      <c r="K80" s="42" t="s">
        <v>159</v>
      </c>
      <c r="L80" s="18" t="s">
        <v>160</v>
      </c>
      <c r="M80" s="18"/>
      <c r="N80" s="18"/>
      <c r="O80" s="18"/>
      <c r="P80" s="18"/>
      <c r="Q80" s="18"/>
      <c r="R80" s="18"/>
      <c r="S80" s="18"/>
      <c r="T80" s="18"/>
    </row>
    <row r="81" spans="1:21" s="25" customFormat="1" x14ac:dyDescent="0.3">
      <c r="A81" s="6">
        <f t="shared" si="1"/>
        <v>70104</v>
      </c>
      <c r="B81" s="133">
        <v>7</v>
      </c>
      <c r="C81" s="160" t="s">
        <v>104</v>
      </c>
      <c r="D81" s="133">
        <v>701</v>
      </c>
      <c r="E81" s="160" t="s">
        <v>104</v>
      </c>
      <c r="F81" s="22">
        <v>70104</v>
      </c>
      <c r="G81" s="21" t="s">
        <v>391</v>
      </c>
      <c r="H81" s="45">
        <v>10</v>
      </c>
      <c r="I81" s="53">
        <v>1</v>
      </c>
      <c r="J81" s="45" t="s">
        <v>31</v>
      </c>
      <c r="K81" s="41"/>
      <c r="L81" s="18"/>
      <c r="M81" s="18"/>
      <c r="N81" s="18"/>
      <c r="O81" s="18"/>
      <c r="P81" s="18"/>
      <c r="Q81" s="18"/>
      <c r="R81" s="18"/>
      <c r="S81" s="18"/>
      <c r="T81" s="18"/>
    </row>
    <row r="82" spans="1:21" s="25" customFormat="1" x14ac:dyDescent="0.3">
      <c r="A82" s="6">
        <f t="shared" si="1"/>
        <v>70105</v>
      </c>
      <c r="B82" s="133">
        <v>7</v>
      </c>
      <c r="C82" s="160" t="s">
        <v>104</v>
      </c>
      <c r="D82" s="133">
        <v>701</v>
      </c>
      <c r="E82" s="160" t="s">
        <v>104</v>
      </c>
      <c r="F82" s="22">
        <v>70105</v>
      </c>
      <c r="G82" s="21" t="s">
        <v>106</v>
      </c>
      <c r="H82" s="45">
        <v>15</v>
      </c>
      <c r="I82" s="53">
        <v>1</v>
      </c>
      <c r="J82" s="45" t="s">
        <v>31</v>
      </c>
      <c r="K82" s="41"/>
      <c r="L82" s="18"/>
      <c r="M82" s="18"/>
      <c r="N82" s="18"/>
      <c r="O82" s="18"/>
      <c r="P82" s="18"/>
      <c r="Q82" s="18"/>
      <c r="R82" s="18"/>
      <c r="S82" s="18"/>
      <c r="T82" s="18"/>
    </row>
    <row r="83" spans="1:21" s="25" customFormat="1" x14ac:dyDescent="0.3">
      <c r="A83" s="6">
        <f t="shared" si="1"/>
        <v>70106</v>
      </c>
      <c r="B83" s="133">
        <v>7</v>
      </c>
      <c r="C83" s="160" t="s">
        <v>104</v>
      </c>
      <c r="D83" s="133">
        <v>701</v>
      </c>
      <c r="E83" s="160" t="s">
        <v>104</v>
      </c>
      <c r="F83" s="22">
        <v>70106</v>
      </c>
      <c r="G83" s="21" t="s">
        <v>138</v>
      </c>
      <c r="H83" s="45" t="s">
        <v>144</v>
      </c>
      <c r="I83" s="53" t="s">
        <v>161</v>
      </c>
      <c r="J83" s="45" t="s">
        <v>30</v>
      </c>
      <c r="K83" s="41"/>
      <c r="L83" s="18"/>
      <c r="M83" s="18"/>
      <c r="N83" s="18"/>
      <c r="O83" s="18"/>
      <c r="P83" s="18"/>
      <c r="Q83" s="18"/>
      <c r="R83" s="18"/>
      <c r="S83" s="18"/>
      <c r="T83" s="18"/>
    </row>
    <row r="84" spans="1:21" s="25" customFormat="1" x14ac:dyDescent="0.3">
      <c r="A84" s="6">
        <f t="shared" si="1"/>
        <v>70107</v>
      </c>
      <c r="B84" s="133">
        <v>7</v>
      </c>
      <c r="C84" s="160" t="s">
        <v>104</v>
      </c>
      <c r="D84" s="133">
        <v>701</v>
      </c>
      <c r="E84" s="160" t="s">
        <v>104</v>
      </c>
      <c r="F84" s="22">
        <v>70107</v>
      </c>
      <c r="G84" s="21" t="s">
        <v>390</v>
      </c>
      <c r="H84" s="45" t="s">
        <v>144</v>
      </c>
      <c r="I84" s="53" t="s">
        <v>161</v>
      </c>
      <c r="J84" s="45" t="s">
        <v>30</v>
      </c>
      <c r="K84" s="41"/>
      <c r="L84" s="18"/>
      <c r="M84" s="18"/>
      <c r="N84" s="18"/>
      <c r="O84" s="18"/>
      <c r="P84" s="18"/>
      <c r="Q84" s="18"/>
      <c r="R84" s="18"/>
      <c r="S84" s="18"/>
      <c r="T84" s="18"/>
    </row>
    <row r="85" spans="1:21" s="18" customFormat="1" x14ac:dyDescent="0.3">
      <c r="A85" s="6">
        <f t="shared" si="1"/>
        <v>70108</v>
      </c>
      <c r="B85" s="133">
        <v>7</v>
      </c>
      <c r="C85" s="160" t="s">
        <v>104</v>
      </c>
      <c r="D85" s="133">
        <v>701</v>
      </c>
      <c r="E85" s="160" t="s">
        <v>104</v>
      </c>
      <c r="F85" s="22">
        <v>70108</v>
      </c>
      <c r="G85" s="21" t="s">
        <v>167</v>
      </c>
      <c r="H85" s="45">
        <v>25</v>
      </c>
      <c r="I85" s="53" t="s">
        <v>168</v>
      </c>
      <c r="J85" s="45" t="s">
        <v>31</v>
      </c>
      <c r="K85" s="41"/>
      <c r="U85" s="25"/>
    </row>
    <row r="86" spans="1:21" s="18" customFormat="1" x14ac:dyDescent="0.3">
      <c r="A86" s="6" t="str">
        <f t="shared" si="1"/>
        <v>70109DS</v>
      </c>
      <c r="B86" s="166">
        <v>7</v>
      </c>
      <c r="C86" s="160" t="s">
        <v>104</v>
      </c>
      <c r="D86" s="166">
        <v>701</v>
      </c>
      <c r="E86" s="160" t="s">
        <v>104</v>
      </c>
      <c r="F86" s="22" t="s">
        <v>421</v>
      </c>
      <c r="G86" s="21" t="s">
        <v>422</v>
      </c>
      <c r="H86" s="168">
        <v>15</v>
      </c>
      <c r="I86" s="53"/>
      <c r="J86" s="168" t="s">
        <v>31</v>
      </c>
      <c r="K86" s="170"/>
      <c r="U86" s="25"/>
    </row>
    <row r="87" spans="1:21" x14ac:dyDescent="0.3">
      <c r="A87" s="6" t="str">
        <f t="shared" si="1"/>
        <v>70110DS</v>
      </c>
      <c r="B87" s="133">
        <v>7</v>
      </c>
      <c r="C87" s="160" t="s">
        <v>104</v>
      </c>
      <c r="D87" s="133">
        <v>701</v>
      </c>
      <c r="E87" s="160" t="s">
        <v>104</v>
      </c>
      <c r="F87" s="22" t="s">
        <v>426</v>
      </c>
      <c r="G87" s="42" t="s">
        <v>427</v>
      </c>
      <c r="H87" s="120">
        <v>15</v>
      </c>
      <c r="I87" s="19" t="s">
        <v>144</v>
      </c>
      <c r="J87" s="120" t="s">
        <v>31</v>
      </c>
      <c r="K87" s="122"/>
    </row>
    <row r="88" spans="1:21" x14ac:dyDescent="0.3">
      <c r="A88" s="6" t="str">
        <f t="shared" si="1"/>
        <v>70111DS</v>
      </c>
      <c r="B88" s="172">
        <v>7</v>
      </c>
      <c r="C88" s="160" t="s">
        <v>104</v>
      </c>
      <c r="D88" s="172">
        <v>701</v>
      </c>
      <c r="E88" s="160" t="s">
        <v>104</v>
      </c>
      <c r="F88" s="22" t="s">
        <v>434</v>
      </c>
      <c r="G88" s="42" t="s">
        <v>435</v>
      </c>
      <c r="H88" s="174">
        <v>15</v>
      </c>
      <c r="I88" s="19" t="s">
        <v>144</v>
      </c>
      <c r="J88" s="174" t="s">
        <v>31</v>
      </c>
      <c r="K88" s="173"/>
    </row>
    <row r="89" spans="1:21" x14ac:dyDescent="0.3">
      <c r="A89" s="6" t="str">
        <f t="shared" si="1"/>
        <v>70112DS</v>
      </c>
      <c r="B89" s="172">
        <v>7</v>
      </c>
      <c r="C89" s="160" t="s">
        <v>104</v>
      </c>
      <c r="D89" s="172">
        <v>701</v>
      </c>
      <c r="E89" s="160" t="s">
        <v>104</v>
      </c>
      <c r="F89" s="22" t="s">
        <v>442</v>
      </c>
      <c r="G89" s="42" t="s">
        <v>75</v>
      </c>
      <c r="H89" s="174">
        <v>20</v>
      </c>
      <c r="I89" s="19" t="s">
        <v>144</v>
      </c>
      <c r="J89" s="174" t="s">
        <v>31</v>
      </c>
      <c r="K89" s="173"/>
    </row>
    <row r="90" spans="1:21" x14ac:dyDescent="0.3">
      <c r="A90" s="6" t="str">
        <f t="shared" si="1"/>
        <v>70113DS</v>
      </c>
      <c r="B90" s="172">
        <v>7</v>
      </c>
      <c r="C90" s="160" t="s">
        <v>104</v>
      </c>
      <c r="D90" s="172">
        <v>701</v>
      </c>
      <c r="E90" s="160" t="s">
        <v>104</v>
      </c>
      <c r="F90" s="22" t="s">
        <v>443</v>
      </c>
      <c r="G90" s="42" t="s">
        <v>444</v>
      </c>
      <c r="H90" s="174">
        <v>20</v>
      </c>
      <c r="I90" s="19" t="s">
        <v>144</v>
      </c>
      <c r="J90" s="174" t="s">
        <v>31</v>
      </c>
      <c r="K90" s="173"/>
    </row>
    <row r="91" spans="1:21" x14ac:dyDescent="0.3">
      <c r="A91" s="6" t="str">
        <f t="shared" si="1"/>
        <v>70114DS</v>
      </c>
      <c r="B91" s="172">
        <v>7</v>
      </c>
      <c r="C91" s="160" t="s">
        <v>104</v>
      </c>
      <c r="D91" s="172">
        <v>701</v>
      </c>
      <c r="E91" s="160" t="s">
        <v>104</v>
      </c>
      <c r="F91" s="22" t="s">
        <v>446</v>
      </c>
      <c r="G91" s="42" t="s">
        <v>445</v>
      </c>
      <c r="H91" s="174">
        <v>20</v>
      </c>
      <c r="I91" s="19"/>
      <c r="J91" s="174" t="s">
        <v>31</v>
      </c>
      <c r="K91" s="173"/>
    </row>
    <row r="92" spans="1:21" x14ac:dyDescent="0.3">
      <c r="A92" s="6" t="str">
        <f t="shared" si="1"/>
        <v>70115DS</v>
      </c>
      <c r="B92" s="172">
        <v>7</v>
      </c>
      <c r="C92" s="160" t="s">
        <v>104</v>
      </c>
      <c r="D92" s="172">
        <v>701</v>
      </c>
      <c r="E92" s="160" t="s">
        <v>104</v>
      </c>
      <c r="F92" s="22" t="s">
        <v>447</v>
      </c>
      <c r="G92" s="42" t="s">
        <v>436</v>
      </c>
      <c r="H92" s="174">
        <v>20</v>
      </c>
      <c r="I92" s="19"/>
      <c r="J92" s="174" t="s">
        <v>31</v>
      </c>
      <c r="K92" s="173"/>
    </row>
    <row r="93" spans="1:21" x14ac:dyDescent="0.3">
      <c r="A93" s="6" t="s">
        <v>448</v>
      </c>
      <c r="B93" s="172">
        <v>7</v>
      </c>
      <c r="C93" s="160" t="s">
        <v>104</v>
      </c>
      <c r="D93" s="172">
        <v>701</v>
      </c>
      <c r="E93" s="160" t="s">
        <v>104</v>
      </c>
      <c r="F93" s="22" t="s">
        <v>448</v>
      </c>
      <c r="G93" s="42" t="s">
        <v>449</v>
      </c>
      <c r="H93" s="174">
        <v>35</v>
      </c>
      <c r="I93" s="19"/>
      <c r="J93" s="174" t="s">
        <v>31</v>
      </c>
      <c r="K93" s="173"/>
    </row>
    <row r="94" spans="1:21" x14ac:dyDescent="0.3">
      <c r="A94" s="6">
        <v>70117</v>
      </c>
      <c r="B94" s="172">
        <v>7</v>
      </c>
      <c r="C94" s="160" t="s">
        <v>104</v>
      </c>
      <c r="D94" s="172">
        <v>701</v>
      </c>
      <c r="E94" s="160" t="s">
        <v>104</v>
      </c>
      <c r="F94" s="22">
        <v>70117</v>
      </c>
      <c r="G94" s="42" t="s">
        <v>32</v>
      </c>
      <c r="H94" s="169" t="s">
        <v>144</v>
      </c>
      <c r="I94" s="19" t="s">
        <v>144</v>
      </c>
      <c r="J94" s="169" t="s">
        <v>144</v>
      </c>
      <c r="K94" s="170"/>
    </row>
  </sheetData>
  <mergeCells count="2">
    <mergeCell ref="L3:L11"/>
    <mergeCell ref="D57:D62"/>
  </mergeCells>
  <hyperlinks>
    <hyperlink ref="L70" r:id="rId1" xr:uid="{00000000-0004-0000-0200-000000000000}"/>
  </hyperlinks>
  <pageMargins left="0.7" right="0.7" top="0.75" bottom="0.75" header="0.3" footer="0.3"/>
  <pageSetup paperSize="8" scale="5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7"/>
  <sheetViews>
    <sheetView zoomScaleNormal="100" workbookViewId="0">
      <pane xSplit="7" ySplit="21" topLeftCell="H58" activePane="bottomRight" state="frozen"/>
      <selection pane="topRight" activeCell="H1" sqref="H1"/>
      <selection pane="bottomLeft" activeCell="A22" sqref="A22"/>
      <selection pane="bottomRight" activeCell="G62" sqref="G62"/>
    </sheetView>
  </sheetViews>
  <sheetFormatPr defaultColWidth="9.109375" defaultRowHeight="14.4" x14ac:dyDescent="0.3"/>
  <cols>
    <col min="1" max="1" width="9.109375" style="17"/>
    <col min="2" max="2" width="19.5546875" style="17" customWidth="1"/>
    <col min="3" max="3" width="16.44140625" style="17" customWidth="1"/>
    <col min="4" max="4" width="12.5546875" style="17" customWidth="1"/>
    <col min="5" max="5" width="17.5546875" style="17" customWidth="1"/>
    <col min="6" max="6" width="12.44140625" style="17" customWidth="1"/>
    <col min="7" max="7" width="38.88671875" style="39" customWidth="1"/>
    <col min="8" max="8" width="21.44140625" style="18" customWidth="1"/>
    <col min="9" max="9" width="18.5546875" style="43" customWidth="1"/>
    <col min="10" max="10" width="20.44140625" style="18" customWidth="1"/>
    <col min="11" max="11" width="33.5546875" style="40" customWidth="1"/>
    <col min="12" max="12" width="23.5546875" style="18" customWidth="1"/>
    <col min="13" max="13" width="12.5546875" style="18" customWidth="1"/>
    <col min="14" max="14" width="17.88671875" style="18" customWidth="1"/>
    <col min="15" max="15" width="12.44140625" style="18" customWidth="1"/>
    <col min="16" max="16" width="26" style="18" customWidth="1"/>
    <col min="17" max="18" width="21.44140625" style="18" customWidth="1"/>
    <col min="19" max="19" width="19.5546875" style="18" customWidth="1"/>
    <col min="20" max="20" width="20.44140625" style="18" customWidth="1"/>
    <col min="21" max="21" width="9.109375" style="25"/>
    <col min="22" max="16384" width="9.109375" style="17"/>
  </cols>
  <sheetData>
    <row r="1" spans="1:21" s="18" customFormat="1" ht="31.8" thickBot="1" x14ac:dyDescent="0.35">
      <c r="A1" s="145" t="s">
        <v>404</v>
      </c>
      <c r="B1" s="30" t="s">
        <v>20</v>
      </c>
      <c r="C1" s="31" t="s">
        <v>21</v>
      </c>
      <c r="D1" s="32" t="s">
        <v>22</v>
      </c>
      <c r="E1" s="31" t="s">
        <v>23</v>
      </c>
      <c r="F1" s="31" t="s">
        <v>24</v>
      </c>
      <c r="G1" s="31" t="s">
        <v>25</v>
      </c>
      <c r="H1" s="31" t="s">
        <v>26</v>
      </c>
      <c r="I1" s="2" t="s">
        <v>28</v>
      </c>
      <c r="J1" s="33" t="s">
        <v>29</v>
      </c>
      <c r="K1" s="51" t="s">
        <v>148</v>
      </c>
      <c r="U1" s="25"/>
    </row>
    <row r="2" spans="1:21" s="18" customFormat="1" x14ac:dyDescent="0.3">
      <c r="A2" s="141">
        <v>10101</v>
      </c>
      <c r="B2" s="426">
        <v>1</v>
      </c>
      <c r="C2" s="429" t="s">
        <v>76</v>
      </c>
      <c r="D2" s="432">
        <v>101</v>
      </c>
      <c r="E2" s="433" t="s">
        <v>70</v>
      </c>
      <c r="F2" s="141">
        <v>10101</v>
      </c>
      <c r="G2" s="139" t="s">
        <v>89</v>
      </c>
      <c r="H2" s="142">
        <v>20</v>
      </c>
      <c r="I2" s="142"/>
      <c r="J2" s="48" t="s">
        <v>19</v>
      </c>
      <c r="K2" s="42"/>
      <c r="U2" s="25"/>
    </row>
    <row r="3" spans="1:21" s="18" customFormat="1" x14ac:dyDescent="0.3">
      <c r="A3" s="133">
        <v>10102</v>
      </c>
      <c r="B3" s="427"/>
      <c r="C3" s="430"/>
      <c r="D3" s="425"/>
      <c r="E3" s="434"/>
      <c r="F3" s="133">
        <v>10102</v>
      </c>
      <c r="G3" s="140" t="s">
        <v>49</v>
      </c>
      <c r="H3" s="134">
        <v>30</v>
      </c>
      <c r="I3" s="134"/>
      <c r="J3" s="46" t="s">
        <v>19</v>
      </c>
      <c r="K3" s="42"/>
      <c r="U3" s="25"/>
    </row>
    <row r="4" spans="1:21" s="18" customFormat="1" x14ac:dyDescent="0.3">
      <c r="A4" s="133">
        <v>10103</v>
      </c>
      <c r="B4" s="427"/>
      <c r="C4" s="430"/>
      <c r="D4" s="425"/>
      <c r="E4" s="434"/>
      <c r="F4" s="133">
        <v>10103</v>
      </c>
      <c r="G4" s="56" t="s">
        <v>90</v>
      </c>
      <c r="H4" s="134">
        <v>30</v>
      </c>
      <c r="I4" s="134"/>
      <c r="J4" s="23" t="s">
        <v>19</v>
      </c>
      <c r="K4" s="42"/>
      <c r="U4" s="25"/>
    </row>
    <row r="5" spans="1:21" s="18" customFormat="1" x14ac:dyDescent="0.3">
      <c r="A5" s="22">
        <v>10104</v>
      </c>
      <c r="B5" s="427"/>
      <c r="C5" s="430"/>
      <c r="D5" s="425"/>
      <c r="E5" s="434"/>
      <c r="F5" s="22">
        <v>10104</v>
      </c>
      <c r="G5" s="56" t="s">
        <v>91</v>
      </c>
      <c r="H5" s="134">
        <v>30</v>
      </c>
      <c r="I5" s="134"/>
      <c r="J5" s="23" t="s">
        <v>19</v>
      </c>
      <c r="K5" s="42"/>
      <c r="U5" s="25"/>
    </row>
    <row r="6" spans="1:21" s="18" customFormat="1" x14ac:dyDescent="0.3">
      <c r="A6" s="22">
        <v>10201</v>
      </c>
      <c r="B6" s="427"/>
      <c r="C6" s="430"/>
      <c r="D6" s="425">
        <v>102</v>
      </c>
      <c r="E6" s="434" t="s">
        <v>71</v>
      </c>
      <c r="F6" s="22">
        <v>10201</v>
      </c>
      <c r="G6" s="56" t="s">
        <v>92</v>
      </c>
      <c r="H6" s="134">
        <v>20</v>
      </c>
      <c r="I6" s="134"/>
      <c r="J6" s="23" t="s">
        <v>31</v>
      </c>
      <c r="K6" s="42"/>
      <c r="U6" s="25"/>
    </row>
    <row r="7" spans="1:21" s="18" customFormat="1" ht="15" thickBot="1" x14ac:dyDescent="0.35">
      <c r="A7" s="24">
        <v>10202</v>
      </c>
      <c r="B7" s="428"/>
      <c r="C7" s="431"/>
      <c r="D7" s="435"/>
      <c r="E7" s="436"/>
      <c r="F7" s="24">
        <v>10202</v>
      </c>
      <c r="G7" s="57" t="s">
        <v>93</v>
      </c>
      <c r="H7" s="146">
        <v>20</v>
      </c>
      <c r="I7" s="146"/>
      <c r="J7" s="47" t="s">
        <v>19</v>
      </c>
      <c r="K7" s="42"/>
      <c r="U7" s="25"/>
    </row>
    <row r="8" spans="1:21" s="18" customFormat="1" x14ac:dyDescent="0.3">
      <c r="A8" s="28">
        <v>20101</v>
      </c>
      <c r="B8" s="426">
        <v>2</v>
      </c>
      <c r="C8" s="429" t="s">
        <v>78</v>
      </c>
      <c r="D8" s="141">
        <v>201</v>
      </c>
      <c r="E8" s="148" t="s">
        <v>72</v>
      </c>
      <c r="F8" s="28">
        <v>20101</v>
      </c>
      <c r="G8" s="55" t="s">
        <v>89</v>
      </c>
      <c r="H8" s="142">
        <v>20</v>
      </c>
      <c r="I8" s="142"/>
      <c r="J8" s="48" t="s">
        <v>19</v>
      </c>
      <c r="K8" s="42"/>
      <c r="U8" s="25"/>
    </row>
    <row r="9" spans="1:21" s="18" customFormat="1" ht="15" thickBot="1" x14ac:dyDescent="0.35">
      <c r="A9" s="24">
        <v>20201</v>
      </c>
      <c r="B9" s="428"/>
      <c r="C9" s="431"/>
      <c r="D9" s="147">
        <v>202</v>
      </c>
      <c r="E9" s="150" t="s">
        <v>73</v>
      </c>
      <c r="F9" s="24">
        <v>20201</v>
      </c>
      <c r="G9" s="57" t="s">
        <v>89</v>
      </c>
      <c r="H9" s="146">
        <v>20</v>
      </c>
      <c r="I9" s="146"/>
      <c r="J9" s="47" t="s">
        <v>19</v>
      </c>
      <c r="K9" s="42"/>
      <c r="U9" s="25"/>
    </row>
    <row r="10" spans="1:21" s="18" customFormat="1" x14ac:dyDescent="0.3">
      <c r="A10" s="28">
        <v>30101</v>
      </c>
      <c r="B10" s="426">
        <v>3</v>
      </c>
      <c r="C10" s="433" t="s">
        <v>77</v>
      </c>
      <c r="D10" s="432">
        <v>301</v>
      </c>
      <c r="E10" s="437" t="s">
        <v>74</v>
      </c>
      <c r="F10" s="28">
        <v>30101</v>
      </c>
      <c r="G10" s="55" t="s">
        <v>49</v>
      </c>
      <c r="H10" s="142">
        <v>30</v>
      </c>
      <c r="I10" s="142"/>
      <c r="J10" s="48" t="s">
        <v>31</v>
      </c>
      <c r="K10" s="42"/>
      <c r="U10" s="25"/>
    </row>
    <row r="11" spans="1:21" s="18" customFormat="1" x14ac:dyDescent="0.3">
      <c r="A11" s="22">
        <v>30102</v>
      </c>
      <c r="B11" s="427"/>
      <c r="C11" s="434"/>
      <c r="D11" s="425"/>
      <c r="E11" s="438"/>
      <c r="F11" s="22">
        <v>30102</v>
      </c>
      <c r="G11" s="56" t="s">
        <v>59</v>
      </c>
      <c r="H11" s="134">
        <v>25</v>
      </c>
      <c r="I11" s="134"/>
      <c r="J11" s="46" t="s">
        <v>31</v>
      </c>
      <c r="K11" s="42"/>
      <c r="U11" s="25"/>
    </row>
    <row r="12" spans="1:21" s="18" customFormat="1" x14ac:dyDescent="0.3">
      <c r="A12" s="22">
        <v>30103</v>
      </c>
      <c r="B12" s="427"/>
      <c r="C12" s="434"/>
      <c r="D12" s="425"/>
      <c r="E12" s="438"/>
      <c r="F12" s="22">
        <v>30103</v>
      </c>
      <c r="G12" s="56" t="s">
        <v>346</v>
      </c>
      <c r="H12" s="134">
        <v>20</v>
      </c>
      <c r="I12" s="134"/>
      <c r="J12" s="46" t="s">
        <v>31</v>
      </c>
      <c r="K12" s="42"/>
      <c r="U12" s="25"/>
    </row>
    <row r="13" spans="1:21" s="18" customFormat="1" x14ac:dyDescent="0.3">
      <c r="A13" s="22">
        <v>30201</v>
      </c>
      <c r="B13" s="427"/>
      <c r="C13" s="434"/>
      <c r="D13" s="425">
        <v>302</v>
      </c>
      <c r="E13" s="438" t="s">
        <v>75</v>
      </c>
      <c r="F13" s="22">
        <v>30201</v>
      </c>
      <c r="G13" s="56" t="s">
        <v>83</v>
      </c>
      <c r="H13" s="134">
        <v>20</v>
      </c>
      <c r="I13" s="134"/>
      <c r="J13" s="46" t="s">
        <v>31</v>
      </c>
      <c r="K13" s="42"/>
      <c r="U13" s="25"/>
    </row>
    <row r="14" spans="1:21" s="18" customFormat="1" x14ac:dyDescent="0.3">
      <c r="A14" s="22">
        <v>30202</v>
      </c>
      <c r="B14" s="427"/>
      <c r="C14" s="434"/>
      <c r="D14" s="425"/>
      <c r="E14" s="438"/>
      <c r="F14" s="22">
        <v>30202</v>
      </c>
      <c r="G14" s="56" t="s">
        <v>94</v>
      </c>
      <c r="H14" s="134">
        <v>35</v>
      </c>
      <c r="I14" s="134"/>
      <c r="J14" s="46" t="s">
        <v>31</v>
      </c>
      <c r="K14" s="42"/>
      <c r="U14" s="25"/>
    </row>
    <row r="15" spans="1:21" s="18" customFormat="1" ht="15" thickBot="1" x14ac:dyDescent="0.35">
      <c r="A15" s="24">
        <v>30203</v>
      </c>
      <c r="B15" s="428"/>
      <c r="C15" s="436"/>
      <c r="D15" s="435"/>
      <c r="E15" s="439"/>
      <c r="F15" s="24">
        <v>30203</v>
      </c>
      <c r="G15" s="57" t="s">
        <v>95</v>
      </c>
      <c r="H15" s="146">
        <v>25</v>
      </c>
      <c r="I15" s="146"/>
      <c r="J15" s="47" t="s">
        <v>31</v>
      </c>
      <c r="K15" s="42"/>
      <c r="U15" s="25"/>
    </row>
    <row r="16" spans="1:21" s="18" customFormat="1" x14ac:dyDescent="0.3">
      <c r="A16" s="28">
        <v>40101</v>
      </c>
      <c r="B16" s="452">
        <v>4</v>
      </c>
      <c r="C16" s="455" t="s">
        <v>81</v>
      </c>
      <c r="D16" s="466">
        <v>401</v>
      </c>
      <c r="E16" s="467" t="s">
        <v>86</v>
      </c>
      <c r="F16" s="28">
        <v>40101</v>
      </c>
      <c r="G16" s="139" t="s">
        <v>347</v>
      </c>
      <c r="H16" s="142">
        <v>75</v>
      </c>
      <c r="I16" s="142"/>
      <c r="J16" s="48" t="s">
        <v>19</v>
      </c>
      <c r="K16" s="42"/>
      <c r="U16" s="25"/>
    </row>
    <row r="17" spans="1:21" s="18" customFormat="1" x14ac:dyDescent="0.3">
      <c r="A17" s="22">
        <v>40102</v>
      </c>
      <c r="B17" s="453"/>
      <c r="C17" s="456"/>
      <c r="D17" s="444"/>
      <c r="E17" s="447"/>
      <c r="F17" s="22">
        <v>40102</v>
      </c>
      <c r="G17" s="140" t="s">
        <v>88</v>
      </c>
      <c r="H17" s="134">
        <v>40</v>
      </c>
      <c r="I17" s="134"/>
      <c r="J17" s="46" t="s">
        <v>19</v>
      </c>
      <c r="K17" s="42"/>
      <c r="U17" s="25"/>
    </row>
    <row r="18" spans="1:21" s="18" customFormat="1" x14ac:dyDescent="0.3">
      <c r="A18" s="22">
        <v>40103</v>
      </c>
      <c r="B18" s="453"/>
      <c r="C18" s="456"/>
      <c r="D18" s="444"/>
      <c r="E18" s="447"/>
      <c r="F18" s="22">
        <v>40103</v>
      </c>
      <c r="G18" s="140" t="s">
        <v>348</v>
      </c>
      <c r="H18" s="134">
        <v>65</v>
      </c>
      <c r="I18" s="134"/>
      <c r="J18" s="46" t="s">
        <v>19</v>
      </c>
      <c r="K18" s="42"/>
      <c r="U18" s="25"/>
    </row>
    <row r="19" spans="1:21" s="18" customFormat="1" x14ac:dyDescent="0.3">
      <c r="A19" s="22">
        <v>40104</v>
      </c>
      <c r="B19" s="453"/>
      <c r="C19" s="456"/>
      <c r="D19" s="445"/>
      <c r="E19" s="448"/>
      <c r="F19" s="22">
        <v>40104</v>
      </c>
      <c r="G19" s="140" t="s">
        <v>32</v>
      </c>
      <c r="H19" s="134"/>
      <c r="I19" s="134"/>
      <c r="J19" s="46" t="s">
        <v>19</v>
      </c>
      <c r="K19" s="42"/>
      <c r="U19" s="25"/>
    </row>
    <row r="20" spans="1:21" s="18" customFormat="1" x14ac:dyDescent="0.3">
      <c r="A20" s="22">
        <v>40201</v>
      </c>
      <c r="B20" s="453"/>
      <c r="C20" s="456"/>
      <c r="D20" s="443">
        <v>402</v>
      </c>
      <c r="E20" s="446" t="s">
        <v>87</v>
      </c>
      <c r="F20" s="22">
        <v>40201</v>
      </c>
      <c r="G20" s="140" t="s">
        <v>85</v>
      </c>
      <c r="H20" s="134">
        <v>25</v>
      </c>
      <c r="I20" s="134"/>
      <c r="J20" s="46" t="s">
        <v>19</v>
      </c>
      <c r="K20" s="42"/>
      <c r="U20" s="25"/>
    </row>
    <row r="21" spans="1:21" s="18" customFormat="1" x14ac:dyDescent="0.3">
      <c r="A21" s="22">
        <v>40202</v>
      </c>
      <c r="B21" s="453"/>
      <c r="C21" s="456"/>
      <c r="D21" s="444"/>
      <c r="E21" s="447"/>
      <c r="F21" s="22">
        <v>40202</v>
      </c>
      <c r="G21" s="140" t="s">
        <v>397</v>
      </c>
      <c r="H21" s="134">
        <v>20</v>
      </c>
      <c r="I21" s="134"/>
      <c r="J21" s="46" t="s">
        <v>19</v>
      </c>
      <c r="K21" s="42"/>
      <c r="U21" s="25"/>
    </row>
    <row r="22" spans="1:21" s="18" customFormat="1" x14ac:dyDescent="0.3">
      <c r="A22" s="22">
        <v>40203</v>
      </c>
      <c r="B22" s="453"/>
      <c r="C22" s="456"/>
      <c r="D22" s="445"/>
      <c r="E22" s="448"/>
      <c r="F22" s="22">
        <v>40203</v>
      </c>
      <c r="G22" s="140" t="s">
        <v>32</v>
      </c>
      <c r="H22" s="134"/>
      <c r="I22" s="134"/>
      <c r="J22" s="46"/>
      <c r="K22" s="42"/>
      <c r="U22" s="25"/>
    </row>
    <row r="23" spans="1:21" s="18" customFormat="1" x14ac:dyDescent="0.3">
      <c r="A23" s="134">
        <v>40301</v>
      </c>
      <c r="B23" s="453"/>
      <c r="C23" s="456"/>
      <c r="D23" s="425">
        <v>403</v>
      </c>
      <c r="E23" s="434" t="s">
        <v>120</v>
      </c>
      <c r="F23" s="134">
        <v>40301</v>
      </c>
      <c r="G23" s="56" t="s">
        <v>121</v>
      </c>
      <c r="H23" s="149">
        <v>20</v>
      </c>
      <c r="I23" s="134"/>
      <c r="J23" s="46" t="s">
        <v>103</v>
      </c>
      <c r="K23" s="42"/>
      <c r="U23" s="25"/>
    </row>
    <row r="24" spans="1:21" s="18" customFormat="1" x14ac:dyDescent="0.3">
      <c r="A24" s="134">
        <v>40302</v>
      </c>
      <c r="B24" s="453"/>
      <c r="C24" s="456"/>
      <c r="D24" s="425"/>
      <c r="E24" s="434"/>
      <c r="F24" s="134">
        <v>40302</v>
      </c>
      <c r="G24" s="56" t="s">
        <v>122</v>
      </c>
      <c r="H24" s="149">
        <v>50</v>
      </c>
      <c r="I24" s="134"/>
      <c r="J24" s="46" t="s">
        <v>103</v>
      </c>
      <c r="K24" s="42"/>
      <c r="U24" s="25"/>
    </row>
    <row r="25" spans="1:21" s="18" customFormat="1" x14ac:dyDescent="0.3">
      <c r="A25" s="134">
        <v>40303</v>
      </c>
      <c r="B25" s="453"/>
      <c r="C25" s="456"/>
      <c r="D25" s="425"/>
      <c r="E25" s="434"/>
      <c r="F25" s="134">
        <v>40303</v>
      </c>
      <c r="G25" s="56" t="s">
        <v>123</v>
      </c>
      <c r="H25" s="149">
        <v>25</v>
      </c>
      <c r="I25" s="134"/>
      <c r="J25" s="46" t="s">
        <v>103</v>
      </c>
      <c r="K25" s="42"/>
      <c r="U25" s="25"/>
    </row>
    <row r="26" spans="1:21" s="18" customFormat="1" x14ac:dyDescent="0.3">
      <c r="A26" s="134">
        <v>40304</v>
      </c>
      <c r="B26" s="453"/>
      <c r="C26" s="456"/>
      <c r="D26" s="425"/>
      <c r="E26" s="434"/>
      <c r="F26" s="134">
        <v>40304</v>
      </c>
      <c r="G26" s="56" t="s">
        <v>124</v>
      </c>
      <c r="H26" s="149">
        <v>30</v>
      </c>
      <c r="I26" s="134"/>
      <c r="J26" s="46" t="s">
        <v>103</v>
      </c>
      <c r="K26" s="42"/>
      <c r="U26" s="25"/>
    </row>
    <row r="27" spans="1:21" s="18" customFormat="1" x14ac:dyDescent="0.3">
      <c r="A27" s="134">
        <v>40305</v>
      </c>
      <c r="B27" s="453"/>
      <c r="C27" s="456"/>
      <c r="D27" s="425"/>
      <c r="E27" s="434"/>
      <c r="F27" s="134">
        <v>40305</v>
      </c>
      <c r="G27" s="56" t="s">
        <v>395</v>
      </c>
      <c r="H27" s="149">
        <v>5</v>
      </c>
      <c r="I27" s="134"/>
      <c r="J27" s="46" t="s">
        <v>103</v>
      </c>
      <c r="K27" s="42"/>
      <c r="U27" s="25"/>
    </row>
    <row r="28" spans="1:21" s="18" customFormat="1" x14ac:dyDescent="0.3">
      <c r="A28" s="134">
        <v>40401</v>
      </c>
      <c r="B28" s="453"/>
      <c r="C28" s="456"/>
      <c r="D28" s="425">
        <v>404</v>
      </c>
      <c r="E28" s="434" t="s">
        <v>125</v>
      </c>
      <c r="F28" s="134">
        <v>40401</v>
      </c>
      <c r="G28" s="56" t="s">
        <v>126</v>
      </c>
      <c r="H28" s="149">
        <v>30</v>
      </c>
      <c r="I28" s="134"/>
      <c r="J28" s="46" t="s">
        <v>30</v>
      </c>
      <c r="K28" s="42"/>
      <c r="U28" s="25"/>
    </row>
    <row r="29" spans="1:21" s="18" customFormat="1" x14ac:dyDescent="0.3">
      <c r="A29" s="134">
        <v>40402</v>
      </c>
      <c r="B29" s="453"/>
      <c r="C29" s="456"/>
      <c r="D29" s="425"/>
      <c r="E29" s="434"/>
      <c r="F29" s="134">
        <v>40402</v>
      </c>
      <c r="G29" s="56" t="s">
        <v>127</v>
      </c>
      <c r="H29" s="149">
        <v>25</v>
      </c>
      <c r="I29" s="134"/>
      <c r="J29" s="46" t="s">
        <v>30</v>
      </c>
      <c r="K29" s="42"/>
      <c r="U29" s="25"/>
    </row>
    <row r="30" spans="1:21" s="18" customFormat="1" x14ac:dyDescent="0.3">
      <c r="A30" s="134">
        <v>40403</v>
      </c>
      <c r="B30" s="453"/>
      <c r="C30" s="456"/>
      <c r="D30" s="425"/>
      <c r="E30" s="434"/>
      <c r="F30" s="134">
        <v>40403</v>
      </c>
      <c r="G30" s="56" t="s">
        <v>128</v>
      </c>
      <c r="H30" s="149">
        <v>25</v>
      </c>
      <c r="I30" s="134"/>
      <c r="J30" s="46" t="s">
        <v>30</v>
      </c>
      <c r="K30" s="42"/>
      <c r="U30" s="25"/>
    </row>
    <row r="31" spans="1:21" s="18" customFormat="1" x14ac:dyDescent="0.3">
      <c r="A31" s="22">
        <v>40501</v>
      </c>
      <c r="B31" s="453"/>
      <c r="C31" s="456"/>
      <c r="D31" s="425">
        <v>405</v>
      </c>
      <c r="E31" s="438" t="s">
        <v>131</v>
      </c>
      <c r="F31" s="22">
        <v>40501</v>
      </c>
      <c r="G31" s="140" t="s">
        <v>55</v>
      </c>
      <c r="H31" s="134">
        <v>85</v>
      </c>
      <c r="I31" s="134"/>
      <c r="J31" s="46" t="s">
        <v>19</v>
      </c>
      <c r="K31" s="42"/>
      <c r="U31" s="25"/>
    </row>
    <row r="32" spans="1:21" s="18" customFormat="1" x14ac:dyDescent="0.3">
      <c r="A32" s="22">
        <v>40502</v>
      </c>
      <c r="B32" s="453"/>
      <c r="C32" s="456"/>
      <c r="D32" s="425"/>
      <c r="E32" s="438"/>
      <c r="F32" s="22">
        <v>40502</v>
      </c>
      <c r="G32" s="140" t="s">
        <v>56</v>
      </c>
      <c r="H32" s="134">
        <v>85</v>
      </c>
      <c r="I32" s="134"/>
      <c r="J32" s="46" t="s">
        <v>19</v>
      </c>
      <c r="K32" s="42"/>
      <c r="U32" s="25"/>
    </row>
    <row r="33" spans="1:21" s="18" customFormat="1" x14ac:dyDescent="0.3">
      <c r="A33" s="22">
        <v>40503</v>
      </c>
      <c r="B33" s="453"/>
      <c r="C33" s="456"/>
      <c r="D33" s="425"/>
      <c r="E33" s="438"/>
      <c r="F33" s="22">
        <v>40503</v>
      </c>
      <c r="G33" s="140" t="s">
        <v>118</v>
      </c>
      <c r="H33" s="134">
        <v>85</v>
      </c>
      <c r="I33" s="134"/>
      <c r="J33" s="46" t="s">
        <v>19</v>
      </c>
      <c r="K33" s="42"/>
      <c r="U33" s="25"/>
    </row>
    <row r="34" spans="1:21" s="18" customFormat="1" x14ac:dyDescent="0.3">
      <c r="A34" s="22">
        <v>40504</v>
      </c>
      <c r="B34" s="453"/>
      <c r="C34" s="456"/>
      <c r="D34" s="425"/>
      <c r="E34" s="438"/>
      <c r="F34" s="22">
        <v>40504</v>
      </c>
      <c r="G34" s="140" t="s">
        <v>49</v>
      </c>
      <c r="H34" s="134">
        <v>80</v>
      </c>
      <c r="I34" s="134"/>
      <c r="J34" s="46" t="s">
        <v>19</v>
      </c>
      <c r="K34" s="42"/>
      <c r="U34" s="25"/>
    </row>
    <row r="35" spans="1:21" s="18" customFormat="1" x14ac:dyDescent="0.3">
      <c r="A35" s="22">
        <v>40505</v>
      </c>
      <c r="B35" s="453"/>
      <c r="C35" s="456"/>
      <c r="D35" s="425"/>
      <c r="E35" s="438"/>
      <c r="F35" s="22">
        <v>40505</v>
      </c>
      <c r="G35" s="56" t="s">
        <v>396</v>
      </c>
      <c r="H35" s="134">
        <v>30</v>
      </c>
      <c r="I35" s="134"/>
      <c r="J35" s="46" t="s">
        <v>19</v>
      </c>
      <c r="K35" s="42"/>
      <c r="U35" s="25"/>
    </row>
    <row r="36" spans="1:21" s="18" customFormat="1" x14ac:dyDescent="0.3">
      <c r="A36" s="22">
        <v>40506</v>
      </c>
      <c r="B36" s="453"/>
      <c r="C36" s="456"/>
      <c r="D36" s="425"/>
      <c r="E36" s="438"/>
      <c r="F36" s="22">
        <v>40506</v>
      </c>
      <c r="G36" s="56" t="s">
        <v>32</v>
      </c>
      <c r="H36" s="149"/>
      <c r="I36" s="134"/>
      <c r="J36" s="46"/>
      <c r="K36" s="42"/>
      <c r="U36" s="25"/>
    </row>
    <row r="37" spans="1:21" s="18" customFormat="1" x14ac:dyDescent="0.3">
      <c r="A37" s="22">
        <v>40601</v>
      </c>
      <c r="B37" s="453"/>
      <c r="C37" s="456"/>
      <c r="D37" s="425">
        <v>406</v>
      </c>
      <c r="E37" s="440" t="s">
        <v>36</v>
      </c>
      <c r="F37" s="22">
        <v>40601</v>
      </c>
      <c r="G37" s="56" t="s">
        <v>132</v>
      </c>
      <c r="H37" s="149">
        <v>25</v>
      </c>
      <c r="I37" s="134"/>
      <c r="J37" s="46" t="s">
        <v>19</v>
      </c>
      <c r="K37" s="42"/>
      <c r="U37" s="25"/>
    </row>
    <row r="38" spans="1:21" s="18" customFormat="1" x14ac:dyDescent="0.3">
      <c r="A38" s="22">
        <v>40602</v>
      </c>
      <c r="B38" s="453"/>
      <c r="C38" s="456"/>
      <c r="D38" s="425"/>
      <c r="E38" s="441"/>
      <c r="F38" s="22">
        <v>40602</v>
      </c>
      <c r="G38" s="56" t="s">
        <v>136</v>
      </c>
      <c r="H38" s="149">
        <v>50</v>
      </c>
      <c r="I38" s="134"/>
      <c r="J38" s="46" t="s">
        <v>19</v>
      </c>
      <c r="K38" s="42"/>
      <c r="U38" s="25"/>
    </row>
    <row r="39" spans="1:21" s="18" customFormat="1" x14ac:dyDescent="0.3">
      <c r="A39" s="22">
        <v>40603</v>
      </c>
      <c r="B39" s="453"/>
      <c r="C39" s="456"/>
      <c r="D39" s="425"/>
      <c r="E39" s="441"/>
      <c r="F39" s="22">
        <v>40603</v>
      </c>
      <c r="G39" s="56" t="s">
        <v>83</v>
      </c>
      <c r="H39" s="149">
        <v>25</v>
      </c>
      <c r="I39" s="134"/>
      <c r="J39" s="46" t="s">
        <v>19</v>
      </c>
      <c r="K39" s="42"/>
      <c r="U39" s="25"/>
    </row>
    <row r="40" spans="1:21" s="18" customFormat="1" x14ac:dyDescent="0.3">
      <c r="A40" s="22">
        <v>40604</v>
      </c>
      <c r="B40" s="453"/>
      <c r="C40" s="456"/>
      <c r="D40" s="425"/>
      <c r="E40" s="441"/>
      <c r="F40" s="22">
        <v>40604</v>
      </c>
      <c r="G40" s="56" t="s">
        <v>133</v>
      </c>
      <c r="H40" s="149">
        <v>25</v>
      </c>
      <c r="I40" s="134"/>
      <c r="J40" s="46" t="s">
        <v>19</v>
      </c>
      <c r="K40" s="42"/>
      <c r="U40" s="25"/>
    </row>
    <row r="41" spans="1:21" s="18" customFormat="1" x14ac:dyDescent="0.3">
      <c r="A41" s="22">
        <v>40605</v>
      </c>
      <c r="B41" s="453"/>
      <c r="C41" s="456"/>
      <c r="D41" s="425"/>
      <c r="E41" s="441"/>
      <c r="F41" s="22">
        <v>40605</v>
      </c>
      <c r="G41" s="56" t="s">
        <v>134</v>
      </c>
      <c r="H41" s="149">
        <v>40</v>
      </c>
      <c r="I41" s="134"/>
      <c r="J41" s="46" t="s">
        <v>19</v>
      </c>
      <c r="K41" s="42"/>
      <c r="U41" s="25"/>
    </row>
    <row r="42" spans="1:21" s="18" customFormat="1" x14ac:dyDescent="0.3">
      <c r="A42" s="22">
        <v>40606</v>
      </c>
      <c r="B42" s="453"/>
      <c r="C42" s="456"/>
      <c r="D42" s="425"/>
      <c r="E42" s="441"/>
      <c r="F42" s="22">
        <v>40606</v>
      </c>
      <c r="G42" s="56" t="s">
        <v>135</v>
      </c>
      <c r="H42" s="149">
        <v>60</v>
      </c>
      <c r="I42" s="134"/>
      <c r="J42" s="46" t="s">
        <v>19</v>
      </c>
      <c r="K42" s="42"/>
      <c r="U42" s="25"/>
    </row>
    <row r="43" spans="1:21" s="18" customFormat="1" x14ac:dyDescent="0.3">
      <c r="A43" s="22">
        <v>40607</v>
      </c>
      <c r="B43" s="453"/>
      <c r="C43" s="456"/>
      <c r="D43" s="425"/>
      <c r="E43" s="441"/>
      <c r="F43" s="22">
        <v>40607</v>
      </c>
      <c r="G43" s="56" t="s">
        <v>56</v>
      </c>
      <c r="H43" s="149">
        <v>40</v>
      </c>
      <c r="I43" s="134"/>
      <c r="J43" s="46" t="s">
        <v>19</v>
      </c>
      <c r="K43" s="42"/>
      <c r="U43" s="25"/>
    </row>
    <row r="44" spans="1:21" s="18" customFormat="1" x14ac:dyDescent="0.3">
      <c r="A44" s="22">
        <v>40608</v>
      </c>
      <c r="B44" s="453"/>
      <c r="C44" s="456"/>
      <c r="D44" s="425"/>
      <c r="E44" s="441"/>
      <c r="F44" s="22">
        <v>40608</v>
      </c>
      <c r="G44" s="56" t="s">
        <v>55</v>
      </c>
      <c r="H44" s="149">
        <v>30</v>
      </c>
      <c r="I44" s="134"/>
      <c r="J44" s="46" t="s">
        <v>19</v>
      </c>
      <c r="K44" s="42"/>
      <c r="U44" s="25"/>
    </row>
    <row r="45" spans="1:21" s="18" customFormat="1" x14ac:dyDescent="0.3">
      <c r="A45" s="22">
        <v>40609</v>
      </c>
      <c r="B45" s="453"/>
      <c r="C45" s="456"/>
      <c r="D45" s="425"/>
      <c r="E45" s="442"/>
      <c r="F45" s="22">
        <v>40609</v>
      </c>
      <c r="G45" s="140" t="s">
        <v>84</v>
      </c>
      <c r="H45" s="134">
        <v>40</v>
      </c>
      <c r="I45" s="134"/>
      <c r="J45" s="46" t="s">
        <v>19</v>
      </c>
      <c r="K45" s="42"/>
      <c r="U45" s="25"/>
    </row>
    <row r="46" spans="1:21" s="18" customFormat="1" x14ac:dyDescent="0.3">
      <c r="A46" s="22">
        <v>40701</v>
      </c>
      <c r="B46" s="453"/>
      <c r="C46" s="456"/>
      <c r="D46" s="443">
        <v>407</v>
      </c>
      <c r="E46" s="440" t="s">
        <v>338</v>
      </c>
      <c r="F46" s="22">
        <v>40701</v>
      </c>
      <c r="G46" s="140" t="s">
        <v>361</v>
      </c>
      <c r="H46" s="134">
        <v>5</v>
      </c>
      <c r="I46" s="134"/>
      <c r="J46" s="46"/>
      <c r="K46" s="42"/>
      <c r="U46" s="25"/>
    </row>
    <row r="47" spans="1:21" s="18" customFormat="1" x14ac:dyDescent="0.3">
      <c r="A47" s="22">
        <v>40702</v>
      </c>
      <c r="B47" s="453"/>
      <c r="C47" s="456"/>
      <c r="D47" s="444"/>
      <c r="E47" s="441"/>
      <c r="F47" s="22">
        <v>40702</v>
      </c>
      <c r="G47" s="140" t="s">
        <v>362</v>
      </c>
      <c r="H47" s="134">
        <v>5</v>
      </c>
      <c r="I47" s="134"/>
      <c r="J47" s="46"/>
      <c r="K47" s="42"/>
      <c r="U47" s="25"/>
    </row>
    <row r="48" spans="1:21" s="18" customFormat="1" x14ac:dyDescent="0.3">
      <c r="A48" s="22">
        <v>40703</v>
      </c>
      <c r="B48" s="453"/>
      <c r="C48" s="456"/>
      <c r="D48" s="444"/>
      <c r="E48" s="441"/>
      <c r="F48" s="22">
        <v>40703</v>
      </c>
      <c r="G48" s="140" t="s">
        <v>363</v>
      </c>
      <c r="H48" s="134">
        <v>5</v>
      </c>
      <c r="I48" s="134"/>
      <c r="J48" s="46"/>
      <c r="K48" s="42"/>
      <c r="U48" s="25"/>
    </row>
    <row r="49" spans="1:21" s="18" customFormat="1" x14ac:dyDescent="0.3">
      <c r="A49" s="22">
        <v>40704</v>
      </c>
      <c r="B49" s="453"/>
      <c r="C49" s="456"/>
      <c r="D49" s="444"/>
      <c r="E49" s="441"/>
      <c r="F49" s="22">
        <v>40704</v>
      </c>
      <c r="G49" s="140" t="s">
        <v>364</v>
      </c>
      <c r="H49" s="134">
        <v>5</v>
      </c>
      <c r="I49" s="134"/>
      <c r="J49" s="46"/>
      <c r="K49" s="42"/>
      <c r="U49" s="25"/>
    </row>
    <row r="50" spans="1:21" s="18" customFormat="1" x14ac:dyDescent="0.3">
      <c r="A50" s="22">
        <v>40705</v>
      </c>
      <c r="B50" s="453"/>
      <c r="C50" s="456"/>
      <c r="D50" s="444"/>
      <c r="E50" s="441"/>
      <c r="F50" s="22">
        <v>40705</v>
      </c>
      <c r="G50" s="140" t="s">
        <v>365</v>
      </c>
      <c r="H50" s="134">
        <v>5</v>
      </c>
      <c r="I50" s="134"/>
      <c r="J50" s="46"/>
      <c r="K50" s="42"/>
      <c r="U50" s="25"/>
    </row>
    <row r="51" spans="1:21" s="18" customFormat="1" x14ac:dyDescent="0.3">
      <c r="A51" s="22">
        <v>40706</v>
      </c>
      <c r="B51" s="453"/>
      <c r="C51" s="456"/>
      <c r="D51" s="444"/>
      <c r="E51" s="441"/>
      <c r="F51" s="22">
        <v>40706</v>
      </c>
      <c r="G51" s="140" t="s">
        <v>366</v>
      </c>
      <c r="H51" s="134">
        <v>5</v>
      </c>
      <c r="I51" s="134"/>
      <c r="J51" s="46"/>
      <c r="K51" s="42"/>
      <c r="U51" s="25"/>
    </row>
    <row r="52" spans="1:21" s="18" customFormat="1" x14ac:dyDescent="0.3">
      <c r="A52" s="22">
        <v>40707</v>
      </c>
      <c r="B52" s="453"/>
      <c r="C52" s="456"/>
      <c r="D52" s="444"/>
      <c r="E52" s="441"/>
      <c r="F52" s="22">
        <v>40707</v>
      </c>
      <c r="G52" s="140" t="s">
        <v>368</v>
      </c>
      <c r="H52" s="134">
        <v>5</v>
      </c>
      <c r="I52" s="134"/>
      <c r="J52" s="46"/>
      <c r="K52" s="42"/>
      <c r="U52" s="25"/>
    </row>
    <row r="53" spans="1:21" s="18" customFormat="1" x14ac:dyDescent="0.3">
      <c r="A53" s="22">
        <v>40708</v>
      </c>
      <c r="B53" s="453"/>
      <c r="C53" s="456"/>
      <c r="D53" s="444"/>
      <c r="E53" s="441"/>
      <c r="F53" s="22">
        <v>40708</v>
      </c>
      <c r="G53" s="140" t="s">
        <v>367</v>
      </c>
      <c r="H53" s="134">
        <v>5</v>
      </c>
      <c r="I53" s="134"/>
      <c r="J53" s="46"/>
      <c r="K53" s="42"/>
      <c r="U53" s="25"/>
    </row>
    <row r="54" spans="1:21" s="18" customFormat="1" x14ac:dyDescent="0.3">
      <c r="A54" s="22">
        <v>40709</v>
      </c>
      <c r="B54" s="453"/>
      <c r="C54" s="456"/>
      <c r="D54" s="445"/>
      <c r="E54" s="442"/>
      <c r="F54" s="22">
        <v>40709</v>
      </c>
      <c r="G54" s="140" t="s">
        <v>32</v>
      </c>
      <c r="H54" s="134">
        <v>5</v>
      </c>
      <c r="I54" s="134"/>
      <c r="J54" s="46"/>
      <c r="K54" s="42"/>
      <c r="U54" s="25"/>
    </row>
    <row r="55" spans="1:21" s="18" customFormat="1" x14ac:dyDescent="0.3">
      <c r="A55" s="22">
        <v>40801</v>
      </c>
      <c r="B55" s="453"/>
      <c r="C55" s="456"/>
      <c r="D55" s="443">
        <v>408</v>
      </c>
      <c r="E55" s="440" t="s">
        <v>349</v>
      </c>
      <c r="F55" s="22">
        <v>40801</v>
      </c>
      <c r="G55" s="56" t="s">
        <v>83</v>
      </c>
      <c r="H55" s="149">
        <v>15</v>
      </c>
      <c r="I55" s="134"/>
      <c r="J55" s="46" t="s">
        <v>19</v>
      </c>
      <c r="K55" s="42"/>
      <c r="U55" s="25"/>
    </row>
    <row r="56" spans="1:21" s="18" customFormat="1" x14ac:dyDescent="0.3">
      <c r="A56" s="22">
        <v>40802</v>
      </c>
      <c r="B56" s="453"/>
      <c r="C56" s="456"/>
      <c r="D56" s="444"/>
      <c r="E56" s="441"/>
      <c r="F56" s="22">
        <v>40802</v>
      </c>
      <c r="G56" s="56" t="s">
        <v>129</v>
      </c>
      <c r="H56" s="149">
        <v>25</v>
      </c>
      <c r="I56" s="134"/>
      <c r="J56" s="46" t="s">
        <v>19</v>
      </c>
      <c r="K56" s="42"/>
      <c r="U56" s="25"/>
    </row>
    <row r="57" spans="1:21" s="18" customFormat="1" x14ac:dyDescent="0.3">
      <c r="A57" s="22">
        <v>40803</v>
      </c>
      <c r="B57" s="453"/>
      <c r="C57" s="456"/>
      <c r="D57" s="445"/>
      <c r="E57" s="442"/>
      <c r="F57" s="22">
        <v>40803</v>
      </c>
      <c r="G57" s="56" t="s">
        <v>350</v>
      </c>
      <c r="H57" s="149">
        <v>30</v>
      </c>
      <c r="I57" s="134"/>
      <c r="J57" s="46"/>
      <c r="K57" s="42"/>
      <c r="U57" s="25"/>
    </row>
    <row r="58" spans="1:21" s="18" customFormat="1" x14ac:dyDescent="0.3">
      <c r="A58" s="22">
        <v>40901</v>
      </c>
      <c r="B58" s="453"/>
      <c r="C58" s="456"/>
      <c r="D58" s="443">
        <v>409</v>
      </c>
      <c r="E58" s="446" t="s">
        <v>82</v>
      </c>
      <c r="F58" s="22">
        <v>40901</v>
      </c>
      <c r="G58" s="140" t="s">
        <v>96</v>
      </c>
      <c r="H58" s="134">
        <v>80</v>
      </c>
      <c r="I58" s="134"/>
      <c r="J58" s="46" t="s">
        <v>19</v>
      </c>
      <c r="K58" s="42"/>
      <c r="U58" s="25"/>
    </row>
    <row r="59" spans="1:21" s="18" customFormat="1" x14ac:dyDescent="0.3">
      <c r="A59" s="22">
        <v>40902</v>
      </c>
      <c r="B59" s="453"/>
      <c r="C59" s="456"/>
      <c r="D59" s="444"/>
      <c r="E59" s="447"/>
      <c r="F59" s="22">
        <v>40902</v>
      </c>
      <c r="G59" s="140" t="s">
        <v>97</v>
      </c>
      <c r="H59" s="134">
        <v>80</v>
      </c>
      <c r="I59" s="134"/>
      <c r="J59" s="46" t="s">
        <v>19</v>
      </c>
      <c r="K59" s="42"/>
      <c r="U59" s="25"/>
    </row>
    <row r="60" spans="1:21" s="18" customFormat="1" x14ac:dyDescent="0.3">
      <c r="A60" s="22">
        <v>40903</v>
      </c>
      <c r="B60" s="453"/>
      <c r="C60" s="456"/>
      <c r="D60" s="444"/>
      <c r="E60" s="447"/>
      <c r="F60" s="22">
        <v>40903</v>
      </c>
      <c r="G60" s="56" t="s">
        <v>118</v>
      </c>
      <c r="H60" s="149">
        <v>85</v>
      </c>
      <c r="I60" s="134"/>
      <c r="J60" s="46" t="s">
        <v>19</v>
      </c>
      <c r="K60" s="42"/>
      <c r="U60" s="25"/>
    </row>
    <row r="61" spans="1:21" s="18" customFormat="1" x14ac:dyDescent="0.3">
      <c r="A61" s="22">
        <v>40904</v>
      </c>
      <c r="B61" s="453"/>
      <c r="C61" s="456"/>
      <c r="D61" s="445"/>
      <c r="E61" s="448"/>
      <c r="F61" s="22">
        <v>40904</v>
      </c>
      <c r="G61" s="56" t="s">
        <v>351</v>
      </c>
      <c r="H61" s="149">
        <v>70</v>
      </c>
      <c r="I61" s="134"/>
      <c r="J61" s="46"/>
      <c r="K61" s="42"/>
      <c r="U61" s="25"/>
    </row>
    <row r="62" spans="1:21" s="18" customFormat="1" x14ac:dyDescent="0.3">
      <c r="A62" s="22">
        <v>41001</v>
      </c>
      <c r="B62" s="453"/>
      <c r="C62" s="456"/>
      <c r="D62" s="443">
        <v>410</v>
      </c>
      <c r="E62" s="449" t="s">
        <v>374</v>
      </c>
      <c r="F62" s="22">
        <v>41001</v>
      </c>
      <c r="G62" s="140" t="s">
        <v>58</v>
      </c>
      <c r="H62" s="134">
        <v>45</v>
      </c>
      <c r="I62" s="134"/>
      <c r="J62" s="46" t="s">
        <v>30</v>
      </c>
      <c r="K62" s="42"/>
      <c r="U62" s="25"/>
    </row>
    <row r="63" spans="1:21" s="18" customFormat="1" x14ac:dyDescent="0.3">
      <c r="A63" s="22">
        <v>41002</v>
      </c>
      <c r="B63" s="453"/>
      <c r="C63" s="456"/>
      <c r="D63" s="444"/>
      <c r="E63" s="450"/>
      <c r="F63" s="22">
        <v>41002</v>
      </c>
      <c r="G63" s="140" t="s">
        <v>95</v>
      </c>
      <c r="H63" s="134">
        <v>45</v>
      </c>
      <c r="I63" s="134"/>
      <c r="J63" s="46" t="s">
        <v>30</v>
      </c>
      <c r="K63" s="42"/>
      <c r="U63" s="25"/>
    </row>
    <row r="64" spans="1:21" s="18" customFormat="1" x14ac:dyDescent="0.3">
      <c r="A64" s="22">
        <v>41003</v>
      </c>
      <c r="B64" s="453"/>
      <c r="C64" s="456"/>
      <c r="D64" s="444"/>
      <c r="E64" s="450"/>
      <c r="F64" s="22">
        <v>41003</v>
      </c>
      <c r="G64" s="140" t="s">
        <v>60</v>
      </c>
      <c r="H64" s="134">
        <v>35</v>
      </c>
      <c r="I64" s="134"/>
      <c r="J64" s="46" t="s">
        <v>30</v>
      </c>
      <c r="K64" s="42"/>
      <c r="U64" s="25"/>
    </row>
    <row r="65" spans="1:21" s="18" customFormat="1" x14ac:dyDescent="0.3">
      <c r="A65" s="22">
        <v>41004</v>
      </c>
      <c r="B65" s="453"/>
      <c r="C65" s="456"/>
      <c r="D65" s="444"/>
      <c r="E65" s="450"/>
      <c r="F65" s="22">
        <v>41004</v>
      </c>
      <c r="G65" s="140" t="s">
        <v>61</v>
      </c>
      <c r="H65" s="134">
        <v>35</v>
      </c>
      <c r="I65" s="134"/>
      <c r="J65" s="46" t="s">
        <v>30</v>
      </c>
      <c r="K65" s="42"/>
      <c r="U65" s="25"/>
    </row>
    <row r="66" spans="1:21" s="18" customFormat="1" x14ac:dyDescent="0.3">
      <c r="A66" s="22">
        <v>41005</v>
      </c>
      <c r="B66" s="453"/>
      <c r="C66" s="456"/>
      <c r="D66" s="444"/>
      <c r="E66" s="450"/>
      <c r="F66" s="22">
        <v>41005</v>
      </c>
      <c r="G66" s="140" t="s">
        <v>375</v>
      </c>
      <c r="H66" s="134">
        <v>45</v>
      </c>
      <c r="I66" s="134"/>
      <c r="J66" s="46"/>
      <c r="K66" s="42"/>
      <c r="U66" s="25"/>
    </row>
    <row r="67" spans="1:21" s="18" customFormat="1" x14ac:dyDescent="0.3">
      <c r="A67" s="22">
        <v>41006</v>
      </c>
      <c r="B67" s="453"/>
      <c r="C67" s="456"/>
      <c r="D67" s="445"/>
      <c r="E67" s="451"/>
      <c r="F67" s="22">
        <v>41006</v>
      </c>
      <c r="G67" s="140" t="s">
        <v>376</v>
      </c>
      <c r="H67" s="134">
        <v>45</v>
      </c>
      <c r="I67" s="134"/>
      <c r="J67" s="46"/>
      <c r="K67" s="42"/>
      <c r="U67" s="25"/>
    </row>
    <row r="68" spans="1:21" s="18" customFormat="1" x14ac:dyDescent="0.3">
      <c r="A68" s="22">
        <v>41101</v>
      </c>
      <c r="B68" s="453"/>
      <c r="C68" s="456"/>
      <c r="D68" s="443">
        <v>411</v>
      </c>
      <c r="E68" s="446" t="s">
        <v>39</v>
      </c>
      <c r="F68" s="22">
        <v>41101</v>
      </c>
      <c r="G68" s="56" t="s">
        <v>58</v>
      </c>
      <c r="H68" s="134">
        <v>30</v>
      </c>
      <c r="I68" s="134"/>
      <c r="J68" s="46" t="s">
        <v>30</v>
      </c>
      <c r="K68" s="42"/>
      <c r="U68" s="25"/>
    </row>
    <row r="69" spans="1:21" s="18" customFormat="1" x14ac:dyDescent="0.3">
      <c r="A69" s="22">
        <v>41102</v>
      </c>
      <c r="B69" s="453"/>
      <c r="C69" s="456"/>
      <c r="D69" s="444"/>
      <c r="E69" s="447"/>
      <c r="F69" s="22">
        <v>41102</v>
      </c>
      <c r="G69" s="56" t="s">
        <v>61</v>
      </c>
      <c r="H69" s="134">
        <v>30</v>
      </c>
      <c r="I69" s="134"/>
      <c r="J69" s="46" t="s">
        <v>30</v>
      </c>
      <c r="K69" s="42"/>
      <c r="U69" s="25"/>
    </row>
    <row r="70" spans="1:21" s="18" customFormat="1" x14ac:dyDescent="0.3">
      <c r="A70" s="22">
        <v>41103</v>
      </c>
      <c r="B70" s="453"/>
      <c r="C70" s="456"/>
      <c r="D70" s="444"/>
      <c r="E70" s="447"/>
      <c r="F70" s="22">
        <v>41103</v>
      </c>
      <c r="G70" s="56" t="s">
        <v>98</v>
      </c>
      <c r="H70" s="134">
        <v>30</v>
      </c>
      <c r="I70" s="134"/>
      <c r="J70" s="46" t="s">
        <v>30</v>
      </c>
      <c r="K70" s="42"/>
      <c r="U70" s="25"/>
    </row>
    <row r="71" spans="1:21" s="18" customFormat="1" x14ac:dyDescent="0.3">
      <c r="A71" s="22">
        <v>41104</v>
      </c>
      <c r="B71" s="453"/>
      <c r="C71" s="456"/>
      <c r="D71" s="444"/>
      <c r="E71" s="447"/>
      <c r="F71" s="22">
        <v>41104</v>
      </c>
      <c r="G71" s="56" t="s">
        <v>99</v>
      </c>
      <c r="H71" s="134">
        <v>30</v>
      </c>
      <c r="I71" s="134"/>
      <c r="J71" s="46" t="s">
        <v>30</v>
      </c>
      <c r="K71" s="42"/>
      <c r="U71" s="25"/>
    </row>
    <row r="72" spans="1:21" s="18" customFormat="1" x14ac:dyDescent="0.3">
      <c r="A72" s="22">
        <v>41105</v>
      </c>
      <c r="B72" s="453"/>
      <c r="C72" s="456"/>
      <c r="D72" s="444"/>
      <c r="E72" s="447"/>
      <c r="F72" s="22">
        <v>41105</v>
      </c>
      <c r="G72" s="56" t="s">
        <v>100</v>
      </c>
      <c r="H72" s="134">
        <v>25</v>
      </c>
      <c r="I72" s="134"/>
      <c r="J72" s="46" t="s">
        <v>30</v>
      </c>
      <c r="K72" s="42"/>
      <c r="U72" s="25"/>
    </row>
    <row r="73" spans="1:21" s="18" customFormat="1" x14ac:dyDescent="0.3">
      <c r="A73" s="22">
        <v>41201</v>
      </c>
      <c r="B73" s="453"/>
      <c r="C73" s="456"/>
      <c r="D73" s="443">
        <v>412</v>
      </c>
      <c r="E73" s="440" t="s">
        <v>101</v>
      </c>
      <c r="F73" s="22">
        <v>41201</v>
      </c>
      <c r="G73" s="56" t="s">
        <v>102</v>
      </c>
      <c r="H73" s="134">
        <v>80</v>
      </c>
      <c r="I73" s="134"/>
      <c r="J73" s="46" t="s">
        <v>19</v>
      </c>
      <c r="K73" s="42"/>
      <c r="U73" s="25"/>
    </row>
    <row r="74" spans="1:21" s="18" customFormat="1" x14ac:dyDescent="0.3">
      <c r="A74" s="22">
        <v>41202</v>
      </c>
      <c r="B74" s="453"/>
      <c r="C74" s="456"/>
      <c r="D74" s="444"/>
      <c r="E74" s="441"/>
      <c r="F74" s="22">
        <v>41202</v>
      </c>
      <c r="G74" s="56" t="s">
        <v>118</v>
      </c>
      <c r="H74" s="134">
        <v>85</v>
      </c>
      <c r="I74" s="134"/>
      <c r="J74" s="46" t="s">
        <v>19</v>
      </c>
      <c r="K74" s="42"/>
      <c r="U74" s="25"/>
    </row>
    <row r="75" spans="1:21" s="18" customFormat="1" x14ac:dyDescent="0.3">
      <c r="A75" s="22">
        <v>41203</v>
      </c>
      <c r="B75" s="453"/>
      <c r="C75" s="456"/>
      <c r="D75" s="444"/>
      <c r="E75" s="441"/>
      <c r="F75" s="22">
        <v>41203</v>
      </c>
      <c r="G75" s="56" t="s">
        <v>352</v>
      </c>
      <c r="H75" s="134">
        <v>85</v>
      </c>
      <c r="I75" s="134"/>
      <c r="J75" s="46"/>
      <c r="K75" s="42"/>
      <c r="U75" s="25"/>
    </row>
    <row r="76" spans="1:21" s="18" customFormat="1" x14ac:dyDescent="0.3">
      <c r="A76" s="22">
        <v>41301</v>
      </c>
      <c r="B76" s="453"/>
      <c r="C76" s="456"/>
      <c r="D76" s="443">
        <v>413</v>
      </c>
      <c r="E76" s="440" t="s">
        <v>353</v>
      </c>
      <c r="F76" s="22">
        <v>41301</v>
      </c>
      <c r="G76" s="56" t="s">
        <v>83</v>
      </c>
      <c r="H76" s="134">
        <v>70</v>
      </c>
      <c r="I76" s="134"/>
      <c r="J76" s="46"/>
      <c r="K76" s="42"/>
      <c r="U76" s="25"/>
    </row>
    <row r="77" spans="1:21" s="18" customFormat="1" x14ac:dyDescent="0.3">
      <c r="A77" s="22">
        <v>41302</v>
      </c>
      <c r="B77" s="453"/>
      <c r="C77" s="456"/>
      <c r="D77" s="445"/>
      <c r="E77" s="442"/>
      <c r="F77" s="22">
        <v>41302</v>
      </c>
      <c r="G77" s="56" t="s">
        <v>118</v>
      </c>
      <c r="H77" s="134">
        <v>85</v>
      </c>
      <c r="I77" s="134"/>
      <c r="J77" s="46"/>
      <c r="K77" s="42"/>
      <c r="U77" s="25"/>
    </row>
    <row r="78" spans="1:21" s="18" customFormat="1" x14ac:dyDescent="0.3">
      <c r="A78" s="22">
        <v>41401</v>
      </c>
      <c r="B78" s="453"/>
      <c r="C78" s="456"/>
      <c r="D78" s="443">
        <v>414</v>
      </c>
      <c r="E78" s="440" t="s">
        <v>117</v>
      </c>
      <c r="F78" s="22">
        <v>41401</v>
      </c>
      <c r="G78" s="56" t="s">
        <v>49</v>
      </c>
      <c r="H78" s="134">
        <v>85</v>
      </c>
      <c r="I78" s="134"/>
      <c r="J78" s="46" t="s">
        <v>30</v>
      </c>
      <c r="K78" s="42"/>
      <c r="U78" s="25"/>
    </row>
    <row r="79" spans="1:21" s="18" customFormat="1" x14ac:dyDescent="0.3">
      <c r="A79" s="22">
        <v>41402</v>
      </c>
      <c r="B79" s="453"/>
      <c r="C79" s="456"/>
      <c r="D79" s="445"/>
      <c r="E79" s="442"/>
      <c r="F79" s="22">
        <v>41402</v>
      </c>
      <c r="G79" s="56" t="s">
        <v>118</v>
      </c>
      <c r="H79" s="134">
        <v>85</v>
      </c>
      <c r="I79" s="134"/>
      <c r="J79" s="46" t="s">
        <v>30</v>
      </c>
      <c r="K79" s="42"/>
      <c r="U79" s="25"/>
    </row>
    <row r="80" spans="1:21" s="18" customFormat="1" x14ac:dyDescent="0.3">
      <c r="A80" s="22">
        <v>41501</v>
      </c>
      <c r="B80" s="453"/>
      <c r="C80" s="456"/>
      <c r="D80" s="443">
        <v>415</v>
      </c>
      <c r="E80" s="463" t="s">
        <v>369</v>
      </c>
      <c r="F80" s="22">
        <v>41501</v>
      </c>
      <c r="G80" s="56" t="s">
        <v>370</v>
      </c>
      <c r="H80" s="134"/>
      <c r="I80" s="134"/>
      <c r="J80" s="46"/>
      <c r="K80" s="42"/>
      <c r="U80" s="25"/>
    </row>
    <row r="81" spans="1:21" s="18" customFormat="1" x14ac:dyDescent="0.3">
      <c r="A81" s="22">
        <v>41502</v>
      </c>
      <c r="B81" s="453"/>
      <c r="C81" s="456"/>
      <c r="D81" s="444"/>
      <c r="E81" s="456"/>
      <c r="F81" s="22">
        <v>41502</v>
      </c>
      <c r="G81" s="56" t="s">
        <v>371</v>
      </c>
      <c r="H81" s="134"/>
      <c r="I81" s="134"/>
      <c r="J81" s="46"/>
      <c r="K81" s="42"/>
      <c r="U81" s="25"/>
    </row>
    <row r="82" spans="1:21" s="18" customFormat="1" x14ac:dyDescent="0.3">
      <c r="A82" s="22">
        <v>41503</v>
      </c>
      <c r="B82" s="453"/>
      <c r="C82" s="456"/>
      <c r="D82" s="444"/>
      <c r="E82" s="456"/>
      <c r="F82" s="22">
        <v>41503</v>
      </c>
      <c r="G82" s="56" t="s">
        <v>372</v>
      </c>
      <c r="H82" s="134"/>
      <c r="I82" s="134"/>
      <c r="J82" s="46"/>
      <c r="K82" s="42"/>
      <c r="U82" s="25"/>
    </row>
    <row r="83" spans="1:21" s="18" customFormat="1" x14ac:dyDescent="0.3">
      <c r="A83" s="22">
        <v>41504</v>
      </c>
      <c r="B83" s="453"/>
      <c r="C83" s="456"/>
      <c r="D83" s="445"/>
      <c r="E83" s="464"/>
      <c r="F83" s="22">
        <v>41504</v>
      </c>
      <c r="G83" s="56" t="s">
        <v>373</v>
      </c>
      <c r="H83" s="134"/>
      <c r="I83" s="134"/>
      <c r="J83" s="46"/>
      <c r="K83" s="42"/>
      <c r="U83" s="25"/>
    </row>
    <row r="84" spans="1:21" s="18" customFormat="1" x14ac:dyDescent="0.3">
      <c r="A84" s="22">
        <v>41601</v>
      </c>
      <c r="B84" s="453"/>
      <c r="C84" s="456"/>
      <c r="D84" s="443">
        <v>416</v>
      </c>
      <c r="E84" s="463" t="s">
        <v>130</v>
      </c>
      <c r="F84" s="22">
        <v>41601</v>
      </c>
      <c r="G84" s="56" t="s">
        <v>83</v>
      </c>
      <c r="H84" s="149">
        <v>25</v>
      </c>
      <c r="I84" s="134"/>
      <c r="J84" s="46" t="s">
        <v>103</v>
      </c>
      <c r="K84" s="42"/>
      <c r="U84" s="25"/>
    </row>
    <row r="85" spans="1:21" s="18" customFormat="1" ht="15" thickBot="1" x14ac:dyDescent="0.35">
      <c r="A85" s="29">
        <v>41602</v>
      </c>
      <c r="B85" s="453"/>
      <c r="C85" s="456"/>
      <c r="D85" s="465"/>
      <c r="E85" s="457"/>
      <c r="F85" s="29">
        <v>41602</v>
      </c>
      <c r="G85" s="153" t="s">
        <v>95</v>
      </c>
      <c r="H85" s="143">
        <v>35</v>
      </c>
      <c r="I85" s="136"/>
      <c r="J85" s="26" t="s">
        <v>103</v>
      </c>
      <c r="K85" s="42"/>
      <c r="U85" s="25"/>
    </row>
    <row r="86" spans="1:21" s="18" customFormat="1" x14ac:dyDescent="0.3">
      <c r="A86" s="28">
        <v>50101</v>
      </c>
      <c r="B86" s="452">
        <v>5</v>
      </c>
      <c r="C86" s="455" t="s">
        <v>108</v>
      </c>
      <c r="D86" s="458">
        <v>501</v>
      </c>
      <c r="E86" s="461" t="s">
        <v>377</v>
      </c>
      <c r="F86" s="28">
        <v>50101</v>
      </c>
      <c r="G86" s="55" t="s">
        <v>109</v>
      </c>
      <c r="H86" s="148">
        <v>25</v>
      </c>
      <c r="I86" s="142"/>
      <c r="J86" s="48" t="s">
        <v>19</v>
      </c>
      <c r="K86" s="42"/>
      <c r="U86" s="25"/>
    </row>
    <row r="87" spans="1:21" s="18" customFormat="1" x14ac:dyDescent="0.3">
      <c r="A87" s="34">
        <v>50102</v>
      </c>
      <c r="B87" s="453"/>
      <c r="C87" s="456"/>
      <c r="D87" s="459"/>
      <c r="E87" s="441"/>
      <c r="F87" s="34">
        <v>50102</v>
      </c>
      <c r="G87" s="154" t="s">
        <v>110</v>
      </c>
      <c r="H87" s="151">
        <v>20</v>
      </c>
      <c r="I87" s="137"/>
      <c r="J87" s="35" t="s">
        <v>19</v>
      </c>
      <c r="K87" s="42"/>
      <c r="U87" s="25"/>
    </row>
    <row r="88" spans="1:21" s="18" customFormat="1" x14ac:dyDescent="0.3">
      <c r="A88" s="22">
        <v>50103</v>
      </c>
      <c r="B88" s="453"/>
      <c r="C88" s="456"/>
      <c r="D88" s="459"/>
      <c r="E88" s="441"/>
      <c r="F88" s="22">
        <v>50103</v>
      </c>
      <c r="G88" s="56" t="s">
        <v>111</v>
      </c>
      <c r="H88" s="149">
        <v>15</v>
      </c>
      <c r="I88" s="134"/>
      <c r="J88" s="46" t="s">
        <v>19</v>
      </c>
      <c r="K88" s="42"/>
      <c r="U88" s="25"/>
    </row>
    <row r="89" spans="1:21" s="18" customFormat="1" x14ac:dyDescent="0.3">
      <c r="A89" s="22">
        <v>50104</v>
      </c>
      <c r="B89" s="453"/>
      <c r="C89" s="456"/>
      <c r="D89" s="459"/>
      <c r="E89" s="441"/>
      <c r="F89" s="22">
        <v>50104</v>
      </c>
      <c r="G89" s="56" t="s">
        <v>112</v>
      </c>
      <c r="H89" s="149">
        <v>25</v>
      </c>
      <c r="I89" s="134"/>
      <c r="J89" s="46" t="s">
        <v>103</v>
      </c>
      <c r="K89" s="42"/>
      <c r="U89" s="25"/>
    </row>
    <row r="90" spans="1:21" s="18" customFormat="1" x14ac:dyDescent="0.3">
      <c r="A90" s="22">
        <v>50105</v>
      </c>
      <c r="B90" s="453"/>
      <c r="C90" s="456"/>
      <c r="D90" s="459"/>
      <c r="E90" s="441"/>
      <c r="F90" s="22">
        <v>50105</v>
      </c>
      <c r="G90" s="56" t="s">
        <v>113</v>
      </c>
      <c r="H90" s="149">
        <v>20</v>
      </c>
      <c r="I90" s="134"/>
      <c r="J90" s="46" t="s">
        <v>103</v>
      </c>
      <c r="K90" s="42"/>
      <c r="U90" s="25"/>
    </row>
    <row r="91" spans="1:21" s="18" customFormat="1" x14ac:dyDescent="0.3">
      <c r="A91" s="22">
        <v>50106</v>
      </c>
      <c r="B91" s="453"/>
      <c r="C91" s="456"/>
      <c r="D91" s="459"/>
      <c r="E91" s="441"/>
      <c r="F91" s="22">
        <v>50106</v>
      </c>
      <c r="G91" s="56" t="s">
        <v>114</v>
      </c>
      <c r="H91" s="149">
        <v>12</v>
      </c>
      <c r="I91" s="134"/>
      <c r="J91" s="46" t="s">
        <v>103</v>
      </c>
      <c r="K91" s="42"/>
      <c r="U91" s="25"/>
    </row>
    <row r="92" spans="1:21" s="18" customFormat="1" x14ac:dyDescent="0.3">
      <c r="A92" s="22">
        <v>50107</v>
      </c>
      <c r="B92" s="453"/>
      <c r="C92" s="456"/>
      <c r="D92" s="459"/>
      <c r="E92" s="441"/>
      <c r="F92" s="22">
        <v>50107</v>
      </c>
      <c r="G92" s="56" t="s">
        <v>115</v>
      </c>
      <c r="H92" s="149">
        <v>25</v>
      </c>
      <c r="I92" s="134"/>
      <c r="J92" s="46" t="s">
        <v>103</v>
      </c>
      <c r="K92" s="42"/>
      <c r="U92" s="25"/>
    </row>
    <row r="93" spans="1:21" s="18" customFormat="1" x14ac:dyDescent="0.3">
      <c r="A93" s="22">
        <v>50108</v>
      </c>
      <c r="B93" s="453"/>
      <c r="C93" s="456"/>
      <c r="D93" s="459"/>
      <c r="E93" s="441"/>
      <c r="F93" s="22">
        <v>50108</v>
      </c>
      <c r="G93" s="56" t="s">
        <v>116</v>
      </c>
      <c r="H93" s="149">
        <v>20</v>
      </c>
      <c r="I93" s="134"/>
      <c r="J93" s="46" t="s">
        <v>103</v>
      </c>
      <c r="K93" s="42"/>
      <c r="U93" s="25"/>
    </row>
    <row r="94" spans="1:21" s="18" customFormat="1" x14ac:dyDescent="0.3">
      <c r="A94" s="22">
        <v>50109</v>
      </c>
      <c r="B94" s="453"/>
      <c r="C94" s="456"/>
      <c r="D94" s="459"/>
      <c r="E94" s="441"/>
      <c r="F94" s="22">
        <v>50109</v>
      </c>
      <c r="G94" s="56" t="s">
        <v>378</v>
      </c>
      <c r="H94" s="149">
        <v>20</v>
      </c>
      <c r="I94" s="134"/>
      <c r="J94" s="46" t="s">
        <v>30</v>
      </c>
      <c r="K94" s="42"/>
      <c r="U94" s="25"/>
    </row>
    <row r="95" spans="1:21" s="18" customFormat="1" ht="15" thickBot="1" x14ac:dyDescent="0.35">
      <c r="A95" s="37">
        <v>50110</v>
      </c>
      <c r="B95" s="454"/>
      <c r="C95" s="457"/>
      <c r="D95" s="460"/>
      <c r="E95" s="462"/>
      <c r="F95" s="37">
        <v>50110</v>
      </c>
      <c r="G95" s="128" t="s">
        <v>32</v>
      </c>
      <c r="H95" s="36" t="s">
        <v>144</v>
      </c>
      <c r="I95" s="132"/>
      <c r="J95" s="38"/>
      <c r="K95" s="42"/>
      <c r="U95" s="25"/>
    </row>
    <row r="96" spans="1:21" s="18" customFormat="1" ht="16.5" customHeight="1" thickBot="1" x14ac:dyDescent="0.35">
      <c r="A96" s="37">
        <v>60101</v>
      </c>
      <c r="B96" s="131">
        <v>6</v>
      </c>
      <c r="C96" s="132" t="s">
        <v>80</v>
      </c>
      <c r="D96" s="152">
        <v>601</v>
      </c>
      <c r="E96" s="36" t="s">
        <v>79</v>
      </c>
      <c r="F96" s="37">
        <v>60101</v>
      </c>
      <c r="G96" s="138" t="s">
        <v>49</v>
      </c>
      <c r="H96" s="132">
        <v>110</v>
      </c>
      <c r="I96" s="132"/>
      <c r="J96" s="38" t="s">
        <v>103</v>
      </c>
      <c r="K96" s="42"/>
      <c r="U96" s="25"/>
    </row>
    <row r="97" spans="2:2" x14ac:dyDescent="0.3">
      <c r="B97" s="17">
        <v>7</v>
      </c>
    </row>
  </sheetData>
  <mergeCells count="52">
    <mergeCell ref="B86:B95"/>
    <mergeCell ref="C86:C95"/>
    <mergeCell ref="D86:D95"/>
    <mergeCell ref="E86:E95"/>
    <mergeCell ref="D78:D79"/>
    <mergeCell ref="E78:E79"/>
    <mergeCell ref="D80:D83"/>
    <mergeCell ref="E80:E83"/>
    <mergeCell ref="D84:D85"/>
    <mergeCell ref="E84:E85"/>
    <mergeCell ref="B16:B85"/>
    <mergeCell ref="C16:C85"/>
    <mergeCell ref="D16:D19"/>
    <mergeCell ref="E16:E19"/>
    <mergeCell ref="D20:D22"/>
    <mergeCell ref="E20:E22"/>
    <mergeCell ref="D68:D72"/>
    <mergeCell ref="E68:E72"/>
    <mergeCell ref="D73:D75"/>
    <mergeCell ref="E73:E75"/>
    <mergeCell ref="D76:D77"/>
    <mergeCell ref="E76:E77"/>
    <mergeCell ref="D55:D57"/>
    <mergeCell ref="E55:E57"/>
    <mergeCell ref="D58:D61"/>
    <mergeCell ref="E58:E61"/>
    <mergeCell ref="D62:D67"/>
    <mergeCell ref="E62:E67"/>
    <mergeCell ref="D31:D36"/>
    <mergeCell ref="E31:E36"/>
    <mergeCell ref="D37:D45"/>
    <mergeCell ref="E37:E45"/>
    <mergeCell ref="D46:D54"/>
    <mergeCell ref="E46:E54"/>
    <mergeCell ref="D23:D27"/>
    <mergeCell ref="E23:E27"/>
    <mergeCell ref="D28:D30"/>
    <mergeCell ref="E28:E30"/>
    <mergeCell ref="B8:B9"/>
    <mergeCell ref="C8:C9"/>
    <mergeCell ref="B10:B15"/>
    <mergeCell ref="C10:C15"/>
    <mergeCell ref="D10:D12"/>
    <mergeCell ref="E10:E12"/>
    <mergeCell ref="D13:D15"/>
    <mergeCell ref="E13:E15"/>
    <mergeCell ref="B2:B7"/>
    <mergeCell ref="C2:C7"/>
    <mergeCell ref="D2:D5"/>
    <mergeCell ref="E2:E5"/>
    <mergeCell ref="D6:D7"/>
    <mergeCell ref="E6:E7"/>
  </mergeCells>
  <pageMargins left="0.7" right="0.7" top="0.75" bottom="0.75" header="0.3" footer="0.3"/>
  <pageSetup paperSize="8" orientation="landscape" r:id="rId1"/>
  <colBreaks count="1" manualBreakCount="1">
    <brk id="11" max="9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6"/>
  <sheetViews>
    <sheetView workbookViewId="0">
      <selection activeCell="G142" sqref="G142"/>
    </sheetView>
  </sheetViews>
  <sheetFormatPr defaultRowHeight="14.4" x14ac:dyDescent="0.3"/>
  <cols>
    <col min="3" max="3" width="18.109375" customWidth="1"/>
    <col min="5" max="5" width="35.44140625" customWidth="1"/>
    <col min="7" max="7" width="34.44140625" customWidth="1"/>
    <col min="8" max="8" width="12.44140625" customWidth="1"/>
    <col min="9" max="9" width="11" customWidth="1"/>
    <col min="10" max="10" width="11.109375" customWidth="1"/>
  </cols>
  <sheetData>
    <row r="1" spans="1:11" x14ac:dyDescent="0.3">
      <c r="A1" s="17"/>
      <c r="B1" s="17"/>
      <c r="C1" s="17"/>
      <c r="D1" s="17"/>
      <c r="E1" s="17"/>
      <c r="F1" s="17"/>
      <c r="G1" s="17"/>
      <c r="H1" s="17"/>
      <c r="I1" s="6"/>
      <c r="J1" s="17"/>
      <c r="K1" s="17"/>
    </row>
    <row r="2" spans="1:11" ht="15" thickBot="1" x14ac:dyDescent="0.35">
      <c r="A2" s="17"/>
      <c r="B2" s="17"/>
      <c r="C2" s="17"/>
      <c r="D2" s="17"/>
      <c r="E2" s="17"/>
      <c r="F2" s="17"/>
      <c r="G2" s="17"/>
      <c r="H2" s="17"/>
      <c r="I2" s="6"/>
      <c r="J2" s="17"/>
      <c r="K2" s="17"/>
    </row>
    <row r="3" spans="1:11" ht="63" thickBot="1" x14ac:dyDescent="0.35">
      <c r="A3" s="17"/>
      <c r="B3" s="71" t="s">
        <v>20</v>
      </c>
      <c r="C3" s="71" t="s">
        <v>21</v>
      </c>
      <c r="D3" s="72" t="s">
        <v>22</v>
      </c>
      <c r="E3" s="73" t="s">
        <v>23</v>
      </c>
      <c r="F3" s="74" t="s">
        <v>24</v>
      </c>
      <c r="G3" s="71" t="s">
        <v>25</v>
      </c>
      <c r="H3" s="71" t="s">
        <v>26</v>
      </c>
      <c r="I3" s="71" t="s">
        <v>27</v>
      </c>
      <c r="J3" s="75" t="s">
        <v>28</v>
      </c>
      <c r="K3" s="71" t="s">
        <v>29</v>
      </c>
    </row>
    <row r="4" spans="1:11" ht="15" customHeight="1" x14ac:dyDescent="0.3">
      <c r="A4" s="17"/>
      <c r="B4" s="486">
        <v>1</v>
      </c>
      <c r="C4" s="471" t="s">
        <v>177</v>
      </c>
      <c r="D4" s="468">
        <v>101</v>
      </c>
      <c r="E4" s="477" t="s">
        <v>178</v>
      </c>
      <c r="F4" s="89">
        <v>10101</v>
      </c>
      <c r="G4" s="90" t="s">
        <v>179</v>
      </c>
      <c r="H4" s="91">
        <v>20</v>
      </c>
      <c r="I4" s="92">
        <v>12</v>
      </c>
      <c r="J4" s="93"/>
      <c r="K4" s="94" t="s">
        <v>30</v>
      </c>
    </row>
    <row r="5" spans="1:11" ht="15" customHeight="1" x14ac:dyDescent="0.3">
      <c r="A5" s="17"/>
      <c r="B5" s="487"/>
      <c r="C5" s="489"/>
      <c r="D5" s="469"/>
      <c r="E5" s="478"/>
      <c r="F5" s="95">
        <v>10102</v>
      </c>
      <c r="G5" s="96" t="s">
        <v>180</v>
      </c>
      <c r="H5" s="97">
        <v>25</v>
      </c>
      <c r="I5" s="98">
        <v>15</v>
      </c>
      <c r="J5" s="99"/>
      <c r="K5" s="100" t="s">
        <v>30</v>
      </c>
    </row>
    <row r="6" spans="1:11" ht="15" customHeight="1" x14ac:dyDescent="0.3">
      <c r="A6" s="17"/>
      <c r="B6" s="487"/>
      <c r="C6" s="489"/>
      <c r="D6" s="469"/>
      <c r="E6" s="478"/>
      <c r="F6" s="95">
        <v>10103</v>
      </c>
      <c r="G6" s="96" t="s">
        <v>181</v>
      </c>
      <c r="H6" s="97">
        <v>25</v>
      </c>
      <c r="I6" s="98">
        <v>20</v>
      </c>
      <c r="J6" s="99"/>
      <c r="K6" s="100" t="s">
        <v>30</v>
      </c>
    </row>
    <row r="7" spans="1:11" ht="15" customHeight="1" x14ac:dyDescent="0.3">
      <c r="A7" s="17"/>
      <c r="B7" s="487"/>
      <c r="C7" s="489"/>
      <c r="D7" s="469"/>
      <c r="E7" s="478"/>
      <c r="F7" s="95">
        <v>10104</v>
      </c>
      <c r="G7" s="96" t="s">
        <v>182</v>
      </c>
      <c r="H7" s="97">
        <v>25</v>
      </c>
      <c r="I7" s="98">
        <v>20</v>
      </c>
      <c r="J7" s="99"/>
      <c r="K7" s="100" t="s">
        <v>30</v>
      </c>
    </row>
    <row r="8" spans="1:11" ht="15" customHeight="1" x14ac:dyDescent="0.3">
      <c r="A8" s="17"/>
      <c r="B8" s="487"/>
      <c r="C8" s="489"/>
      <c r="D8" s="469"/>
      <c r="E8" s="478"/>
      <c r="F8" s="95">
        <v>10105</v>
      </c>
      <c r="G8" s="96" t="s">
        <v>183</v>
      </c>
      <c r="H8" s="97">
        <v>30</v>
      </c>
      <c r="I8" s="98">
        <v>25</v>
      </c>
      <c r="J8" s="99"/>
      <c r="K8" s="100" t="s">
        <v>30</v>
      </c>
    </row>
    <row r="9" spans="1:11" ht="15" customHeight="1" x14ac:dyDescent="0.3">
      <c r="A9" s="17"/>
      <c r="B9" s="487"/>
      <c r="C9" s="489"/>
      <c r="D9" s="469"/>
      <c r="E9" s="478"/>
      <c r="F9" s="95">
        <v>10106</v>
      </c>
      <c r="G9" s="96" t="s">
        <v>184</v>
      </c>
      <c r="H9" s="97">
        <v>25</v>
      </c>
      <c r="I9" s="98">
        <v>15</v>
      </c>
      <c r="J9" s="99"/>
      <c r="K9" s="100" t="s">
        <v>31</v>
      </c>
    </row>
    <row r="10" spans="1:11" ht="15" customHeight="1" x14ac:dyDescent="0.3">
      <c r="A10" s="17"/>
      <c r="B10" s="487"/>
      <c r="C10" s="489"/>
      <c r="D10" s="469"/>
      <c r="E10" s="478"/>
      <c r="F10" s="95">
        <v>10107</v>
      </c>
      <c r="G10" s="96" t="s">
        <v>185</v>
      </c>
      <c r="H10" s="97">
        <v>20</v>
      </c>
      <c r="I10" s="98">
        <v>15</v>
      </c>
      <c r="J10" s="99"/>
      <c r="K10" s="100" t="s">
        <v>30</v>
      </c>
    </row>
    <row r="11" spans="1:11" ht="15" customHeight="1" x14ac:dyDescent="0.3">
      <c r="A11" s="17"/>
      <c r="B11" s="487"/>
      <c r="C11" s="489"/>
      <c r="D11" s="469"/>
      <c r="E11" s="478"/>
      <c r="F11" s="95">
        <v>10108</v>
      </c>
      <c r="G11" s="96" t="s">
        <v>186</v>
      </c>
      <c r="H11" s="97">
        <v>20</v>
      </c>
      <c r="I11" s="98">
        <v>15</v>
      </c>
      <c r="J11" s="99"/>
      <c r="K11" s="100" t="s">
        <v>30</v>
      </c>
    </row>
    <row r="12" spans="1:11" ht="15" customHeight="1" x14ac:dyDescent="0.3">
      <c r="A12" s="17"/>
      <c r="B12" s="487"/>
      <c r="C12" s="489"/>
      <c r="D12" s="469"/>
      <c r="E12" s="478"/>
      <c r="F12" s="95">
        <v>10109</v>
      </c>
      <c r="G12" s="96" t="s">
        <v>187</v>
      </c>
      <c r="H12" s="97">
        <v>20</v>
      </c>
      <c r="I12" s="98">
        <v>20</v>
      </c>
      <c r="J12" s="99"/>
      <c r="K12" s="100" t="s">
        <v>30</v>
      </c>
    </row>
    <row r="13" spans="1:11" ht="15" customHeight="1" x14ac:dyDescent="0.3">
      <c r="A13" s="17"/>
      <c r="B13" s="487"/>
      <c r="C13" s="489"/>
      <c r="D13" s="469"/>
      <c r="E13" s="478"/>
      <c r="F13" s="95">
        <v>10110</v>
      </c>
      <c r="G13" s="96" t="s">
        <v>188</v>
      </c>
      <c r="H13" s="97">
        <v>20</v>
      </c>
      <c r="I13" s="98">
        <v>20</v>
      </c>
      <c r="J13" s="99"/>
      <c r="K13" s="100" t="s">
        <v>30</v>
      </c>
    </row>
    <row r="14" spans="1:11" ht="15" customHeight="1" x14ac:dyDescent="0.3">
      <c r="A14" s="17"/>
      <c r="B14" s="487"/>
      <c r="C14" s="489"/>
      <c r="D14" s="469"/>
      <c r="E14" s="478"/>
      <c r="F14" s="95">
        <v>10111</v>
      </c>
      <c r="G14" s="96" t="s">
        <v>189</v>
      </c>
      <c r="H14" s="97">
        <v>15</v>
      </c>
      <c r="I14" s="98">
        <v>10</v>
      </c>
      <c r="J14" s="99"/>
      <c r="K14" s="100" t="s">
        <v>30</v>
      </c>
    </row>
    <row r="15" spans="1:11" ht="15" customHeight="1" x14ac:dyDescent="0.3">
      <c r="A15" s="17"/>
      <c r="B15" s="487"/>
      <c r="C15" s="489"/>
      <c r="D15" s="469"/>
      <c r="E15" s="478"/>
      <c r="F15" s="95">
        <v>10112</v>
      </c>
      <c r="G15" s="96" t="s">
        <v>190</v>
      </c>
      <c r="H15" s="97">
        <v>20</v>
      </c>
      <c r="I15" s="98">
        <v>20</v>
      </c>
      <c r="J15" s="99"/>
      <c r="K15" s="100" t="s">
        <v>30</v>
      </c>
    </row>
    <row r="16" spans="1:11" ht="15" customHeight="1" x14ac:dyDescent="0.3">
      <c r="A16" s="17"/>
      <c r="B16" s="487"/>
      <c r="C16" s="489"/>
      <c r="D16" s="469"/>
      <c r="E16" s="478"/>
      <c r="F16" s="95">
        <v>10113</v>
      </c>
      <c r="G16" s="96" t="s">
        <v>191</v>
      </c>
      <c r="H16" s="97">
        <v>15</v>
      </c>
      <c r="I16" s="98">
        <v>15</v>
      </c>
      <c r="J16" s="99"/>
      <c r="K16" s="100" t="s">
        <v>30</v>
      </c>
    </row>
    <row r="17" spans="1:11" ht="15" customHeight="1" x14ac:dyDescent="0.3">
      <c r="A17" s="17"/>
      <c r="B17" s="487"/>
      <c r="C17" s="489"/>
      <c r="D17" s="469"/>
      <c r="E17" s="478"/>
      <c r="F17" s="95">
        <v>10114</v>
      </c>
      <c r="G17" s="96" t="s">
        <v>192</v>
      </c>
      <c r="H17" s="97">
        <v>12</v>
      </c>
      <c r="I17" s="98">
        <v>12</v>
      </c>
      <c r="J17" s="99"/>
      <c r="K17" s="100" t="s">
        <v>30</v>
      </c>
    </row>
    <row r="18" spans="1:11" ht="15" customHeight="1" x14ac:dyDescent="0.3">
      <c r="A18" s="17"/>
      <c r="B18" s="487"/>
      <c r="C18" s="489"/>
      <c r="D18" s="469"/>
      <c r="E18" s="478"/>
      <c r="F18" s="95">
        <v>10115</v>
      </c>
      <c r="G18" s="96" t="s">
        <v>193</v>
      </c>
      <c r="H18" s="97">
        <v>15</v>
      </c>
      <c r="I18" s="98">
        <v>15</v>
      </c>
      <c r="J18" s="99"/>
      <c r="K18" s="100" t="s">
        <v>30</v>
      </c>
    </row>
    <row r="19" spans="1:11" ht="15" customHeight="1" x14ac:dyDescent="0.3">
      <c r="A19" s="17"/>
      <c r="B19" s="487"/>
      <c r="C19" s="489"/>
      <c r="D19" s="469"/>
      <c r="E19" s="478"/>
      <c r="F19" s="95">
        <v>10116</v>
      </c>
      <c r="G19" s="96" t="s">
        <v>194</v>
      </c>
      <c r="H19" s="97">
        <v>15</v>
      </c>
      <c r="I19" s="98">
        <v>15</v>
      </c>
      <c r="J19" s="99"/>
      <c r="K19" s="100" t="s">
        <v>30</v>
      </c>
    </row>
    <row r="20" spans="1:11" ht="15" customHeight="1" thickBot="1" x14ac:dyDescent="0.35">
      <c r="A20" s="17"/>
      <c r="B20" s="487"/>
      <c r="C20" s="489"/>
      <c r="D20" s="470"/>
      <c r="E20" s="479"/>
      <c r="F20" s="95">
        <v>10117</v>
      </c>
      <c r="G20" s="101" t="s">
        <v>195</v>
      </c>
      <c r="H20" s="102">
        <v>15</v>
      </c>
      <c r="I20" s="103">
        <v>15</v>
      </c>
      <c r="J20" s="104"/>
      <c r="K20" s="105" t="s">
        <v>31</v>
      </c>
    </row>
    <row r="21" spans="1:11" ht="15.75" customHeight="1" x14ac:dyDescent="0.3">
      <c r="A21" s="17"/>
      <c r="B21" s="487"/>
      <c r="C21" s="489"/>
      <c r="D21" s="468">
        <v>102</v>
      </c>
      <c r="E21" s="477" t="s">
        <v>196</v>
      </c>
      <c r="F21" s="89">
        <v>10201</v>
      </c>
      <c r="G21" s="90" t="s">
        <v>197</v>
      </c>
      <c r="H21" s="91">
        <v>25</v>
      </c>
      <c r="I21" s="92">
        <v>25</v>
      </c>
      <c r="J21" s="93"/>
      <c r="K21" s="94" t="s">
        <v>19</v>
      </c>
    </row>
    <row r="22" spans="1:11" ht="15.75" customHeight="1" x14ac:dyDescent="0.3">
      <c r="A22" s="17"/>
      <c r="B22" s="487"/>
      <c r="C22" s="489"/>
      <c r="D22" s="469"/>
      <c r="E22" s="478"/>
      <c r="F22" s="95">
        <v>10202</v>
      </c>
      <c r="G22" s="96" t="s">
        <v>198</v>
      </c>
      <c r="H22" s="97">
        <v>30</v>
      </c>
      <c r="I22" s="98">
        <v>30</v>
      </c>
      <c r="J22" s="99"/>
      <c r="K22" s="100" t="s">
        <v>19</v>
      </c>
    </row>
    <row r="23" spans="1:11" ht="15.75" customHeight="1" x14ac:dyDescent="0.3">
      <c r="A23" s="17"/>
      <c r="B23" s="487"/>
      <c r="C23" s="489"/>
      <c r="D23" s="469"/>
      <c r="E23" s="478"/>
      <c r="F23" s="95">
        <v>10203</v>
      </c>
      <c r="G23" s="96" t="s">
        <v>199</v>
      </c>
      <c r="H23" s="97">
        <v>25</v>
      </c>
      <c r="I23" s="98">
        <v>15</v>
      </c>
      <c r="J23" s="99"/>
      <c r="K23" s="100" t="s">
        <v>31</v>
      </c>
    </row>
    <row r="24" spans="1:11" ht="15.75" customHeight="1" x14ac:dyDescent="0.3">
      <c r="A24" s="17"/>
      <c r="B24" s="487"/>
      <c r="C24" s="489"/>
      <c r="D24" s="469"/>
      <c r="E24" s="478"/>
      <c r="F24" s="95">
        <v>10204</v>
      </c>
      <c r="G24" s="96" t="s">
        <v>200</v>
      </c>
      <c r="H24" s="97">
        <v>20</v>
      </c>
      <c r="I24" s="98">
        <v>20</v>
      </c>
      <c r="J24" s="99"/>
      <c r="K24" s="100" t="s">
        <v>30</v>
      </c>
    </row>
    <row r="25" spans="1:11" ht="15.75" customHeight="1" x14ac:dyDescent="0.3">
      <c r="A25" s="17"/>
      <c r="B25" s="487"/>
      <c r="C25" s="489"/>
      <c r="D25" s="469"/>
      <c r="E25" s="478"/>
      <c r="F25" s="95">
        <v>10205</v>
      </c>
      <c r="G25" s="96" t="s">
        <v>201</v>
      </c>
      <c r="H25" s="97">
        <v>20</v>
      </c>
      <c r="I25" s="98">
        <v>20</v>
      </c>
      <c r="J25" s="99"/>
      <c r="K25" s="100" t="s">
        <v>30</v>
      </c>
    </row>
    <row r="26" spans="1:11" ht="15.75" customHeight="1" x14ac:dyDescent="0.3">
      <c r="A26" s="17"/>
      <c r="B26" s="487"/>
      <c r="C26" s="489"/>
      <c r="D26" s="469"/>
      <c r="E26" s="478"/>
      <c r="F26" s="95">
        <v>10206</v>
      </c>
      <c r="G26" s="96" t="s">
        <v>202</v>
      </c>
      <c r="H26" s="97">
        <v>20</v>
      </c>
      <c r="I26" s="98">
        <v>15</v>
      </c>
      <c r="J26" s="99"/>
      <c r="K26" s="100" t="s">
        <v>30</v>
      </c>
    </row>
    <row r="27" spans="1:11" ht="15.75" customHeight="1" x14ac:dyDescent="0.3">
      <c r="A27" s="17"/>
      <c r="B27" s="487"/>
      <c r="C27" s="489"/>
      <c r="D27" s="469"/>
      <c r="E27" s="478"/>
      <c r="F27" s="95">
        <v>10207</v>
      </c>
      <c r="G27" s="96" t="s">
        <v>203</v>
      </c>
      <c r="H27" s="97">
        <v>20</v>
      </c>
      <c r="I27" s="98">
        <v>20</v>
      </c>
      <c r="J27" s="99"/>
      <c r="K27" s="100" t="s">
        <v>30</v>
      </c>
    </row>
    <row r="28" spans="1:11" ht="15.75" customHeight="1" x14ac:dyDescent="0.3">
      <c r="A28" s="17"/>
      <c r="B28" s="487"/>
      <c r="C28" s="489"/>
      <c r="D28" s="469"/>
      <c r="E28" s="478"/>
      <c r="F28" s="95">
        <v>10208</v>
      </c>
      <c r="G28" s="96" t="s">
        <v>204</v>
      </c>
      <c r="H28" s="97">
        <v>30</v>
      </c>
      <c r="I28" s="98">
        <v>15</v>
      </c>
      <c r="J28" s="99"/>
      <c r="K28" s="100" t="s">
        <v>19</v>
      </c>
    </row>
    <row r="29" spans="1:11" ht="15.75" customHeight="1" x14ac:dyDescent="0.3">
      <c r="A29" s="17"/>
      <c r="B29" s="487"/>
      <c r="C29" s="489"/>
      <c r="D29" s="469"/>
      <c r="E29" s="478"/>
      <c r="F29" s="95">
        <v>10209</v>
      </c>
      <c r="G29" s="96" t="s">
        <v>205</v>
      </c>
      <c r="H29" s="97">
        <v>15</v>
      </c>
      <c r="I29" s="98">
        <v>15</v>
      </c>
      <c r="J29" s="99"/>
      <c r="K29" s="100" t="s">
        <v>30</v>
      </c>
    </row>
    <row r="30" spans="1:11" ht="15.75" customHeight="1" x14ac:dyDescent="0.3">
      <c r="A30" s="17"/>
      <c r="B30" s="487"/>
      <c r="C30" s="489"/>
      <c r="D30" s="469"/>
      <c r="E30" s="478"/>
      <c r="F30" s="95">
        <v>10210</v>
      </c>
      <c r="G30" s="96" t="s">
        <v>206</v>
      </c>
      <c r="H30" s="97">
        <v>10</v>
      </c>
      <c r="I30" s="98">
        <v>10</v>
      </c>
      <c r="J30" s="99"/>
      <c r="K30" s="100" t="s">
        <v>30</v>
      </c>
    </row>
    <row r="31" spans="1:11" ht="15.75" customHeight="1" x14ac:dyDescent="0.3">
      <c r="A31" s="17"/>
      <c r="B31" s="487"/>
      <c r="C31" s="489"/>
      <c r="D31" s="469"/>
      <c r="E31" s="478"/>
      <c r="F31" s="95">
        <v>10211</v>
      </c>
      <c r="G31" s="96" t="s">
        <v>207</v>
      </c>
      <c r="H31" s="97">
        <v>10</v>
      </c>
      <c r="I31" s="98">
        <v>10</v>
      </c>
      <c r="J31" s="99"/>
      <c r="K31" s="100" t="s">
        <v>30</v>
      </c>
    </row>
    <row r="32" spans="1:11" ht="15.75" customHeight="1" x14ac:dyDescent="0.3">
      <c r="A32" s="17"/>
      <c r="B32" s="487"/>
      <c r="C32" s="489"/>
      <c r="D32" s="469"/>
      <c r="E32" s="478"/>
      <c r="F32" s="95"/>
      <c r="G32" s="106" t="s">
        <v>208</v>
      </c>
      <c r="H32" s="107">
        <v>10</v>
      </c>
      <c r="I32" s="108"/>
      <c r="J32" s="109"/>
      <c r="K32" s="110"/>
    </row>
    <row r="33" spans="1:11" ht="15.75" customHeight="1" thickBot="1" x14ac:dyDescent="0.35">
      <c r="A33" s="17"/>
      <c r="B33" s="487"/>
      <c r="C33" s="489"/>
      <c r="D33" s="470"/>
      <c r="E33" s="479"/>
      <c r="F33" s="111">
        <v>10212</v>
      </c>
      <c r="G33" s="101" t="s">
        <v>209</v>
      </c>
      <c r="H33" s="102">
        <v>25</v>
      </c>
      <c r="I33" s="103">
        <v>20</v>
      </c>
      <c r="J33" s="104"/>
      <c r="K33" s="105" t="s">
        <v>19</v>
      </c>
    </row>
    <row r="34" spans="1:11" ht="17.25" customHeight="1" x14ac:dyDescent="0.3">
      <c r="A34" s="17"/>
      <c r="B34" s="487"/>
      <c r="C34" s="489"/>
      <c r="D34" s="469">
        <v>103</v>
      </c>
      <c r="E34" s="477" t="s">
        <v>210</v>
      </c>
      <c r="F34" s="95">
        <v>10301</v>
      </c>
      <c r="G34" s="90" t="s">
        <v>211</v>
      </c>
      <c r="H34" s="91">
        <v>15</v>
      </c>
      <c r="I34" s="92">
        <v>15</v>
      </c>
      <c r="J34" s="93"/>
      <c r="K34" s="94" t="s">
        <v>31</v>
      </c>
    </row>
    <row r="35" spans="1:11" ht="17.25" customHeight="1" x14ac:dyDescent="0.3">
      <c r="A35" s="17"/>
      <c r="B35" s="487"/>
      <c r="C35" s="489"/>
      <c r="D35" s="469"/>
      <c r="E35" s="478"/>
      <c r="F35" s="95">
        <v>10302</v>
      </c>
      <c r="G35" s="96" t="s">
        <v>212</v>
      </c>
      <c r="H35" s="97">
        <v>20</v>
      </c>
      <c r="I35" s="98">
        <v>15</v>
      </c>
      <c r="J35" s="99"/>
      <c r="K35" s="100" t="s">
        <v>30</v>
      </c>
    </row>
    <row r="36" spans="1:11" ht="17.25" customHeight="1" thickBot="1" x14ac:dyDescent="0.35">
      <c r="A36" s="17"/>
      <c r="B36" s="487"/>
      <c r="C36" s="489"/>
      <c r="D36" s="470"/>
      <c r="E36" s="479"/>
      <c r="F36" s="111">
        <v>10303</v>
      </c>
      <c r="G36" s="101" t="s">
        <v>213</v>
      </c>
      <c r="H36" s="102">
        <v>15</v>
      </c>
      <c r="I36" s="103">
        <v>15</v>
      </c>
      <c r="J36" s="104"/>
      <c r="K36" s="105" t="s">
        <v>30</v>
      </c>
    </row>
    <row r="37" spans="1:11" ht="15.75" customHeight="1" x14ac:dyDescent="0.3">
      <c r="A37" s="17"/>
      <c r="B37" s="487"/>
      <c r="C37" s="489"/>
      <c r="D37" s="468">
        <v>104</v>
      </c>
      <c r="E37" s="477" t="s">
        <v>214</v>
      </c>
      <c r="F37" s="95">
        <v>10401</v>
      </c>
      <c r="G37" s="90" t="s">
        <v>215</v>
      </c>
      <c r="H37" s="91">
        <v>25</v>
      </c>
      <c r="I37" s="92">
        <v>25</v>
      </c>
      <c r="J37" s="93"/>
      <c r="K37" s="94" t="s">
        <v>19</v>
      </c>
    </row>
    <row r="38" spans="1:11" ht="15.75" customHeight="1" x14ac:dyDescent="0.3">
      <c r="A38" s="17"/>
      <c r="B38" s="487"/>
      <c r="C38" s="489"/>
      <c r="D38" s="469"/>
      <c r="E38" s="478"/>
      <c r="F38" s="95">
        <v>10402</v>
      </c>
      <c r="G38" s="96" t="s">
        <v>216</v>
      </c>
      <c r="H38" s="97">
        <v>25</v>
      </c>
      <c r="I38" s="98">
        <v>25</v>
      </c>
      <c r="J38" s="99"/>
      <c r="K38" s="100" t="s">
        <v>19</v>
      </c>
    </row>
    <row r="39" spans="1:11" ht="15.75" customHeight="1" x14ac:dyDescent="0.3">
      <c r="A39" s="17"/>
      <c r="B39" s="487"/>
      <c r="C39" s="489"/>
      <c r="D39" s="469"/>
      <c r="E39" s="478"/>
      <c r="F39" s="95">
        <v>10403</v>
      </c>
      <c r="G39" s="96" t="s">
        <v>217</v>
      </c>
      <c r="H39" s="97">
        <v>15</v>
      </c>
      <c r="I39" s="98">
        <v>15</v>
      </c>
      <c r="J39" s="99"/>
      <c r="K39" s="100" t="s">
        <v>30</v>
      </c>
    </row>
    <row r="40" spans="1:11" ht="15.75" customHeight="1" x14ac:dyDescent="0.3">
      <c r="A40" s="17"/>
      <c r="B40" s="487"/>
      <c r="C40" s="489"/>
      <c r="D40" s="469"/>
      <c r="E40" s="478"/>
      <c r="F40" s="95">
        <v>10404</v>
      </c>
      <c r="G40" s="96" t="s">
        <v>218</v>
      </c>
      <c r="H40" s="97">
        <v>25</v>
      </c>
      <c r="I40" s="98">
        <v>20</v>
      </c>
      <c r="J40" s="99"/>
      <c r="K40" s="100" t="s">
        <v>30</v>
      </c>
    </row>
    <row r="41" spans="1:11" ht="15.75" customHeight="1" x14ac:dyDescent="0.3">
      <c r="A41" s="17"/>
      <c r="B41" s="487"/>
      <c r="C41" s="489"/>
      <c r="D41" s="469"/>
      <c r="E41" s="478"/>
      <c r="F41" s="95">
        <v>10405</v>
      </c>
      <c r="G41" s="96" t="s">
        <v>219</v>
      </c>
      <c r="H41" s="97">
        <v>20</v>
      </c>
      <c r="I41" s="98">
        <v>20</v>
      </c>
      <c r="J41" s="99"/>
      <c r="K41" s="100" t="s">
        <v>30</v>
      </c>
    </row>
    <row r="42" spans="1:11" ht="15.75" customHeight="1" x14ac:dyDescent="0.3">
      <c r="A42" s="17"/>
      <c r="B42" s="487"/>
      <c r="C42" s="489"/>
      <c r="D42" s="469"/>
      <c r="E42" s="478"/>
      <c r="F42" s="95">
        <v>10406</v>
      </c>
      <c r="G42" s="106" t="s">
        <v>220</v>
      </c>
      <c r="H42" s="107">
        <v>20</v>
      </c>
      <c r="I42" s="98">
        <v>20</v>
      </c>
      <c r="J42" s="99"/>
      <c r="K42" s="100" t="s">
        <v>19</v>
      </c>
    </row>
    <row r="43" spans="1:11" ht="15.75" customHeight="1" thickBot="1" x14ac:dyDescent="0.35">
      <c r="A43" s="17"/>
      <c r="B43" s="487"/>
      <c r="C43" s="489"/>
      <c r="D43" s="470"/>
      <c r="E43" s="479"/>
      <c r="F43" s="111">
        <v>10407</v>
      </c>
      <c r="G43" s="101" t="s">
        <v>221</v>
      </c>
      <c r="H43" s="102">
        <v>20</v>
      </c>
      <c r="I43" s="103">
        <v>20</v>
      </c>
      <c r="J43" s="104"/>
      <c r="K43" s="105" t="s">
        <v>31</v>
      </c>
    </row>
    <row r="44" spans="1:11" ht="15" customHeight="1" x14ac:dyDescent="0.3">
      <c r="A44" s="17"/>
      <c r="B44" s="487"/>
      <c r="C44" s="489"/>
      <c r="D44" s="468">
        <v>105</v>
      </c>
      <c r="E44" s="471" t="s">
        <v>222</v>
      </c>
      <c r="F44" s="95">
        <v>10501</v>
      </c>
      <c r="G44" s="112" t="s">
        <v>223</v>
      </c>
      <c r="H44" s="91">
        <v>15</v>
      </c>
      <c r="I44" s="92">
        <v>15</v>
      </c>
      <c r="J44" s="93"/>
      <c r="K44" s="94" t="s">
        <v>30</v>
      </c>
    </row>
    <row r="45" spans="1:11" ht="15" customHeight="1" x14ac:dyDescent="0.3">
      <c r="A45" s="17"/>
      <c r="B45" s="487"/>
      <c r="C45" s="489"/>
      <c r="D45" s="469"/>
      <c r="E45" s="472"/>
      <c r="F45" s="95">
        <v>10502</v>
      </c>
      <c r="G45" s="113" t="s">
        <v>224</v>
      </c>
      <c r="H45" s="97">
        <v>25</v>
      </c>
      <c r="I45" s="98">
        <v>20</v>
      </c>
      <c r="J45" s="99"/>
      <c r="K45" s="100" t="s">
        <v>30</v>
      </c>
    </row>
    <row r="46" spans="1:11" ht="15" customHeight="1" thickBot="1" x14ac:dyDescent="0.35">
      <c r="A46" s="17"/>
      <c r="B46" s="487"/>
      <c r="C46" s="489"/>
      <c r="D46" s="470"/>
      <c r="E46" s="473"/>
      <c r="F46" s="111">
        <v>10503</v>
      </c>
      <c r="G46" s="114" t="s">
        <v>225</v>
      </c>
      <c r="H46" s="102">
        <v>20</v>
      </c>
      <c r="I46" s="103">
        <v>20</v>
      </c>
      <c r="J46" s="104"/>
      <c r="K46" s="105" t="s">
        <v>19</v>
      </c>
    </row>
    <row r="47" spans="1:11" ht="30" customHeight="1" x14ac:dyDescent="0.3">
      <c r="A47" s="17"/>
      <c r="B47" s="487"/>
      <c r="C47" s="489"/>
      <c r="D47" s="468">
        <v>106</v>
      </c>
      <c r="E47" s="477" t="s">
        <v>226</v>
      </c>
      <c r="F47" s="89">
        <v>10601</v>
      </c>
      <c r="G47" s="90" t="s">
        <v>227</v>
      </c>
      <c r="H47" s="91">
        <v>25</v>
      </c>
      <c r="I47" s="92">
        <v>25</v>
      </c>
      <c r="J47" s="93"/>
      <c r="K47" s="94" t="s">
        <v>19</v>
      </c>
    </row>
    <row r="48" spans="1:11" ht="30" customHeight="1" x14ac:dyDescent="0.3">
      <c r="A48" s="17"/>
      <c r="B48" s="487"/>
      <c r="C48" s="489"/>
      <c r="D48" s="469"/>
      <c r="E48" s="478"/>
      <c r="F48" s="95">
        <v>10602</v>
      </c>
      <c r="G48" s="96" t="s">
        <v>228</v>
      </c>
      <c r="H48" s="97">
        <v>30</v>
      </c>
      <c r="I48" s="98">
        <v>20</v>
      </c>
      <c r="J48" s="99"/>
      <c r="K48" s="100" t="s">
        <v>19</v>
      </c>
    </row>
    <row r="49" spans="1:11" ht="30" customHeight="1" x14ac:dyDescent="0.3">
      <c r="A49" s="17"/>
      <c r="B49" s="487"/>
      <c r="C49" s="489"/>
      <c r="D49" s="469"/>
      <c r="E49" s="478"/>
      <c r="F49" s="95">
        <v>10603</v>
      </c>
      <c r="G49" s="96" t="s">
        <v>229</v>
      </c>
      <c r="H49" s="97">
        <v>10</v>
      </c>
      <c r="I49" s="98"/>
      <c r="J49" s="99"/>
      <c r="K49" s="100" t="s">
        <v>30</v>
      </c>
    </row>
    <row r="50" spans="1:11" ht="30" customHeight="1" x14ac:dyDescent="0.3">
      <c r="A50" s="17"/>
      <c r="B50" s="487"/>
      <c r="C50" s="489"/>
      <c r="D50" s="469"/>
      <c r="E50" s="478"/>
      <c r="F50" s="95">
        <v>10604</v>
      </c>
      <c r="G50" s="96" t="s">
        <v>230</v>
      </c>
      <c r="H50" s="97">
        <v>10</v>
      </c>
      <c r="I50" s="98">
        <v>10</v>
      </c>
      <c r="J50" s="99"/>
      <c r="K50" s="100" t="s">
        <v>30</v>
      </c>
    </row>
    <row r="51" spans="1:11" ht="30" customHeight="1" thickBot="1" x14ac:dyDescent="0.35">
      <c r="A51" s="17"/>
      <c r="B51" s="487"/>
      <c r="C51" s="489"/>
      <c r="D51" s="470"/>
      <c r="E51" s="479"/>
      <c r="F51" s="111">
        <v>10605</v>
      </c>
      <c r="G51" s="101" t="s">
        <v>231</v>
      </c>
      <c r="H51" s="102">
        <v>20</v>
      </c>
      <c r="I51" s="103">
        <v>15</v>
      </c>
      <c r="J51" s="104"/>
      <c r="K51" s="105" t="s">
        <v>31</v>
      </c>
    </row>
    <row r="52" spans="1:11" ht="30" customHeight="1" x14ac:dyDescent="0.3">
      <c r="A52" s="17"/>
      <c r="B52" s="487"/>
      <c r="C52" s="489"/>
      <c r="D52" s="468">
        <v>107</v>
      </c>
      <c r="E52" s="477" t="s">
        <v>232</v>
      </c>
      <c r="F52" s="95">
        <v>10701</v>
      </c>
      <c r="G52" s="90" t="s">
        <v>233</v>
      </c>
      <c r="H52" s="91">
        <v>20</v>
      </c>
      <c r="I52" s="92">
        <v>15</v>
      </c>
      <c r="J52" s="93"/>
      <c r="K52" s="94" t="s">
        <v>30</v>
      </c>
    </row>
    <row r="53" spans="1:11" ht="30" customHeight="1" x14ac:dyDescent="0.3">
      <c r="A53" s="17"/>
      <c r="B53" s="487"/>
      <c r="C53" s="489"/>
      <c r="D53" s="469"/>
      <c r="E53" s="478"/>
      <c r="F53" s="95">
        <v>10702</v>
      </c>
      <c r="G53" s="96" t="s">
        <v>234</v>
      </c>
      <c r="H53" s="97">
        <v>15</v>
      </c>
      <c r="I53" s="98">
        <v>15</v>
      </c>
      <c r="J53" s="99"/>
      <c r="K53" s="100" t="s">
        <v>30</v>
      </c>
    </row>
    <row r="54" spans="1:11" ht="30" customHeight="1" x14ac:dyDescent="0.3">
      <c r="A54" s="17"/>
      <c r="B54" s="487"/>
      <c r="C54" s="489"/>
      <c r="D54" s="469"/>
      <c r="E54" s="478"/>
      <c r="F54" s="95">
        <v>10703</v>
      </c>
      <c r="G54" s="96" t="s">
        <v>235</v>
      </c>
      <c r="H54" s="97">
        <v>15</v>
      </c>
      <c r="I54" s="98">
        <v>10</v>
      </c>
      <c r="J54" s="99"/>
      <c r="K54" s="100" t="s">
        <v>30</v>
      </c>
    </row>
    <row r="55" spans="1:11" ht="30" customHeight="1" x14ac:dyDescent="0.3">
      <c r="A55" s="17"/>
      <c r="B55" s="487"/>
      <c r="C55" s="489"/>
      <c r="D55" s="469"/>
      <c r="E55" s="478"/>
      <c r="F55" s="95">
        <v>10704</v>
      </c>
      <c r="G55" s="96" t="s">
        <v>236</v>
      </c>
      <c r="H55" s="97">
        <v>20</v>
      </c>
      <c r="I55" s="98">
        <v>15</v>
      </c>
      <c r="J55" s="99"/>
      <c r="K55" s="100" t="s">
        <v>30</v>
      </c>
    </row>
    <row r="56" spans="1:11" ht="30" customHeight="1" x14ac:dyDescent="0.3">
      <c r="A56" s="17"/>
      <c r="B56" s="487"/>
      <c r="C56" s="489"/>
      <c r="D56" s="469"/>
      <c r="E56" s="478"/>
      <c r="F56" s="95">
        <v>10705</v>
      </c>
      <c r="G56" s="96" t="s">
        <v>237</v>
      </c>
      <c r="H56" s="97">
        <v>20</v>
      </c>
      <c r="I56" s="98">
        <v>10</v>
      </c>
      <c r="J56" s="99"/>
      <c r="K56" s="100" t="s">
        <v>30</v>
      </c>
    </row>
    <row r="57" spans="1:11" ht="30" customHeight="1" thickBot="1" x14ac:dyDescent="0.35">
      <c r="A57" s="17"/>
      <c r="B57" s="487"/>
      <c r="C57" s="489"/>
      <c r="D57" s="470"/>
      <c r="E57" s="479"/>
      <c r="F57" s="111">
        <v>10706</v>
      </c>
      <c r="G57" s="101" t="s">
        <v>238</v>
      </c>
      <c r="H57" s="102">
        <v>15</v>
      </c>
      <c r="I57" s="103">
        <v>10</v>
      </c>
      <c r="J57" s="104"/>
      <c r="K57" s="105" t="s">
        <v>30</v>
      </c>
    </row>
    <row r="58" spans="1:11" ht="26.25" customHeight="1" x14ac:dyDescent="0.3">
      <c r="A58" s="17"/>
      <c r="B58" s="487"/>
      <c r="C58" s="489"/>
      <c r="D58" s="468">
        <v>108</v>
      </c>
      <c r="E58" s="472" t="s">
        <v>239</v>
      </c>
      <c r="F58" s="95">
        <v>10801</v>
      </c>
      <c r="G58" s="112" t="s">
        <v>240</v>
      </c>
      <c r="H58" s="91">
        <v>20</v>
      </c>
      <c r="I58" s="92">
        <v>20</v>
      </c>
      <c r="J58" s="93"/>
      <c r="K58" s="94" t="s">
        <v>30</v>
      </c>
    </row>
    <row r="59" spans="1:11" ht="26.25" customHeight="1" x14ac:dyDescent="0.3">
      <c r="A59" s="17"/>
      <c r="B59" s="487"/>
      <c r="C59" s="489"/>
      <c r="D59" s="469"/>
      <c r="E59" s="472"/>
      <c r="F59" s="95">
        <v>10802</v>
      </c>
      <c r="G59" s="113" t="s">
        <v>241</v>
      </c>
      <c r="H59" s="97">
        <v>15</v>
      </c>
      <c r="I59" s="98">
        <v>15</v>
      </c>
      <c r="J59" s="99"/>
      <c r="K59" s="100" t="s">
        <v>30</v>
      </c>
    </row>
    <row r="60" spans="1:11" ht="26.25" customHeight="1" x14ac:dyDescent="0.3">
      <c r="A60" s="17"/>
      <c r="B60" s="487"/>
      <c r="C60" s="489"/>
      <c r="D60" s="469"/>
      <c r="E60" s="472"/>
      <c r="F60" s="95">
        <v>10803</v>
      </c>
      <c r="G60" s="113" t="s">
        <v>242</v>
      </c>
      <c r="H60" s="97">
        <v>15</v>
      </c>
      <c r="I60" s="98">
        <v>15</v>
      </c>
      <c r="J60" s="99"/>
      <c r="K60" s="100" t="s">
        <v>30</v>
      </c>
    </row>
    <row r="61" spans="1:11" ht="26.25" customHeight="1" x14ac:dyDescent="0.3">
      <c r="A61" s="17"/>
      <c r="B61" s="487"/>
      <c r="C61" s="489"/>
      <c r="D61" s="469"/>
      <c r="E61" s="472"/>
      <c r="F61" s="95">
        <v>10804</v>
      </c>
      <c r="G61" s="113" t="s">
        <v>243</v>
      </c>
      <c r="H61" s="97">
        <v>20</v>
      </c>
      <c r="I61" s="98">
        <v>15</v>
      </c>
      <c r="J61" s="99"/>
      <c r="K61" s="100" t="s">
        <v>30</v>
      </c>
    </row>
    <row r="62" spans="1:11" ht="26.25" customHeight="1" x14ac:dyDescent="0.3">
      <c r="A62" s="17"/>
      <c r="B62" s="487"/>
      <c r="C62" s="489"/>
      <c r="D62" s="469"/>
      <c r="E62" s="472"/>
      <c r="F62" s="95">
        <v>10805</v>
      </c>
      <c r="G62" s="113" t="s">
        <v>244</v>
      </c>
      <c r="H62" s="97">
        <v>10</v>
      </c>
      <c r="I62" s="98">
        <v>10</v>
      </c>
      <c r="J62" s="99"/>
      <c r="K62" s="100" t="s">
        <v>30</v>
      </c>
    </row>
    <row r="63" spans="1:11" ht="26.25" customHeight="1" x14ac:dyDescent="0.3">
      <c r="A63" s="17"/>
      <c r="B63" s="487"/>
      <c r="C63" s="489"/>
      <c r="D63" s="469"/>
      <c r="E63" s="472"/>
      <c r="F63" s="95">
        <v>10806</v>
      </c>
      <c r="G63" s="113" t="s">
        <v>245</v>
      </c>
      <c r="H63" s="97">
        <v>20</v>
      </c>
      <c r="I63" s="98">
        <v>20</v>
      </c>
      <c r="J63" s="99"/>
      <c r="K63" s="100" t="s">
        <v>31</v>
      </c>
    </row>
    <row r="64" spans="1:11" ht="26.25" customHeight="1" x14ac:dyDescent="0.3">
      <c r="A64" s="17"/>
      <c r="B64" s="487"/>
      <c r="C64" s="489"/>
      <c r="D64" s="469"/>
      <c r="E64" s="472"/>
      <c r="F64" s="95">
        <v>10807</v>
      </c>
      <c r="G64" s="113" t="s">
        <v>246</v>
      </c>
      <c r="H64" s="97">
        <v>40</v>
      </c>
      <c r="I64" s="98">
        <v>40</v>
      </c>
      <c r="J64" s="99"/>
      <c r="K64" s="100" t="s">
        <v>19</v>
      </c>
    </row>
    <row r="65" spans="1:11" ht="26.25" customHeight="1" x14ac:dyDescent="0.3">
      <c r="A65" s="17"/>
      <c r="B65" s="487"/>
      <c r="C65" s="489"/>
      <c r="D65" s="469"/>
      <c r="E65" s="472"/>
      <c r="F65" s="95">
        <v>10808</v>
      </c>
      <c r="G65" s="113" t="s">
        <v>247</v>
      </c>
      <c r="H65" s="97">
        <v>30</v>
      </c>
      <c r="I65" s="98">
        <v>30</v>
      </c>
      <c r="J65" s="99"/>
      <c r="K65" s="100" t="s">
        <v>19</v>
      </c>
    </row>
    <row r="66" spans="1:11" ht="26.25" customHeight="1" x14ac:dyDescent="0.3">
      <c r="A66" s="17"/>
      <c r="B66" s="487"/>
      <c r="C66" s="489"/>
      <c r="D66" s="469"/>
      <c r="E66" s="472"/>
      <c r="F66" s="95">
        <v>10809</v>
      </c>
      <c r="G66" s="113" t="s">
        <v>248</v>
      </c>
      <c r="H66" s="97">
        <v>20</v>
      </c>
      <c r="I66" s="98">
        <v>20</v>
      </c>
      <c r="J66" s="99"/>
      <c r="K66" s="100" t="s">
        <v>30</v>
      </c>
    </row>
    <row r="67" spans="1:11" ht="26.25" customHeight="1" x14ac:dyDescent="0.3">
      <c r="A67" s="17"/>
      <c r="B67" s="487"/>
      <c r="C67" s="489"/>
      <c r="D67" s="469"/>
      <c r="E67" s="472"/>
      <c r="F67" s="95">
        <v>10810</v>
      </c>
      <c r="G67" s="113" t="s">
        <v>249</v>
      </c>
      <c r="H67" s="97">
        <v>10</v>
      </c>
      <c r="I67" s="98">
        <v>10</v>
      </c>
      <c r="J67" s="99"/>
      <c r="K67" s="100" t="s">
        <v>30</v>
      </c>
    </row>
    <row r="68" spans="1:11" ht="26.25" customHeight="1" x14ac:dyDescent="0.3">
      <c r="A68" s="17"/>
      <c r="B68" s="487"/>
      <c r="C68" s="489"/>
      <c r="D68" s="469"/>
      <c r="E68" s="472"/>
      <c r="F68" s="95">
        <v>10811</v>
      </c>
      <c r="G68" s="113" t="s">
        <v>250</v>
      </c>
      <c r="H68" s="97">
        <v>25</v>
      </c>
      <c r="I68" s="98">
        <v>25</v>
      </c>
      <c r="J68" s="99"/>
      <c r="K68" s="100" t="s">
        <v>30</v>
      </c>
    </row>
    <row r="69" spans="1:11" ht="26.25" customHeight="1" x14ac:dyDescent="0.3">
      <c r="A69" s="17"/>
      <c r="B69" s="487"/>
      <c r="C69" s="489"/>
      <c r="D69" s="469"/>
      <c r="E69" s="472"/>
      <c r="F69" s="95">
        <v>10812</v>
      </c>
      <c r="G69" s="113" t="s">
        <v>251</v>
      </c>
      <c r="H69" s="97">
        <v>15</v>
      </c>
      <c r="I69" s="98">
        <v>15</v>
      </c>
      <c r="J69" s="99"/>
      <c r="K69" s="100" t="s">
        <v>30</v>
      </c>
    </row>
    <row r="70" spans="1:11" ht="26.25" customHeight="1" x14ac:dyDescent="0.3">
      <c r="A70" s="17"/>
      <c r="B70" s="487"/>
      <c r="C70" s="489"/>
      <c r="D70" s="469"/>
      <c r="E70" s="472"/>
      <c r="F70" s="95">
        <v>10813</v>
      </c>
      <c r="G70" s="113" t="s">
        <v>252</v>
      </c>
      <c r="H70" s="97">
        <v>15</v>
      </c>
      <c r="I70" s="115">
        <v>15</v>
      </c>
      <c r="J70" s="99"/>
      <c r="K70" s="100" t="s">
        <v>30</v>
      </c>
    </row>
    <row r="71" spans="1:11" ht="32.25" customHeight="1" x14ac:dyDescent="0.3">
      <c r="A71" s="17"/>
      <c r="B71" s="487"/>
      <c r="C71" s="489"/>
      <c r="D71" s="469"/>
      <c r="E71" s="472"/>
      <c r="F71" s="95">
        <v>10814</v>
      </c>
      <c r="G71" s="113" t="s">
        <v>253</v>
      </c>
      <c r="H71" s="97">
        <v>30</v>
      </c>
      <c r="I71" s="98">
        <v>20</v>
      </c>
      <c r="J71" s="99"/>
      <c r="K71" s="100" t="s">
        <v>31</v>
      </c>
    </row>
    <row r="72" spans="1:11" ht="26.25" customHeight="1" thickBot="1" x14ac:dyDescent="0.35">
      <c r="A72" s="17"/>
      <c r="B72" s="487"/>
      <c r="C72" s="489"/>
      <c r="D72" s="470"/>
      <c r="E72" s="473"/>
      <c r="F72" s="111">
        <v>10815</v>
      </c>
      <c r="G72" s="114" t="s">
        <v>254</v>
      </c>
      <c r="H72" s="102">
        <v>25</v>
      </c>
      <c r="I72" s="103">
        <v>20</v>
      </c>
      <c r="J72" s="104"/>
      <c r="K72" s="105" t="s">
        <v>31</v>
      </c>
    </row>
    <row r="73" spans="1:11" ht="30.75" customHeight="1" x14ac:dyDescent="0.3">
      <c r="A73" s="17"/>
      <c r="B73" s="487"/>
      <c r="C73" s="489"/>
      <c r="D73" s="468">
        <v>109</v>
      </c>
      <c r="E73" s="477" t="s">
        <v>255</v>
      </c>
      <c r="F73" s="89">
        <v>10901</v>
      </c>
      <c r="G73" s="90" t="s">
        <v>256</v>
      </c>
      <c r="H73" s="116">
        <v>25</v>
      </c>
      <c r="I73" s="92">
        <v>20</v>
      </c>
      <c r="J73" s="93"/>
      <c r="K73" s="94" t="s">
        <v>30</v>
      </c>
    </row>
    <row r="74" spans="1:11" ht="30.75" customHeight="1" x14ac:dyDescent="0.3">
      <c r="A74" s="17"/>
      <c r="B74" s="487"/>
      <c r="C74" s="489"/>
      <c r="D74" s="469"/>
      <c r="E74" s="478"/>
      <c r="F74" s="95">
        <v>10902</v>
      </c>
      <c r="G74" s="96" t="s">
        <v>257</v>
      </c>
      <c r="H74" s="97">
        <v>25</v>
      </c>
      <c r="I74" s="98">
        <v>20</v>
      </c>
      <c r="J74" s="99"/>
      <c r="K74" s="100" t="s">
        <v>30</v>
      </c>
    </row>
    <row r="75" spans="1:11" ht="30.75" customHeight="1" x14ac:dyDescent="0.3">
      <c r="A75" s="17"/>
      <c r="B75" s="487"/>
      <c r="C75" s="489"/>
      <c r="D75" s="469"/>
      <c r="E75" s="478"/>
      <c r="F75" s="95">
        <v>10903</v>
      </c>
      <c r="G75" s="96" t="s">
        <v>258</v>
      </c>
      <c r="H75" s="97">
        <v>25</v>
      </c>
      <c r="I75" s="98">
        <v>20</v>
      </c>
      <c r="J75" s="99"/>
      <c r="K75" s="100" t="s">
        <v>30</v>
      </c>
    </row>
    <row r="76" spans="1:11" ht="30.75" customHeight="1" x14ac:dyDescent="0.3">
      <c r="A76" s="17"/>
      <c r="B76" s="487"/>
      <c r="C76" s="489"/>
      <c r="D76" s="469"/>
      <c r="E76" s="478"/>
      <c r="F76" s="95">
        <v>10904</v>
      </c>
      <c r="G76" s="96" t="s">
        <v>259</v>
      </c>
      <c r="H76" s="97">
        <v>20</v>
      </c>
      <c r="I76" s="98">
        <v>15</v>
      </c>
      <c r="J76" s="99"/>
      <c r="K76" s="100" t="s">
        <v>30</v>
      </c>
    </row>
    <row r="77" spans="1:11" ht="30.75" customHeight="1" x14ac:dyDescent="0.3">
      <c r="A77" s="17"/>
      <c r="B77" s="487"/>
      <c r="C77" s="489"/>
      <c r="D77" s="469"/>
      <c r="E77" s="478"/>
      <c r="F77" s="95">
        <v>10905</v>
      </c>
      <c r="G77" s="96" t="s">
        <v>260</v>
      </c>
      <c r="H77" s="97">
        <v>10</v>
      </c>
      <c r="I77" s="98">
        <v>10</v>
      </c>
      <c r="J77" s="99"/>
      <c r="K77" s="100" t="s">
        <v>31</v>
      </c>
    </row>
    <row r="78" spans="1:11" ht="30.75" customHeight="1" x14ac:dyDescent="0.3">
      <c r="A78" s="17"/>
      <c r="B78" s="487"/>
      <c r="C78" s="489"/>
      <c r="D78" s="469"/>
      <c r="E78" s="478"/>
      <c r="F78" s="95">
        <v>10906</v>
      </c>
      <c r="G78" s="96" t="s">
        <v>261</v>
      </c>
      <c r="H78" s="97">
        <v>20</v>
      </c>
      <c r="I78" s="98">
        <v>15</v>
      </c>
      <c r="J78" s="99"/>
      <c r="K78" s="100" t="s">
        <v>19</v>
      </c>
    </row>
    <row r="79" spans="1:11" ht="30.75" customHeight="1" x14ac:dyDescent="0.3">
      <c r="A79" s="17"/>
      <c r="B79" s="487"/>
      <c r="C79" s="489"/>
      <c r="D79" s="469"/>
      <c r="E79" s="478"/>
      <c r="F79" s="95">
        <v>10907</v>
      </c>
      <c r="G79" s="96" t="s">
        <v>262</v>
      </c>
      <c r="H79" s="97">
        <v>20</v>
      </c>
      <c r="I79" s="98">
        <v>15</v>
      </c>
      <c r="J79" s="99"/>
      <c r="K79" s="100" t="s">
        <v>30</v>
      </c>
    </row>
    <row r="80" spans="1:11" ht="30.75" customHeight="1" x14ac:dyDescent="0.3">
      <c r="A80" s="17"/>
      <c r="B80" s="487"/>
      <c r="C80" s="489"/>
      <c r="D80" s="469"/>
      <c r="E80" s="478"/>
      <c r="F80" s="95">
        <v>10908</v>
      </c>
      <c r="G80" s="96" t="s">
        <v>263</v>
      </c>
      <c r="H80" s="97">
        <v>20</v>
      </c>
      <c r="I80" s="98">
        <v>20</v>
      </c>
      <c r="J80" s="99"/>
      <c r="K80" s="100" t="s">
        <v>30</v>
      </c>
    </row>
    <row r="81" spans="1:11" ht="30.75" customHeight="1" x14ac:dyDescent="0.3">
      <c r="A81" s="17"/>
      <c r="B81" s="487"/>
      <c r="C81" s="489"/>
      <c r="D81" s="469"/>
      <c r="E81" s="478"/>
      <c r="F81" s="95">
        <v>10909</v>
      </c>
      <c r="G81" s="96" t="s">
        <v>264</v>
      </c>
      <c r="H81" s="97">
        <v>20</v>
      </c>
      <c r="I81" s="98">
        <v>20</v>
      </c>
      <c r="J81" s="99"/>
      <c r="K81" s="100" t="s">
        <v>30</v>
      </c>
    </row>
    <row r="82" spans="1:11" ht="30.75" customHeight="1" x14ac:dyDescent="0.3">
      <c r="A82" s="17"/>
      <c r="B82" s="487"/>
      <c r="C82" s="489"/>
      <c r="D82" s="469"/>
      <c r="E82" s="478"/>
      <c r="F82" s="95">
        <v>10910</v>
      </c>
      <c r="G82" s="106" t="s">
        <v>265</v>
      </c>
      <c r="H82" s="107">
        <v>25</v>
      </c>
      <c r="I82" s="98">
        <v>25</v>
      </c>
      <c r="J82" s="99"/>
      <c r="K82" s="100" t="s">
        <v>19</v>
      </c>
    </row>
    <row r="83" spans="1:11" ht="30.75" customHeight="1" thickBot="1" x14ac:dyDescent="0.35">
      <c r="A83" s="17"/>
      <c r="B83" s="487"/>
      <c r="C83" s="489"/>
      <c r="D83" s="470"/>
      <c r="E83" s="479"/>
      <c r="F83" s="111">
        <v>10911</v>
      </c>
      <c r="G83" s="101" t="s">
        <v>266</v>
      </c>
      <c r="H83" s="102">
        <v>30</v>
      </c>
      <c r="I83" s="103">
        <v>20</v>
      </c>
      <c r="J83" s="104"/>
      <c r="K83" s="105" t="s">
        <v>19</v>
      </c>
    </row>
    <row r="84" spans="1:11" ht="37.5" customHeight="1" x14ac:dyDescent="0.3">
      <c r="A84" s="17"/>
      <c r="B84" s="487"/>
      <c r="C84" s="489"/>
      <c r="D84" s="468">
        <v>110</v>
      </c>
      <c r="E84" s="480" t="s">
        <v>267</v>
      </c>
      <c r="F84" s="95">
        <v>11001</v>
      </c>
      <c r="G84" s="90" t="s">
        <v>268</v>
      </c>
      <c r="H84" s="91">
        <v>15</v>
      </c>
      <c r="I84" s="92">
        <v>15</v>
      </c>
      <c r="J84" s="93"/>
      <c r="K84" s="94" t="s">
        <v>30</v>
      </c>
    </row>
    <row r="85" spans="1:11" ht="37.5" customHeight="1" x14ac:dyDescent="0.3">
      <c r="A85" s="17"/>
      <c r="B85" s="487"/>
      <c r="C85" s="489"/>
      <c r="D85" s="469"/>
      <c r="E85" s="481"/>
      <c r="F85" s="95">
        <v>11002</v>
      </c>
      <c r="G85" s="96" t="s">
        <v>269</v>
      </c>
      <c r="H85" s="97">
        <v>10</v>
      </c>
      <c r="I85" s="98">
        <v>10</v>
      </c>
      <c r="J85" s="99"/>
      <c r="K85" s="100" t="s">
        <v>30</v>
      </c>
    </row>
    <row r="86" spans="1:11" ht="37.5" customHeight="1" x14ac:dyDescent="0.3">
      <c r="A86" s="17"/>
      <c r="B86" s="487"/>
      <c r="C86" s="489"/>
      <c r="D86" s="469"/>
      <c r="E86" s="481"/>
      <c r="F86" s="95">
        <v>11003</v>
      </c>
      <c r="G86" s="96" t="s">
        <v>270</v>
      </c>
      <c r="H86" s="97">
        <v>15</v>
      </c>
      <c r="I86" s="98">
        <v>15</v>
      </c>
      <c r="J86" s="99"/>
      <c r="K86" s="100" t="s">
        <v>31</v>
      </c>
    </row>
    <row r="87" spans="1:11" ht="37.5" customHeight="1" x14ac:dyDescent="0.3">
      <c r="A87" s="17"/>
      <c r="B87" s="487"/>
      <c r="C87" s="489"/>
      <c r="D87" s="469"/>
      <c r="E87" s="481"/>
      <c r="F87" s="95">
        <v>11004</v>
      </c>
      <c r="G87" s="96" t="s">
        <v>271</v>
      </c>
      <c r="H87" s="97">
        <v>20</v>
      </c>
      <c r="I87" s="98">
        <v>20</v>
      </c>
      <c r="J87" s="99"/>
      <c r="K87" s="100" t="s">
        <v>30</v>
      </c>
    </row>
    <row r="88" spans="1:11" ht="37.5" customHeight="1" x14ac:dyDescent="0.3">
      <c r="A88" s="17"/>
      <c r="B88" s="487"/>
      <c r="C88" s="489"/>
      <c r="D88" s="469"/>
      <c r="E88" s="481"/>
      <c r="F88" s="95">
        <v>11005</v>
      </c>
      <c r="G88" s="96" t="s">
        <v>272</v>
      </c>
      <c r="H88" s="97">
        <v>30</v>
      </c>
      <c r="I88" s="98">
        <v>30</v>
      </c>
      <c r="J88" s="99"/>
      <c r="K88" s="100" t="s">
        <v>19</v>
      </c>
    </row>
    <row r="89" spans="1:11" ht="37.5" customHeight="1" x14ac:dyDescent="0.3">
      <c r="A89" s="17"/>
      <c r="B89" s="487"/>
      <c r="C89" s="489"/>
      <c r="D89" s="469"/>
      <c r="E89" s="481"/>
      <c r="F89" s="95">
        <v>11006</v>
      </c>
      <c r="G89" s="96" t="s">
        <v>273</v>
      </c>
      <c r="H89" s="97">
        <v>15</v>
      </c>
      <c r="I89" s="98">
        <v>15</v>
      </c>
      <c r="J89" s="99"/>
      <c r="K89" s="100" t="s">
        <v>19</v>
      </c>
    </row>
    <row r="90" spans="1:11" ht="37.5" customHeight="1" thickBot="1" x14ac:dyDescent="0.35">
      <c r="A90" s="17"/>
      <c r="B90" s="487"/>
      <c r="C90" s="489"/>
      <c r="D90" s="470"/>
      <c r="E90" s="482"/>
      <c r="F90" s="111">
        <v>11007</v>
      </c>
      <c r="G90" s="101" t="s">
        <v>274</v>
      </c>
      <c r="H90" s="102">
        <v>15</v>
      </c>
      <c r="I90" s="103">
        <v>15</v>
      </c>
      <c r="J90" s="104"/>
      <c r="K90" s="105" t="s">
        <v>30</v>
      </c>
    </row>
    <row r="91" spans="1:11" ht="22.5" customHeight="1" x14ac:dyDescent="0.3">
      <c r="A91" s="17"/>
      <c r="B91" s="487"/>
      <c r="C91" s="489"/>
      <c r="D91" s="468">
        <v>111</v>
      </c>
      <c r="E91" s="483" t="s">
        <v>275</v>
      </c>
      <c r="F91" s="95">
        <v>11101</v>
      </c>
      <c r="G91" s="90" t="s">
        <v>276</v>
      </c>
      <c r="H91" s="91">
        <v>20</v>
      </c>
      <c r="I91" s="92">
        <v>20</v>
      </c>
      <c r="J91" s="93"/>
      <c r="K91" s="94" t="s">
        <v>30</v>
      </c>
    </row>
    <row r="92" spans="1:11" ht="22.5" customHeight="1" x14ac:dyDescent="0.3">
      <c r="A92" s="17"/>
      <c r="B92" s="487"/>
      <c r="C92" s="489"/>
      <c r="D92" s="469"/>
      <c r="E92" s="484"/>
      <c r="F92" s="95">
        <v>11102</v>
      </c>
      <c r="G92" s="96" t="s">
        <v>277</v>
      </c>
      <c r="H92" s="97">
        <v>20</v>
      </c>
      <c r="I92" s="98">
        <v>20</v>
      </c>
      <c r="J92" s="99"/>
      <c r="K92" s="100" t="s">
        <v>30</v>
      </c>
    </row>
    <row r="93" spans="1:11" ht="22.5" customHeight="1" x14ac:dyDescent="0.3">
      <c r="A93" s="17"/>
      <c r="B93" s="487"/>
      <c r="C93" s="489"/>
      <c r="D93" s="469"/>
      <c r="E93" s="484"/>
      <c r="F93" s="95">
        <v>11103</v>
      </c>
      <c r="G93" s="96" t="s">
        <v>278</v>
      </c>
      <c r="H93" s="97">
        <v>20</v>
      </c>
      <c r="I93" s="98">
        <v>15</v>
      </c>
      <c r="J93" s="99"/>
      <c r="K93" s="100" t="s">
        <v>31</v>
      </c>
    </row>
    <row r="94" spans="1:11" ht="22.5" customHeight="1" thickBot="1" x14ac:dyDescent="0.35">
      <c r="A94" s="17"/>
      <c r="B94" s="488"/>
      <c r="C94" s="490"/>
      <c r="D94" s="470"/>
      <c r="E94" s="485"/>
      <c r="F94" s="111">
        <v>11104</v>
      </c>
      <c r="G94" s="101" t="s">
        <v>279</v>
      </c>
      <c r="H94" s="102"/>
      <c r="I94" s="103"/>
      <c r="J94" s="104"/>
      <c r="K94" s="105" t="s">
        <v>30</v>
      </c>
    </row>
    <row r="95" spans="1:11" ht="15.6" x14ac:dyDescent="0.3">
      <c r="A95" s="17"/>
      <c r="B95" s="79"/>
      <c r="C95" s="80"/>
      <c r="D95" s="81"/>
      <c r="E95" s="80"/>
      <c r="F95" s="67"/>
      <c r="G95" s="82"/>
      <c r="H95" s="83"/>
      <c r="I95" s="84"/>
      <c r="J95" s="85"/>
      <c r="K95" s="60"/>
    </row>
    <row r="96" spans="1:11" ht="15.6" x14ac:dyDescent="0.3">
      <c r="A96" s="17"/>
      <c r="B96" s="60"/>
      <c r="C96" s="80"/>
      <c r="D96" s="86"/>
      <c r="E96" s="87"/>
      <c r="F96" s="60"/>
      <c r="G96" s="60"/>
      <c r="H96" s="60"/>
      <c r="I96" s="88"/>
      <c r="J96" s="85"/>
      <c r="K96" s="60"/>
    </row>
    <row r="97" spans="1:11" ht="16.2" thickBot="1" x14ac:dyDescent="0.35">
      <c r="A97" s="17"/>
      <c r="B97" s="60"/>
      <c r="C97" s="80"/>
      <c r="D97" s="86"/>
      <c r="E97" s="87"/>
      <c r="F97" s="60"/>
      <c r="G97" s="60"/>
      <c r="H97" s="60"/>
      <c r="I97" s="88"/>
      <c r="J97" s="85"/>
      <c r="K97" s="60"/>
    </row>
    <row r="98" spans="1:11" ht="15.6" x14ac:dyDescent="0.3">
      <c r="A98" s="17"/>
      <c r="B98" s="471">
        <v>2</v>
      </c>
      <c r="C98" s="471" t="s">
        <v>280</v>
      </c>
      <c r="D98" s="468">
        <v>201</v>
      </c>
      <c r="E98" s="477" t="s">
        <v>281</v>
      </c>
      <c r="F98" s="76">
        <v>20101</v>
      </c>
      <c r="G98" s="90" t="s">
        <v>282</v>
      </c>
      <c r="H98" s="91">
        <v>30</v>
      </c>
      <c r="I98" s="92">
        <v>30</v>
      </c>
      <c r="J98" s="93"/>
      <c r="K98" s="94" t="s">
        <v>31</v>
      </c>
    </row>
    <row r="99" spans="1:11" ht="15.6" x14ac:dyDescent="0.3">
      <c r="A99" s="17"/>
      <c r="B99" s="489"/>
      <c r="C99" s="489"/>
      <c r="D99" s="469"/>
      <c r="E99" s="491"/>
      <c r="F99" s="77">
        <v>20102</v>
      </c>
      <c r="G99" s="96" t="s">
        <v>283</v>
      </c>
      <c r="H99" s="97">
        <v>30</v>
      </c>
      <c r="I99" s="98">
        <v>30</v>
      </c>
      <c r="J99" s="99"/>
      <c r="K99" s="100" t="s">
        <v>30</v>
      </c>
    </row>
    <row r="100" spans="1:11" ht="15.6" x14ac:dyDescent="0.3">
      <c r="A100" s="17"/>
      <c r="B100" s="489"/>
      <c r="C100" s="489"/>
      <c r="D100" s="469"/>
      <c r="E100" s="491"/>
      <c r="F100" s="77">
        <v>20103</v>
      </c>
      <c r="G100" s="96" t="s">
        <v>284</v>
      </c>
      <c r="H100" s="97">
        <v>25</v>
      </c>
      <c r="I100" s="98">
        <v>25</v>
      </c>
      <c r="J100" s="99"/>
      <c r="K100" s="100" t="s">
        <v>31</v>
      </c>
    </row>
    <row r="101" spans="1:11" ht="15.6" x14ac:dyDescent="0.3">
      <c r="A101" s="17"/>
      <c r="B101" s="489"/>
      <c r="C101" s="489"/>
      <c r="D101" s="469"/>
      <c r="E101" s="491"/>
      <c r="F101" s="77">
        <v>20104</v>
      </c>
      <c r="G101" s="96" t="s">
        <v>285</v>
      </c>
      <c r="H101" s="97">
        <v>30</v>
      </c>
      <c r="I101" s="98">
        <v>30</v>
      </c>
      <c r="J101" s="99"/>
      <c r="K101" s="100" t="s">
        <v>31</v>
      </c>
    </row>
    <row r="102" spans="1:11" ht="31.2" x14ac:dyDescent="0.3">
      <c r="A102" s="17"/>
      <c r="B102" s="489"/>
      <c r="C102" s="489"/>
      <c r="D102" s="469"/>
      <c r="E102" s="491"/>
      <c r="F102" s="77">
        <v>20105</v>
      </c>
      <c r="G102" s="96" t="s">
        <v>286</v>
      </c>
      <c r="H102" s="97">
        <v>35</v>
      </c>
      <c r="I102" s="98">
        <v>35</v>
      </c>
      <c r="J102" s="99"/>
      <c r="K102" s="100" t="s">
        <v>19</v>
      </c>
    </row>
    <row r="103" spans="1:11" ht="15.6" x14ac:dyDescent="0.3">
      <c r="A103" s="17"/>
      <c r="B103" s="489"/>
      <c r="C103" s="489"/>
      <c r="D103" s="469"/>
      <c r="E103" s="491"/>
      <c r="F103" s="77">
        <v>20106</v>
      </c>
      <c r="G103" s="96" t="s">
        <v>287</v>
      </c>
      <c r="H103" s="97">
        <v>30</v>
      </c>
      <c r="I103" s="98">
        <v>30</v>
      </c>
      <c r="J103" s="99"/>
      <c r="K103" s="100" t="s">
        <v>31</v>
      </c>
    </row>
    <row r="104" spans="1:11" ht="16.2" thickBot="1" x14ac:dyDescent="0.35">
      <c r="A104" s="17"/>
      <c r="B104" s="489"/>
      <c r="C104" s="489"/>
      <c r="D104" s="470"/>
      <c r="E104" s="492"/>
      <c r="F104" s="78">
        <v>20107</v>
      </c>
      <c r="G104" s="101" t="s">
        <v>288</v>
      </c>
      <c r="H104" s="102">
        <v>20</v>
      </c>
      <c r="I104" s="103">
        <v>20</v>
      </c>
      <c r="J104" s="104"/>
      <c r="K104" s="105" t="s">
        <v>31</v>
      </c>
    </row>
    <row r="105" spans="1:11" ht="15.6" x14ac:dyDescent="0.3">
      <c r="A105" s="17"/>
      <c r="B105" s="489"/>
      <c r="C105" s="489"/>
      <c r="D105" s="493">
        <v>202</v>
      </c>
      <c r="E105" s="477" t="s">
        <v>289</v>
      </c>
      <c r="F105" s="77">
        <v>20201</v>
      </c>
      <c r="G105" s="90" t="s">
        <v>290</v>
      </c>
      <c r="H105" s="91">
        <v>20</v>
      </c>
      <c r="I105" s="92">
        <v>20</v>
      </c>
      <c r="J105" s="93"/>
      <c r="K105" s="94" t="s">
        <v>30</v>
      </c>
    </row>
    <row r="106" spans="1:11" ht="15.6" x14ac:dyDescent="0.3">
      <c r="A106" s="17"/>
      <c r="B106" s="489"/>
      <c r="C106" s="489"/>
      <c r="D106" s="494"/>
      <c r="E106" s="478"/>
      <c r="F106" s="77">
        <v>20202</v>
      </c>
      <c r="G106" s="96" t="s">
        <v>291</v>
      </c>
      <c r="H106" s="97">
        <v>20</v>
      </c>
      <c r="I106" s="98">
        <v>20</v>
      </c>
      <c r="J106" s="99"/>
      <c r="K106" s="100" t="s">
        <v>30</v>
      </c>
    </row>
    <row r="107" spans="1:11" ht="15.6" x14ac:dyDescent="0.3">
      <c r="A107" s="17"/>
      <c r="B107" s="489"/>
      <c r="C107" s="489"/>
      <c r="D107" s="494"/>
      <c r="E107" s="478"/>
      <c r="F107" s="77">
        <v>20203</v>
      </c>
      <c r="G107" s="96" t="s">
        <v>292</v>
      </c>
      <c r="H107" s="97">
        <v>20</v>
      </c>
      <c r="I107" s="98">
        <v>20</v>
      </c>
      <c r="J107" s="99"/>
      <c r="K107" s="100" t="s">
        <v>30</v>
      </c>
    </row>
    <row r="108" spans="1:11" ht="15.6" x14ac:dyDescent="0.3">
      <c r="A108" s="17"/>
      <c r="B108" s="489"/>
      <c r="C108" s="489"/>
      <c r="D108" s="494"/>
      <c r="E108" s="478"/>
      <c r="F108" s="77">
        <v>20204</v>
      </c>
      <c r="G108" s="96" t="s">
        <v>293</v>
      </c>
      <c r="H108" s="97">
        <v>20</v>
      </c>
      <c r="I108" s="98">
        <v>20</v>
      </c>
      <c r="J108" s="99"/>
      <c r="K108" s="100" t="s">
        <v>30</v>
      </c>
    </row>
    <row r="109" spans="1:11" ht="15.6" x14ac:dyDescent="0.3">
      <c r="A109" s="17"/>
      <c r="B109" s="489"/>
      <c r="C109" s="489"/>
      <c r="D109" s="494"/>
      <c r="E109" s="478"/>
      <c r="F109" s="77">
        <v>20205</v>
      </c>
      <c r="G109" s="96" t="s">
        <v>294</v>
      </c>
      <c r="H109" s="97">
        <v>10</v>
      </c>
      <c r="I109" s="98">
        <v>10</v>
      </c>
      <c r="J109" s="99"/>
      <c r="K109" s="100" t="s">
        <v>30</v>
      </c>
    </row>
    <row r="110" spans="1:11" ht="31.2" x14ac:dyDescent="0.3">
      <c r="A110" s="17"/>
      <c r="B110" s="489"/>
      <c r="C110" s="489"/>
      <c r="D110" s="494"/>
      <c r="E110" s="478"/>
      <c r="F110" s="77">
        <v>20206</v>
      </c>
      <c r="G110" s="96" t="s">
        <v>295</v>
      </c>
      <c r="H110" s="97">
        <v>25</v>
      </c>
      <c r="I110" s="98">
        <v>25</v>
      </c>
      <c r="J110" s="99"/>
      <c r="K110" s="100" t="s">
        <v>19</v>
      </c>
    </row>
    <row r="111" spans="1:11" ht="31.2" x14ac:dyDescent="0.3">
      <c r="A111" s="17"/>
      <c r="B111" s="489"/>
      <c r="C111" s="489"/>
      <c r="D111" s="494"/>
      <c r="E111" s="478"/>
      <c r="F111" s="77">
        <v>20207</v>
      </c>
      <c r="G111" s="96" t="s">
        <v>296</v>
      </c>
      <c r="H111" s="97">
        <v>25</v>
      </c>
      <c r="I111" s="98">
        <v>25</v>
      </c>
      <c r="J111" s="99"/>
      <c r="K111" s="100" t="s">
        <v>30</v>
      </c>
    </row>
    <row r="112" spans="1:11" ht="16.2" thickBot="1" x14ac:dyDescent="0.35">
      <c r="A112" s="17"/>
      <c r="B112" s="489"/>
      <c r="C112" s="489"/>
      <c r="D112" s="495"/>
      <c r="E112" s="479"/>
      <c r="F112" s="77">
        <v>20208</v>
      </c>
      <c r="G112" s="101" t="s">
        <v>297</v>
      </c>
      <c r="H112" s="102">
        <v>20</v>
      </c>
      <c r="I112" s="103">
        <v>20</v>
      </c>
      <c r="J112" s="104"/>
      <c r="K112" s="105" t="s">
        <v>30</v>
      </c>
    </row>
    <row r="113" spans="1:11" ht="15.6" x14ac:dyDescent="0.3">
      <c r="A113" s="17"/>
      <c r="B113" s="489"/>
      <c r="C113" s="489"/>
      <c r="D113" s="493">
        <v>203</v>
      </c>
      <c r="E113" s="480" t="s">
        <v>298</v>
      </c>
      <c r="F113" s="76">
        <v>20301</v>
      </c>
      <c r="G113" s="90" t="s">
        <v>299</v>
      </c>
      <c r="H113" s="91">
        <v>25</v>
      </c>
      <c r="I113" s="92">
        <v>20</v>
      </c>
      <c r="J113" s="93"/>
      <c r="K113" s="94" t="s">
        <v>30</v>
      </c>
    </row>
    <row r="114" spans="1:11" ht="15.6" x14ac:dyDescent="0.3">
      <c r="A114" s="17"/>
      <c r="B114" s="489"/>
      <c r="C114" s="489"/>
      <c r="D114" s="494"/>
      <c r="E114" s="481"/>
      <c r="F114" s="77">
        <v>20302</v>
      </c>
      <c r="G114" s="96" t="s">
        <v>300</v>
      </c>
      <c r="H114" s="97">
        <v>15</v>
      </c>
      <c r="I114" s="98">
        <v>15</v>
      </c>
      <c r="J114" s="99"/>
      <c r="K114" s="100" t="s">
        <v>30</v>
      </c>
    </row>
    <row r="115" spans="1:11" ht="15.6" x14ac:dyDescent="0.3">
      <c r="A115" s="17"/>
      <c r="B115" s="489"/>
      <c r="C115" s="489"/>
      <c r="D115" s="494"/>
      <c r="E115" s="481"/>
      <c r="F115" s="77">
        <v>20303</v>
      </c>
      <c r="G115" s="96" t="s">
        <v>301</v>
      </c>
      <c r="H115" s="97">
        <v>20</v>
      </c>
      <c r="I115" s="98">
        <v>20</v>
      </c>
      <c r="J115" s="99"/>
      <c r="K115" s="100" t="s">
        <v>30</v>
      </c>
    </row>
    <row r="116" spans="1:11" ht="31.8" thickBot="1" x14ac:dyDescent="0.35">
      <c r="A116" s="17"/>
      <c r="B116" s="489"/>
      <c r="C116" s="489"/>
      <c r="D116" s="495"/>
      <c r="E116" s="482"/>
      <c r="F116" s="78">
        <v>20304</v>
      </c>
      <c r="G116" s="101" t="s">
        <v>302</v>
      </c>
      <c r="H116" s="102">
        <v>15</v>
      </c>
      <c r="I116" s="103">
        <v>15</v>
      </c>
      <c r="J116" s="104"/>
      <c r="K116" s="105" t="s">
        <v>31</v>
      </c>
    </row>
    <row r="117" spans="1:11" ht="15.6" x14ac:dyDescent="0.3">
      <c r="A117" s="17"/>
      <c r="B117" s="489"/>
      <c r="C117" s="489"/>
      <c r="D117" s="493">
        <v>204</v>
      </c>
      <c r="E117" s="480" t="s">
        <v>303</v>
      </c>
      <c r="F117" s="77">
        <v>20401</v>
      </c>
      <c r="G117" s="90" t="s">
        <v>304</v>
      </c>
      <c r="H117" s="91">
        <v>15</v>
      </c>
      <c r="I117" s="92">
        <v>15</v>
      </c>
      <c r="J117" s="93"/>
      <c r="K117" s="94" t="s">
        <v>31</v>
      </c>
    </row>
    <row r="118" spans="1:11" ht="15.6" x14ac:dyDescent="0.3">
      <c r="A118" s="17"/>
      <c r="B118" s="489"/>
      <c r="C118" s="489"/>
      <c r="D118" s="494"/>
      <c r="E118" s="481"/>
      <c r="F118" s="77">
        <v>20402</v>
      </c>
      <c r="G118" s="96" t="s">
        <v>305</v>
      </c>
      <c r="H118" s="97">
        <v>20</v>
      </c>
      <c r="I118" s="98">
        <v>15</v>
      </c>
      <c r="J118" s="99"/>
      <c r="K118" s="100" t="s">
        <v>19</v>
      </c>
    </row>
    <row r="119" spans="1:11" ht="15.6" x14ac:dyDescent="0.3">
      <c r="A119" s="17"/>
      <c r="B119" s="489"/>
      <c r="C119" s="489"/>
      <c r="D119" s="494"/>
      <c r="E119" s="481"/>
      <c r="F119" s="77">
        <v>20403</v>
      </c>
      <c r="G119" s="96" t="s">
        <v>306</v>
      </c>
      <c r="H119" s="97">
        <v>15</v>
      </c>
      <c r="I119" s="98">
        <v>15</v>
      </c>
      <c r="J119" s="99"/>
      <c r="K119" s="100" t="s">
        <v>19</v>
      </c>
    </row>
    <row r="120" spans="1:11" ht="15.6" x14ac:dyDescent="0.3">
      <c r="A120" s="17"/>
      <c r="B120" s="489"/>
      <c r="C120" s="489"/>
      <c r="D120" s="494"/>
      <c r="E120" s="481"/>
      <c r="F120" s="77">
        <v>20404</v>
      </c>
      <c r="G120" s="96" t="s">
        <v>307</v>
      </c>
      <c r="H120" s="97">
        <v>15</v>
      </c>
      <c r="I120" s="98">
        <v>15</v>
      </c>
      <c r="J120" s="99"/>
      <c r="K120" s="100" t="s">
        <v>31</v>
      </c>
    </row>
    <row r="121" spans="1:11" ht="31.2" x14ac:dyDescent="0.3">
      <c r="A121" s="17"/>
      <c r="B121" s="489"/>
      <c r="C121" s="489"/>
      <c r="D121" s="494"/>
      <c r="E121" s="481"/>
      <c r="F121" s="77">
        <v>20405</v>
      </c>
      <c r="G121" s="96" t="s">
        <v>308</v>
      </c>
      <c r="H121" s="97">
        <v>20</v>
      </c>
      <c r="I121" s="98">
        <v>20</v>
      </c>
      <c r="J121" s="99"/>
      <c r="K121" s="100" t="s">
        <v>19</v>
      </c>
    </row>
    <row r="122" spans="1:11" ht="31.2" x14ac:dyDescent="0.3">
      <c r="A122" s="17"/>
      <c r="B122" s="489"/>
      <c r="C122" s="489"/>
      <c r="D122" s="494"/>
      <c r="E122" s="481"/>
      <c r="F122" s="77">
        <v>20406</v>
      </c>
      <c r="G122" s="96" t="s">
        <v>309</v>
      </c>
      <c r="H122" s="117">
        <v>15</v>
      </c>
      <c r="I122" s="98">
        <v>15</v>
      </c>
      <c r="J122" s="99"/>
      <c r="K122" s="100" t="s">
        <v>19</v>
      </c>
    </row>
    <row r="123" spans="1:11" ht="15.6" x14ac:dyDescent="0.3">
      <c r="A123" s="17"/>
      <c r="B123" s="489"/>
      <c r="C123" s="489"/>
      <c r="D123" s="494"/>
      <c r="E123" s="481"/>
      <c r="F123" s="77">
        <v>20407</v>
      </c>
      <c r="G123" s="96" t="s">
        <v>310</v>
      </c>
      <c r="H123" s="97">
        <v>25</v>
      </c>
      <c r="I123" s="98">
        <v>25</v>
      </c>
      <c r="J123" s="99"/>
      <c r="K123" s="100" t="s">
        <v>31</v>
      </c>
    </row>
    <row r="124" spans="1:11" ht="15.6" x14ac:dyDescent="0.3">
      <c r="A124" s="17"/>
      <c r="B124" s="489"/>
      <c r="C124" s="489"/>
      <c r="D124" s="494"/>
      <c r="E124" s="481"/>
      <c r="F124" s="77">
        <v>20408</v>
      </c>
      <c r="G124" s="96" t="s">
        <v>311</v>
      </c>
      <c r="H124" s="97">
        <v>30</v>
      </c>
      <c r="I124" s="98">
        <v>30</v>
      </c>
      <c r="J124" s="99"/>
      <c r="K124" s="100" t="s">
        <v>31</v>
      </c>
    </row>
    <row r="125" spans="1:11" ht="31.2" x14ac:dyDescent="0.3">
      <c r="A125" s="17"/>
      <c r="B125" s="489"/>
      <c r="C125" s="489"/>
      <c r="D125" s="494"/>
      <c r="E125" s="481"/>
      <c r="F125" s="77">
        <v>20409</v>
      </c>
      <c r="G125" s="96" t="s">
        <v>312</v>
      </c>
      <c r="H125" s="97">
        <v>15</v>
      </c>
      <c r="I125" s="98">
        <v>15</v>
      </c>
      <c r="J125" s="99"/>
      <c r="K125" s="100" t="s">
        <v>19</v>
      </c>
    </row>
    <row r="126" spans="1:11" ht="15.6" x14ac:dyDescent="0.3">
      <c r="A126" s="17"/>
      <c r="B126" s="489"/>
      <c r="C126" s="489"/>
      <c r="D126" s="494"/>
      <c r="E126" s="481"/>
      <c r="F126" s="77">
        <v>20410</v>
      </c>
      <c r="G126" s="96" t="s">
        <v>313</v>
      </c>
      <c r="H126" s="97">
        <v>25</v>
      </c>
      <c r="I126" s="98">
        <v>25</v>
      </c>
      <c r="J126" s="99"/>
      <c r="K126" s="100" t="s">
        <v>19</v>
      </c>
    </row>
    <row r="127" spans="1:11" ht="16.2" thickBot="1" x14ac:dyDescent="0.35">
      <c r="A127" s="17"/>
      <c r="B127" s="489"/>
      <c r="C127" s="489"/>
      <c r="D127" s="495"/>
      <c r="E127" s="473"/>
      <c r="F127" s="77">
        <v>20411</v>
      </c>
      <c r="G127" s="114" t="s">
        <v>314</v>
      </c>
      <c r="H127" s="102">
        <v>10</v>
      </c>
      <c r="I127" s="103">
        <v>10</v>
      </c>
      <c r="J127" s="104"/>
      <c r="K127" s="105" t="s">
        <v>19</v>
      </c>
    </row>
    <row r="128" spans="1:11" ht="15.6" x14ac:dyDescent="0.3">
      <c r="A128" s="17"/>
      <c r="B128" s="489"/>
      <c r="C128" s="489"/>
      <c r="D128" s="493">
        <v>205</v>
      </c>
      <c r="E128" s="480" t="s">
        <v>315</v>
      </c>
      <c r="F128" s="76">
        <v>20501</v>
      </c>
      <c r="G128" s="90" t="s">
        <v>316</v>
      </c>
      <c r="H128" s="91">
        <v>20</v>
      </c>
      <c r="I128" s="92">
        <v>20</v>
      </c>
      <c r="J128" s="93"/>
      <c r="K128" s="94" t="s">
        <v>19</v>
      </c>
    </row>
    <row r="129" spans="1:11" ht="15.6" x14ac:dyDescent="0.3">
      <c r="A129" s="17"/>
      <c r="B129" s="489"/>
      <c r="C129" s="489"/>
      <c r="D129" s="494"/>
      <c r="E129" s="496"/>
      <c r="F129" s="77">
        <v>20502</v>
      </c>
      <c r="G129" s="96" t="s">
        <v>317</v>
      </c>
      <c r="H129" s="97">
        <v>20</v>
      </c>
      <c r="I129" s="98">
        <v>15</v>
      </c>
      <c r="J129" s="99"/>
      <c r="K129" s="100" t="s">
        <v>19</v>
      </c>
    </row>
    <row r="130" spans="1:11" ht="16.2" thickBot="1" x14ac:dyDescent="0.35">
      <c r="A130" s="17"/>
      <c r="B130" s="489"/>
      <c r="C130" s="489"/>
      <c r="D130" s="495"/>
      <c r="E130" s="497"/>
      <c r="F130" s="78">
        <v>20503</v>
      </c>
      <c r="G130" s="101" t="s">
        <v>318</v>
      </c>
      <c r="H130" s="102">
        <v>15</v>
      </c>
      <c r="I130" s="103">
        <v>15</v>
      </c>
      <c r="J130" s="104"/>
      <c r="K130" s="105" t="s">
        <v>19</v>
      </c>
    </row>
    <row r="131" spans="1:11" ht="15.6" x14ac:dyDescent="0.3">
      <c r="A131" s="17"/>
      <c r="B131" s="489"/>
      <c r="C131" s="489"/>
      <c r="D131" s="468">
        <v>206</v>
      </c>
      <c r="E131" s="474" t="s">
        <v>319</v>
      </c>
      <c r="F131" s="77">
        <v>20601</v>
      </c>
      <c r="G131" s="112" t="s">
        <v>320</v>
      </c>
      <c r="H131" s="91">
        <v>30</v>
      </c>
      <c r="I131" s="92">
        <v>25</v>
      </c>
      <c r="J131" s="93"/>
      <c r="K131" s="94" t="s">
        <v>31</v>
      </c>
    </row>
    <row r="132" spans="1:11" ht="15.6" x14ac:dyDescent="0.3">
      <c r="A132" s="17"/>
      <c r="B132" s="489"/>
      <c r="C132" s="489"/>
      <c r="D132" s="469"/>
      <c r="E132" s="475"/>
      <c r="F132" s="77">
        <v>20602</v>
      </c>
      <c r="G132" s="113" t="s">
        <v>321</v>
      </c>
      <c r="H132" s="97">
        <v>15</v>
      </c>
      <c r="I132" s="98">
        <v>15</v>
      </c>
      <c r="J132" s="99"/>
      <c r="K132" s="100" t="s">
        <v>31</v>
      </c>
    </row>
    <row r="133" spans="1:11" ht="15.6" x14ac:dyDescent="0.3">
      <c r="A133" s="17"/>
      <c r="B133" s="489"/>
      <c r="C133" s="489"/>
      <c r="D133" s="469"/>
      <c r="E133" s="475"/>
      <c r="F133" s="77">
        <v>20603</v>
      </c>
      <c r="G133" s="118" t="s">
        <v>322</v>
      </c>
      <c r="H133" s="107">
        <v>20</v>
      </c>
      <c r="I133" s="98">
        <v>15</v>
      </c>
      <c r="J133" s="99"/>
      <c r="K133" s="100" t="s">
        <v>31</v>
      </c>
    </row>
    <row r="134" spans="1:11" ht="16.2" thickBot="1" x14ac:dyDescent="0.35">
      <c r="A134" s="17"/>
      <c r="B134" s="489"/>
      <c r="C134" s="489"/>
      <c r="D134" s="470"/>
      <c r="E134" s="476"/>
      <c r="F134" s="77">
        <v>20604</v>
      </c>
      <c r="G134" s="114" t="s">
        <v>323</v>
      </c>
      <c r="H134" s="102">
        <v>20</v>
      </c>
      <c r="I134" s="103">
        <v>15</v>
      </c>
      <c r="J134" s="104"/>
      <c r="K134" s="105" t="s">
        <v>31</v>
      </c>
    </row>
    <row r="135" spans="1:11" ht="31.2" x14ac:dyDescent="0.3">
      <c r="A135" s="17"/>
      <c r="B135" s="489"/>
      <c r="C135" s="489"/>
      <c r="D135" s="468">
        <v>207</v>
      </c>
      <c r="E135" s="477" t="s">
        <v>324</v>
      </c>
      <c r="F135" s="76">
        <v>20701</v>
      </c>
      <c r="G135" s="90" t="s">
        <v>325</v>
      </c>
      <c r="H135" s="91">
        <v>20</v>
      </c>
      <c r="I135" s="92">
        <v>15</v>
      </c>
      <c r="J135" s="93"/>
      <c r="K135" s="94" t="s">
        <v>30</v>
      </c>
    </row>
    <row r="136" spans="1:11" ht="31.2" x14ac:dyDescent="0.3">
      <c r="A136" s="17"/>
      <c r="B136" s="489"/>
      <c r="C136" s="489"/>
      <c r="D136" s="469"/>
      <c r="E136" s="491"/>
      <c r="F136" s="77">
        <v>20702</v>
      </c>
      <c r="G136" s="96" t="s">
        <v>326</v>
      </c>
      <c r="H136" s="97">
        <v>30</v>
      </c>
      <c r="I136" s="98">
        <v>30</v>
      </c>
      <c r="J136" s="99"/>
      <c r="K136" s="100" t="s">
        <v>31</v>
      </c>
    </row>
    <row r="137" spans="1:11" ht="31.8" thickBot="1" x14ac:dyDescent="0.35">
      <c r="A137" s="17"/>
      <c r="B137" s="489"/>
      <c r="C137" s="489"/>
      <c r="D137" s="470"/>
      <c r="E137" s="492"/>
      <c r="F137" s="78">
        <v>20703</v>
      </c>
      <c r="G137" s="101" t="s">
        <v>327</v>
      </c>
      <c r="H137" s="102">
        <v>20</v>
      </c>
      <c r="I137" s="103">
        <v>20</v>
      </c>
      <c r="J137" s="104"/>
      <c r="K137" s="105" t="s">
        <v>31</v>
      </c>
    </row>
    <row r="138" spans="1:11" ht="15.6" x14ac:dyDescent="0.3">
      <c r="A138" s="17"/>
      <c r="B138" s="489"/>
      <c r="C138" s="489"/>
      <c r="D138" s="468">
        <v>208</v>
      </c>
      <c r="E138" s="477" t="s">
        <v>328</v>
      </c>
      <c r="F138" s="76">
        <v>20801</v>
      </c>
      <c r="G138" s="90" t="s">
        <v>329</v>
      </c>
      <c r="H138" s="91">
        <v>5</v>
      </c>
      <c r="I138" s="92">
        <v>5</v>
      </c>
      <c r="J138" s="93"/>
      <c r="K138" s="94" t="s">
        <v>30</v>
      </c>
    </row>
    <row r="139" spans="1:11" ht="15.6" x14ac:dyDescent="0.3">
      <c r="A139" s="17"/>
      <c r="B139" s="489"/>
      <c r="C139" s="489"/>
      <c r="D139" s="469"/>
      <c r="E139" s="478"/>
      <c r="F139" s="77">
        <v>20802</v>
      </c>
      <c r="G139" s="96" t="s">
        <v>330</v>
      </c>
      <c r="H139" s="97">
        <v>15</v>
      </c>
      <c r="I139" s="98">
        <v>15</v>
      </c>
      <c r="J139" s="99"/>
      <c r="K139" s="100" t="s">
        <v>31</v>
      </c>
    </row>
    <row r="140" spans="1:11" ht="31.2" x14ac:dyDescent="0.3">
      <c r="A140" s="17"/>
      <c r="B140" s="489"/>
      <c r="C140" s="489"/>
      <c r="D140" s="469"/>
      <c r="E140" s="478"/>
      <c r="F140" s="77">
        <v>20803</v>
      </c>
      <c r="G140" s="96" t="s">
        <v>331</v>
      </c>
      <c r="H140" s="97">
        <v>15</v>
      </c>
      <c r="I140" s="98">
        <v>15</v>
      </c>
      <c r="J140" s="99"/>
      <c r="K140" s="100" t="s">
        <v>31</v>
      </c>
    </row>
    <row r="141" spans="1:11" ht="31.2" x14ac:dyDescent="0.3">
      <c r="A141" s="17"/>
      <c r="B141" s="489"/>
      <c r="C141" s="489"/>
      <c r="D141" s="469"/>
      <c r="E141" s="478"/>
      <c r="F141" s="77">
        <v>20804</v>
      </c>
      <c r="G141" s="96" t="s">
        <v>332</v>
      </c>
      <c r="H141" s="97">
        <v>20</v>
      </c>
      <c r="I141" s="98">
        <v>20</v>
      </c>
      <c r="J141" s="99"/>
      <c r="K141" s="100" t="s">
        <v>31</v>
      </c>
    </row>
    <row r="142" spans="1:11" ht="15.6" x14ac:dyDescent="0.3">
      <c r="A142" s="17"/>
      <c r="B142" s="489"/>
      <c r="C142" s="489"/>
      <c r="D142" s="469"/>
      <c r="E142" s="478"/>
      <c r="F142" s="77">
        <v>20805</v>
      </c>
      <c r="G142" s="96" t="s">
        <v>333</v>
      </c>
      <c r="H142" s="97">
        <v>25</v>
      </c>
      <c r="I142" s="98">
        <v>25</v>
      </c>
      <c r="J142" s="99"/>
      <c r="K142" s="100" t="s">
        <v>30</v>
      </c>
    </row>
    <row r="143" spans="1:11" ht="15.6" x14ac:dyDescent="0.3">
      <c r="A143" s="17"/>
      <c r="B143" s="489"/>
      <c r="C143" s="489"/>
      <c r="D143" s="469"/>
      <c r="E143" s="478"/>
      <c r="F143" s="77">
        <v>20806</v>
      </c>
      <c r="G143" s="96" t="s">
        <v>334</v>
      </c>
      <c r="H143" s="97">
        <v>20</v>
      </c>
      <c r="I143" s="98">
        <v>20</v>
      </c>
      <c r="J143" s="99"/>
      <c r="K143" s="100" t="s">
        <v>31</v>
      </c>
    </row>
    <row r="144" spans="1:11" ht="15.6" x14ac:dyDescent="0.3">
      <c r="A144" s="17"/>
      <c r="B144" s="489"/>
      <c r="C144" s="489"/>
      <c r="D144" s="469"/>
      <c r="E144" s="478"/>
      <c r="F144" s="77">
        <v>20807</v>
      </c>
      <c r="G144" s="119" t="s">
        <v>335</v>
      </c>
      <c r="H144" s="97">
        <v>15</v>
      </c>
      <c r="I144" s="98">
        <v>15</v>
      </c>
      <c r="J144" s="99"/>
      <c r="K144" s="100" t="s">
        <v>31</v>
      </c>
    </row>
    <row r="145" spans="1:11" ht="15.6" x14ac:dyDescent="0.3">
      <c r="A145" s="17"/>
      <c r="B145" s="489"/>
      <c r="C145" s="489"/>
      <c r="D145" s="469"/>
      <c r="E145" s="478"/>
      <c r="F145" s="77">
        <v>20808</v>
      </c>
      <c r="G145" s="96" t="s">
        <v>336</v>
      </c>
      <c r="H145" s="97">
        <v>15</v>
      </c>
      <c r="I145" s="98">
        <v>15</v>
      </c>
      <c r="J145" s="99"/>
      <c r="K145" s="100" t="s">
        <v>31</v>
      </c>
    </row>
    <row r="146" spans="1:11" ht="16.2" thickBot="1" x14ac:dyDescent="0.35">
      <c r="A146" s="17"/>
      <c r="B146" s="490"/>
      <c r="C146" s="490"/>
      <c r="D146" s="470"/>
      <c r="E146" s="479"/>
      <c r="F146" s="78">
        <v>20809</v>
      </c>
      <c r="G146" s="101" t="s">
        <v>32</v>
      </c>
      <c r="H146" s="102"/>
      <c r="I146" s="103"/>
      <c r="J146" s="104"/>
      <c r="K146" s="105" t="s">
        <v>30</v>
      </c>
    </row>
  </sheetData>
  <mergeCells count="42">
    <mergeCell ref="B98:B146"/>
    <mergeCell ref="C98:C146"/>
    <mergeCell ref="D98:D104"/>
    <mergeCell ref="E98:E104"/>
    <mergeCell ref="D105:D112"/>
    <mergeCell ref="E105:E112"/>
    <mergeCell ref="D113:D116"/>
    <mergeCell ref="E113:E116"/>
    <mergeCell ref="D135:D137"/>
    <mergeCell ref="E135:E137"/>
    <mergeCell ref="D138:D146"/>
    <mergeCell ref="E138:E146"/>
    <mergeCell ref="D117:D127"/>
    <mergeCell ref="E117:E127"/>
    <mergeCell ref="D128:D130"/>
    <mergeCell ref="E128:E130"/>
    <mergeCell ref="B4:B94"/>
    <mergeCell ref="C4:C94"/>
    <mergeCell ref="D4:D20"/>
    <mergeCell ref="E4:E20"/>
    <mergeCell ref="D21:D33"/>
    <mergeCell ref="E21:E33"/>
    <mergeCell ref="D47:D51"/>
    <mergeCell ref="E47:E51"/>
    <mergeCell ref="D52:D57"/>
    <mergeCell ref="E52:E57"/>
    <mergeCell ref="D58:D72"/>
    <mergeCell ref="E58:E72"/>
    <mergeCell ref="D34:D36"/>
    <mergeCell ref="E34:E36"/>
    <mergeCell ref="D37:D43"/>
    <mergeCell ref="E37:E43"/>
    <mergeCell ref="D44:D46"/>
    <mergeCell ref="E44:E46"/>
    <mergeCell ref="D131:D134"/>
    <mergeCell ref="E131:E134"/>
    <mergeCell ref="D73:D83"/>
    <mergeCell ref="E73:E83"/>
    <mergeCell ref="D84:D90"/>
    <mergeCell ref="E84:E90"/>
    <mergeCell ref="D91:D94"/>
    <mergeCell ref="E91:E9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E7907F-29BE-4C60-B736-FBEB1BA38675}">
  <dimension ref="A2:J93"/>
  <sheetViews>
    <sheetView zoomScale="85" zoomScaleNormal="85" workbookViewId="0">
      <selection activeCell="G59" sqref="G59"/>
    </sheetView>
  </sheetViews>
  <sheetFormatPr defaultColWidth="8.6640625" defaultRowHeight="12.6" x14ac:dyDescent="0.25"/>
  <cols>
    <col min="1" max="1" width="9.5546875" style="243" customWidth="1"/>
    <col min="2" max="2" width="65.44140625" style="243" customWidth="1"/>
    <col min="3" max="3" width="10.109375" style="243" customWidth="1"/>
    <col min="4" max="4" width="7" style="243" customWidth="1"/>
    <col min="5" max="5" width="13" style="243" customWidth="1"/>
    <col min="6" max="6" width="14.44140625" style="243" customWidth="1"/>
    <col min="7" max="16384" width="8.6640625" style="243"/>
  </cols>
  <sheetData>
    <row r="2" spans="1:9" ht="13.2" x14ac:dyDescent="0.25">
      <c r="A2" s="387" t="s">
        <v>31</v>
      </c>
      <c r="B2" s="388" t="s">
        <v>813</v>
      </c>
      <c r="C2" s="388" t="s">
        <v>812</v>
      </c>
      <c r="D2" s="388" t="s">
        <v>811</v>
      </c>
      <c r="E2" s="389" t="s">
        <v>16</v>
      </c>
      <c r="F2" s="389" t="s">
        <v>810</v>
      </c>
    </row>
    <row r="3" spans="1:9" ht="13.2" x14ac:dyDescent="0.25">
      <c r="A3" s="390"/>
      <c r="B3" s="391"/>
      <c r="C3" s="391"/>
      <c r="D3" s="391"/>
      <c r="E3" s="392"/>
      <c r="F3" s="392"/>
    </row>
    <row r="4" spans="1:9" ht="13.2" x14ac:dyDescent="0.25">
      <c r="A4" s="286"/>
      <c r="B4" s="257" t="s">
        <v>981</v>
      </c>
      <c r="C4" s="288"/>
      <c r="D4" s="288"/>
      <c r="E4" s="287"/>
      <c r="F4" s="287"/>
    </row>
    <row r="5" spans="1:9" ht="13.2" x14ac:dyDescent="0.25">
      <c r="A5" s="286"/>
      <c r="B5" s="291"/>
      <c r="C5" s="292"/>
      <c r="D5" s="288"/>
      <c r="E5" s="287"/>
      <c r="F5" s="287"/>
    </row>
    <row r="6" spans="1:9" ht="13.2" x14ac:dyDescent="0.25">
      <c r="A6" s="286">
        <v>1</v>
      </c>
      <c r="B6" s="291" t="s">
        <v>809</v>
      </c>
      <c r="C6" s="289">
        <v>1</v>
      </c>
      <c r="D6" s="290" t="s">
        <v>31</v>
      </c>
      <c r="E6" s="281">
        <f>SUM(E8:E8)</f>
        <v>0</v>
      </c>
      <c r="F6" s="281">
        <f>E6*C6</f>
        <v>0</v>
      </c>
    </row>
    <row r="7" spans="1:9" ht="13.2" x14ac:dyDescent="0.25">
      <c r="A7" s="286"/>
      <c r="B7" s="291"/>
      <c r="C7" s="292"/>
      <c r="D7" s="288"/>
      <c r="E7" s="287"/>
      <c r="F7" s="287"/>
    </row>
    <row r="8" spans="1:9" ht="13.2" x14ac:dyDescent="0.25">
      <c r="A8" s="286"/>
      <c r="B8" s="291"/>
      <c r="C8" s="292"/>
      <c r="D8" s="288"/>
      <c r="E8" s="287"/>
      <c r="F8" s="287"/>
    </row>
    <row r="9" spans="1:9" ht="13.2" x14ac:dyDescent="0.25">
      <c r="A9" s="286"/>
      <c r="B9" s="291"/>
      <c r="C9" s="292"/>
      <c r="D9" s="288"/>
      <c r="E9" s="287"/>
      <c r="F9" s="287"/>
    </row>
    <row r="10" spans="1:9" ht="13.2" x14ac:dyDescent="0.25">
      <c r="A10" s="286">
        <v>2</v>
      </c>
      <c r="B10" s="291" t="s">
        <v>827</v>
      </c>
      <c r="C10" s="289">
        <v>1</v>
      </c>
      <c r="D10" s="290" t="s">
        <v>31</v>
      </c>
      <c r="E10" s="281">
        <v>76473</v>
      </c>
      <c r="F10" s="281">
        <f>E10*C10</f>
        <v>76473</v>
      </c>
      <c r="G10" s="414"/>
      <c r="H10" s="414"/>
      <c r="I10" s="414"/>
    </row>
    <row r="11" spans="1:9" ht="13.2" x14ac:dyDescent="0.25">
      <c r="A11" s="286"/>
      <c r="B11" s="291"/>
      <c r="C11" s="289"/>
      <c r="D11" s="290"/>
      <c r="E11" s="281"/>
      <c r="F11" s="281"/>
    </row>
    <row r="12" spans="1:9" ht="13.2" x14ac:dyDescent="0.25">
      <c r="A12" s="286"/>
      <c r="B12" s="291"/>
      <c r="C12" s="289"/>
      <c r="D12" s="290"/>
      <c r="E12" s="281"/>
      <c r="F12" s="287"/>
    </row>
    <row r="13" spans="1:9" ht="13.2" x14ac:dyDescent="0.25">
      <c r="A13" s="278"/>
      <c r="B13" s="279"/>
      <c r="C13" s="292"/>
      <c r="D13" s="288"/>
      <c r="E13" s="287"/>
      <c r="F13" s="287"/>
    </row>
    <row r="14" spans="1:9" ht="13.2" x14ac:dyDescent="0.25">
      <c r="A14" s="286">
        <v>3</v>
      </c>
      <c r="B14" s="285" t="s">
        <v>826</v>
      </c>
      <c r="C14" s="307">
        <v>1</v>
      </c>
      <c r="D14" s="284" t="s">
        <v>31</v>
      </c>
      <c r="E14" s="281">
        <v>7784</v>
      </c>
      <c r="F14" s="281">
        <f>+E14*C14</f>
        <v>7784</v>
      </c>
      <c r="G14" s="414"/>
      <c r="H14" s="415"/>
      <c r="I14" s="414"/>
    </row>
    <row r="15" spans="1:9" ht="13.2" x14ac:dyDescent="0.25">
      <c r="A15" s="286"/>
      <c r="B15" s="285"/>
      <c r="C15" s="307"/>
      <c r="D15" s="284"/>
      <c r="E15" s="281"/>
      <c r="F15" s="281"/>
    </row>
    <row r="16" spans="1:9" ht="13.2" x14ac:dyDescent="0.25">
      <c r="A16" s="286"/>
      <c r="B16" s="283"/>
      <c r="C16" s="307"/>
      <c r="D16" s="284"/>
      <c r="E16" s="281"/>
      <c r="F16" s="287"/>
    </row>
    <row r="17" spans="1:9" ht="13.2" x14ac:dyDescent="0.25">
      <c r="A17" s="278"/>
      <c r="B17" s="283"/>
      <c r="C17" s="308"/>
      <c r="D17" s="275"/>
      <c r="E17" s="287"/>
      <c r="F17" s="287"/>
    </row>
    <row r="18" spans="1:9" ht="13.2" x14ac:dyDescent="0.25">
      <c r="A18" s="286">
        <v>4</v>
      </c>
      <c r="B18" s="285" t="s">
        <v>825</v>
      </c>
      <c r="C18" s="307">
        <v>1</v>
      </c>
      <c r="D18" s="284" t="s">
        <v>31</v>
      </c>
      <c r="E18" s="281">
        <v>65161</v>
      </c>
      <c r="F18" s="281">
        <f>E18*C18</f>
        <v>65161</v>
      </c>
      <c r="G18" s="414"/>
      <c r="H18" s="414"/>
      <c r="I18" s="414"/>
    </row>
    <row r="19" spans="1:9" ht="13.2" x14ac:dyDescent="0.25">
      <c r="A19" s="286"/>
      <c r="B19" s="285"/>
      <c r="C19" s="282"/>
      <c r="D19" s="284"/>
      <c r="E19" s="281"/>
      <c r="F19" s="281"/>
    </row>
    <row r="20" spans="1:9" ht="13.2" x14ac:dyDescent="0.25">
      <c r="A20" s="286"/>
      <c r="B20" s="285"/>
      <c r="C20" s="282"/>
      <c r="D20" s="284"/>
      <c r="E20" s="281"/>
      <c r="F20" s="287"/>
    </row>
    <row r="21" spans="1:9" ht="13.2" x14ac:dyDescent="0.25">
      <c r="A21" s="278"/>
      <c r="B21" s="283"/>
      <c r="C21" s="276"/>
      <c r="D21" s="275"/>
      <c r="E21" s="287"/>
      <c r="F21" s="287"/>
    </row>
    <row r="22" spans="1:9" ht="13.2" x14ac:dyDescent="0.25">
      <c r="A22" s="286">
        <v>5</v>
      </c>
      <c r="B22" s="285" t="s">
        <v>824</v>
      </c>
      <c r="C22" s="282">
        <v>1</v>
      </c>
      <c r="D22" s="284" t="s">
        <v>31</v>
      </c>
      <c r="E22" s="281">
        <v>126249</v>
      </c>
      <c r="F22" s="281">
        <f>E22*C22</f>
        <v>126249</v>
      </c>
      <c r="G22" s="414"/>
      <c r="H22" s="415"/>
      <c r="I22" s="414"/>
    </row>
    <row r="23" spans="1:9" ht="13.2" x14ac:dyDescent="0.25">
      <c r="A23" s="286"/>
      <c r="B23" s="285"/>
      <c r="C23" s="282"/>
      <c r="D23" s="284"/>
      <c r="E23" s="281"/>
      <c r="F23" s="281"/>
    </row>
    <row r="24" spans="1:9" ht="13.2" x14ac:dyDescent="0.25">
      <c r="A24" s="286"/>
      <c r="B24" s="285"/>
      <c r="C24" s="282"/>
      <c r="D24" s="284"/>
      <c r="E24" s="281"/>
      <c r="F24" s="281"/>
    </row>
    <row r="25" spans="1:9" ht="13.2" x14ac:dyDescent="0.25">
      <c r="A25" s="278"/>
      <c r="B25" s="283"/>
      <c r="C25" s="276"/>
      <c r="D25" s="275"/>
      <c r="E25" s="287"/>
      <c r="F25" s="287"/>
    </row>
    <row r="26" spans="1:9" ht="14.4" customHeight="1" x14ac:dyDescent="0.25">
      <c r="A26" s="286">
        <v>6</v>
      </c>
      <c r="B26" s="285" t="s">
        <v>823</v>
      </c>
      <c r="C26" s="282">
        <v>1</v>
      </c>
      <c r="D26" s="284" t="s">
        <v>31</v>
      </c>
      <c r="E26" s="281">
        <v>93192</v>
      </c>
      <c r="F26" s="281">
        <f>E26*C26</f>
        <v>93192</v>
      </c>
      <c r="G26" s="414"/>
      <c r="H26" s="414"/>
      <c r="I26" s="414"/>
    </row>
    <row r="27" spans="1:9" ht="14.4" customHeight="1" x14ac:dyDescent="0.25">
      <c r="A27" s="286"/>
      <c r="B27" s="285"/>
      <c r="C27" s="282"/>
      <c r="D27" s="284"/>
      <c r="E27" s="281"/>
      <c r="F27" s="281"/>
    </row>
    <row r="28" spans="1:9" ht="14.4" customHeight="1" x14ac:dyDescent="0.25">
      <c r="A28" s="286"/>
      <c r="B28" s="285"/>
      <c r="C28" s="282"/>
      <c r="D28" s="284"/>
      <c r="E28" s="281"/>
      <c r="F28" s="281"/>
    </row>
    <row r="29" spans="1:9" ht="13.2" x14ac:dyDescent="0.25">
      <c r="A29" s="278"/>
      <c r="B29" s="283"/>
      <c r="C29" s="276"/>
      <c r="D29" s="275"/>
      <c r="E29" s="287"/>
      <c r="F29" s="287"/>
    </row>
    <row r="30" spans="1:9" ht="13.2" x14ac:dyDescent="0.25">
      <c r="A30" s="286">
        <v>7</v>
      </c>
      <c r="B30" s="285" t="s">
        <v>802</v>
      </c>
      <c r="C30" s="282">
        <v>1</v>
      </c>
      <c r="D30" s="284" t="s">
        <v>31</v>
      </c>
      <c r="E30" s="281">
        <v>67848</v>
      </c>
      <c r="F30" s="281">
        <f>E30*C30</f>
        <v>67848</v>
      </c>
      <c r="G30" s="414"/>
      <c r="H30" s="414"/>
      <c r="I30" s="414"/>
    </row>
    <row r="31" spans="1:9" ht="13.2" x14ac:dyDescent="0.25">
      <c r="A31" s="286"/>
      <c r="B31" s="285"/>
      <c r="C31" s="282"/>
      <c r="D31" s="284"/>
      <c r="E31" s="281"/>
      <c r="F31" s="281"/>
    </row>
    <row r="32" spans="1:9" ht="13.2" x14ac:dyDescent="0.25">
      <c r="A32" s="286"/>
      <c r="B32" s="285"/>
      <c r="C32" s="282"/>
      <c r="D32" s="284"/>
      <c r="E32" s="281"/>
      <c r="F32" s="281"/>
    </row>
    <row r="33" spans="1:9" ht="13.2" x14ac:dyDescent="0.25">
      <c r="A33" s="278"/>
      <c r="B33" s="283"/>
      <c r="C33" s="276"/>
      <c r="D33" s="275"/>
      <c r="E33" s="287"/>
      <c r="F33" s="287"/>
    </row>
    <row r="34" spans="1:9" ht="13.2" x14ac:dyDescent="0.25">
      <c r="A34" s="286">
        <v>8</v>
      </c>
      <c r="B34" s="285" t="s">
        <v>822</v>
      </c>
      <c r="C34" s="282">
        <v>1</v>
      </c>
      <c r="D34" s="284" t="s">
        <v>31</v>
      </c>
      <c r="E34" s="281">
        <v>35700</v>
      </c>
      <c r="F34" s="281">
        <f>E34*C34</f>
        <v>35700</v>
      </c>
      <c r="G34" s="414"/>
      <c r="H34" s="414"/>
      <c r="I34" s="414"/>
    </row>
    <row r="35" spans="1:9" ht="13.2" x14ac:dyDescent="0.25">
      <c r="A35" s="286"/>
      <c r="B35" s="285"/>
      <c r="C35" s="282"/>
      <c r="D35" s="284"/>
      <c r="E35" s="281"/>
      <c r="F35" s="281"/>
    </row>
    <row r="36" spans="1:9" ht="13.2" x14ac:dyDescent="0.25">
      <c r="A36" s="278"/>
      <c r="B36" s="283"/>
      <c r="C36" s="276"/>
      <c r="D36" s="275"/>
      <c r="E36" s="287"/>
      <c r="F36" s="287"/>
    </row>
    <row r="37" spans="1:9" ht="13.2" x14ac:dyDescent="0.25">
      <c r="A37" s="278"/>
      <c r="B37" s="283"/>
      <c r="C37" s="276"/>
      <c r="D37" s="275"/>
      <c r="E37" s="287"/>
      <c r="F37" s="287"/>
    </row>
    <row r="38" spans="1:9" ht="13.2" x14ac:dyDescent="0.25">
      <c r="A38" s="286">
        <v>9</v>
      </c>
      <c r="B38" s="285" t="s">
        <v>821</v>
      </c>
      <c r="C38" s="282">
        <v>1</v>
      </c>
      <c r="D38" s="284" t="s">
        <v>31</v>
      </c>
      <c r="E38" s="281">
        <v>2500</v>
      </c>
      <c r="F38" s="281">
        <f>E38*C38</f>
        <v>2500</v>
      </c>
      <c r="G38" s="414"/>
      <c r="H38" s="414"/>
      <c r="I38" s="414"/>
    </row>
    <row r="39" spans="1:9" ht="13.2" x14ac:dyDescent="0.25">
      <c r="A39" s="286"/>
      <c r="B39" s="285"/>
      <c r="C39" s="282"/>
      <c r="D39" s="284"/>
      <c r="E39" s="281"/>
      <c r="F39" s="281"/>
    </row>
    <row r="40" spans="1:9" ht="13.2" x14ac:dyDescent="0.25">
      <c r="A40" s="286"/>
      <c r="B40" s="285"/>
      <c r="C40" s="282"/>
      <c r="D40" s="284"/>
      <c r="E40" s="281"/>
      <c r="F40" s="281"/>
    </row>
    <row r="41" spans="1:9" ht="13.2" x14ac:dyDescent="0.25">
      <c r="A41" s="286"/>
      <c r="B41" s="285"/>
      <c r="C41" s="282"/>
      <c r="D41" s="284"/>
      <c r="E41" s="281"/>
      <c r="F41" s="281"/>
    </row>
    <row r="42" spans="1:9" ht="13.2" x14ac:dyDescent="0.25">
      <c r="A42" s="286">
        <v>9</v>
      </c>
      <c r="B42" s="285" t="s">
        <v>820</v>
      </c>
      <c r="C42" s="282">
        <v>1</v>
      </c>
      <c r="D42" s="284" t="s">
        <v>31</v>
      </c>
      <c r="E42" s="281">
        <v>0</v>
      </c>
      <c r="F42" s="281">
        <f>E42*C42</f>
        <v>0</v>
      </c>
      <c r="G42" s="414"/>
      <c r="H42" s="414"/>
      <c r="I42" s="414"/>
    </row>
    <row r="43" spans="1:9" ht="13.2" x14ac:dyDescent="0.25">
      <c r="A43" s="286"/>
      <c r="B43" s="285"/>
      <c r="C43" s="282"/>
      <c r="D43" s="284"/>
      <c r="E43" s="281"/>
      <c r="F43" s="281"/>
    </row>
    <row r="44" spans="1:9" ht="13.2" x14ac:dyDescent="0.25">
      <c r="A44" s="278"/>
      <c r="B44" s="283"/>
      <c r="C44" s="276"/>
      <c r="D44" s="275"/>
      <c r="E44" s="287"/>
      <c r="F44" s="287"/>
    </row>
    <row r="45" spans="1:9" ht="13.2" x14ac:dyDescent="0.25">
      <c r="A45" s="278"/>
      <c r="B45" s="283"/>
      <c r="C45" s="276"/>
      <c r="D45" s="275"/>
      <c r="E45" s="287"/>
      <c r="F45" s="287"/>
    </row>
    <row r="46" spans="1:9" ht="13.2" x14ac:dyDescent="0.25">
      <c r="A46" s="286">
        <v>10</v>
      </c>
      <c r="B46" s="285" t="s">
        <v>800</v>
      </c>
      <c r="C46" s="282">
        <v>1</v>
      </c>
      <c r="D46" s="284" t="s">
        <v>31</v>
      </c>
      <c r="E46" s="281">
        <v>161900</v>
      </c>
      <c r="F46" s="281">
        <f>E46*C46</f>
        <v>161900</v>
      </c>
      <c r="G46" s="414"/>
      <c r="H46" s="414"/>
      <c r="I46" s="414"/>
    </row>
    <row r="47" spans="1:9" ht="13.2" x14ac:dyDescent="0.25">
      <c r="A47" s="286"/>
      <c r="B47" s="285"/>
      <c r="C47" s="282"/>
      <c r="D47" s="284"/>
      <c r="E47" s="281"/>
      <c r="F47" s="281"/>
    </row>
    <row r="48" spans="1:9" ht="13.2" x14ac:dyDescent="0.25">
      <c r="A48" s="286"/>
      <c r="B48" s="285"/>
      <c r="C48" s="282"/>
      <c r="D48" s="284"/>
      <c r="E48" s="281"/>
      <c r="F48" s="281"/>
    </row>
    <row r="49" spans="1:10" ht="14.4" x14ac:dyDescent="0.25">
      <c r="A49" s="278"/>
      <c r="B49" s="283"/>
      <c r="C49" s="259"/>
      <c r="D49" s="275"/>
      <c r="E49" s="287"/>
      <c r="F49" s="287"/>
    </row>
    <row r="50" spans="1:10" ht="13.2" x14ac:dyDescent="0.25">
      <c r="A50" s="286">
        <v>11</v>
      </c>
      <c r="B50" s="285" t="s">
        <v>798</v>
      </c>
      <c r="C50" s="282">
        <v>1</v>
      </c>
      <c r="D50" s="284" t="s">
        <v>31</v>
      </c>
      <c r="E50" s="281">
        <v>93900</v>
      </c>
      <c r="F50" s="281">
        <f>E50*C50</f>
        <v>93900</v>
      </c>
      <c r="G50" s="414"/>
      <c r="H50" s="414"/>
      <c r="I50" s="414"/>
    </row>
    <row r="51" spans="1:10" ht="13.2" x14ac:dyDescent="0.25">
      <c r="A51" s="286"/>
      <c r="B51" s="285"/>
      <c r="C51" s="282"/>
      <c r="D51" s="284"/>
      <c r="E51" s="281"/>
      <c r="F51" s="281"/>
    </row>
    <row r="52" spans="1:10" ht="13.2" x14ac:dyDescent="0.25">
      <c r="A52" s="278"/>
      <c r="B52" s="393"/>
      <c r="C52" s="276"/>
      <c r="D52" s="275"/>
      <c r="E52" s="274"/>
      <c r="F52" s="287"/>
    </row>
    <row r="53" spans="1:10" ht="13.2" x14ac:dyDescent="0.25">
      <c r="A53" s="278"/>
      <c r="B53" s="393"/>
      <c r="C53" s="276"/>
      <c r="D53" s="275"/>
      <c r="E53" s="274"/>
      <c r="F53" s="287"/>
    </row>
    <row r="54" spans="1:10" ht="14.4" x14ac:dyDescent="0.25">
      <c r="A54" s="262">
        <v>12</v>
      </c>
      <c r="B54" s="257" t="s">
        <v>786</v>
      </c>
      <c r="C54" s="259"/>
      <c r="D54" s="275"/>
      <c r="E54" s="274"/>
      <c r="F54" s="394">
        <f>SUM(F3:F51)</f>
        <v>730707</v>
      </c>
    </row>
    <row r="55" spans="1:10" ht="14.4" x14ac:dyDescent="0.25">
      <c r="A55" s="278"/>
      <c r="B55" s="252"/>
      <c r="C55" s="259"/>
      <c r="D55" s="275"/>
      <c r="E55" s="274"/>
      <c r="F55" s="395" t="s">
        <v>793</v>
      </c>
    </row>
    <row r="56" spans="1:10" ht="14.4" x14ac:dyDescent="0.25">
      <c r="A56" s="278">
        <v>13</v>
      </c>
      <c r="B56" s="252" t="s">
        <v>794</v>
      </c>
      <c r="C56" s="259"/>
      <c r="D56" s="396"/>
      <c r="E56" s="274"/>
      <c r="F56" s="287">
        <f>F54*15%</f>
        <v>109606.05</v>
      </c>
    </row>
    <row r="57" spans="1:10" ht="14.4" x14ac:dyDescent="0.25">
      <c r="A57" s="278"/>
      <c r="B57" s="252"/>
      <c r="C57" s="259"/>
      <c r="D57" s="275" t="s">
        <v>793</v>
      </c>
      <c r="E57" s="274"/>
      <c r="F57" s="395"/>
    </row>
    <row r="58" spans="1:10" ht="14.4" x14ac:dyDescent="0.25">
      <c r="A58" s="278">
        <v>14</v>
      </c>
      <c r="B58" s="252" t="s">
        <v>828</v>
      </c>
      <c r="C58" s="259"/>
      <c r="D58" s="275"/>
      <c r="E58" s="274"/>
      <c r="F58" s="287">
        <v>30000</v>
      </c>
    </row>
    <row r="59" spans="1:10" ht="14.4" x14ac:dyDescent="0.25">
      <c r="A59" s="278"/>
      <c r="B59" s="252"/>
      <c r="C59" s="259"/>
      <c r="D59" s="275"/>
      <c r="E59" s="274"/>
      <c r="F59" s="395"/>
    </row>
    <row r="60" spans="1:10" ht="14.4" x14ac:dyDescent="0.25">
      <c r="A60" s="278">
        <v>15</v>
      </c>
      <c r="B60" s="252" t="s">
        <v>978</v>
      </c>
      <c r="C60" s="259"/>
      <c r="D60" s="275"/>
      <c r="E60" s="274"/>
      <c r="F60" s="395">
        <f>SUM(F54:F58)*0.25</f>
        <v>217578.26250000001</v>
      </c>
      <c r="J60" s="397"/>
    </row>
    <row r="61" spans="1:10" ht="14.4" x14ac:dyDescent="0.25">
      <c r="A61" s="278"/>
      <c r="B61" s="252"/>
      <c r="C61" s="259"/>
      <c r="D61" s="288"/>
      <c r="E61" s="274"/>
      <c r="F61" s="395"/>
    </row>
    <row r="62" spans="1:10" ht="14.4" x14ac:dyDescent="0.25">
      <c r="A62" s="262">
        <v>16</v>
      </c>
      <c r="B62" s="257" t="s">
        <v>786</v>
      </c>
      <c r="C62" s="259"/>
      <c r="D62" s="288"/>
      <c r="E62" s="274"/>
      <c r="F62" s="398">
        <f>SUM(F54:F61)</f>
        <v>1087891.3125</v>
      </c>
    </row>
    <row r="63" spans="1:10" ht="14.4" x14ac:dyDescent="0.25">
      <c r="A63" s="278"/>
      <c r="B63" s="252"/>
      <c r="C63" s="259"/>
      <c r="D63" s="288"/>
      <c r="E63" s="274"/>
      <c r="F63" s="399"/>
    </row>
    <row r="64" spans="1:10" ht="14.4" x14ac:dyDescent="0.25">
      <c r="A64" s="278">
        <v>17</v>
      </c>
      <c r="B64" s="252" t="s">
        <v>791</v>
      </c>
      <c r="C64" s="259"/>
      <c r="D64" s="288"/>
      <c r="E64" s="274"/>
      <c r="F64" s="287">
        <v>0</v>
      </c>
    </row>
    <row r="65" spans="1:6" ht="14.4" x14ac:dyDescent="0.25">
      <c r="A65" s="278"/>
      <c r="B65" s="252"/>
      <c r="C65" s="259"/>
      <c r="D65" s="288"/>
      <c r="E65" s="274"/>
      <c r="F65" s="287"/>
    </row>
    <row r="66" spans="1:6" ht="14.4" x14ac:dyDescent="0.25">
      <c r="A66" s="262">
        <v>18</v>
      </c>
      <c r="B66" s="257" t="s">
        <v>786</v>
      </c>
      <c r="C66" s="259"/>
      <c r="D66" s="288"/>
      <c r="E66" s="274"/>
      <c r="F66" s="398">
        <f>SUM(F62:F65)</f>
        <v>1087891.3125</v>
      </c>
    </row>
    <row r="67" spans="1:6" ht="14.4" x14ac:dyDescent="0.25">
      <c r="A67" s="262"/>
      <c r="B67" s="252"/>
      <c r="C67" s="259"/>
      <c r="D67" s="288"/>
      <c r="E67" s="274"/>
      <c r="F67" s="400"/>
    </row>
    <row r="68" spans="1:6" ht="14.4" x14ac:dyDescent="0.25">
      <c r="A68" s="278">
        <v>19</v>
      </c>
      <c r="B68" s="252" t="s">
        <v>790</v>
      </c>
      <c r="C68" s="259"/>
      <c r="D68" s="288"/>
      <c r="E68" s="274"/>
      <c r="F68" s="287">
        <v>0</v>
      </c>
    </row>
    <row r="69" spans="1:6" ht="14.4" x14ac:dyDescent="0.25">
      <c r="A69" s="278"/>
      <c r="B69" s="252"/>
      <c r="C69" s="259"/>
      <c r="D69" s="288"/>
      <c r="E69" s="274"/>
      <c r="F69" s="401"/>
    </row>
    <row r="70" spans="1:6" ht="14.4" x14ac:dyDescent="0.25">
      <c r="A70" s="286">
        <v>20</v>
      </c>
      <c r="B70" s="257" t="s">
        <v>786</v>
      </c>
      <c r="C70" s="259"/>
      <c r="D70" s="288"/>
      <c r="E70" s="274"/>
      <c r="F70" s="400">
        <f>SUM(F66:F68)</f>
        <v>1087891.3125</v>
      </c>
    </row>
    <row r="71" spans="1:6" ht="14.4" x14ac:dyDescent="0.25">
      <c r="A71" s="278"/>
      <c r="B71" s="257"/>
      <c r="C71" s="259"/>
      <c r="D71" s="288"/>
      <c r="E71" s="274"/>
      <c r="F71" s="401"/>
    </row>
    <row r="72" spans="1:6" ht="26.4" x14ac:dyDescent="0.25">
      <c r="A72" s="278">
        <v>21</v>
      </c>
      <c r="B72" s="252" t="s">
        <v>789</v>
      </c>
      <c r="C72" s="259"/>
      <c r="D72" s="288"/>
      <c r="E72" s="274"/>
      <c r="F72" s="401">
        <f>F70*15%</f>
        <v>163183.69687499999</v>
      </c>
    </row>
    <row r="73" spans="1:6" ht="14.4" x14ac:dyDescent="0.25">
      <c r="A73" s="278"/>
      <c r="B73" s="252"/>
      <c r="C73" s="259"/>
      <c r="D73" s="288"/>
      <c r="E73" s="274"/>
      <c r="F73" s="401"/>
    </row>
    <row r="74" spans="1:6" ht="14.4" x14ac:dyDescent="0.25">
      <c r="A74" s="262">
        <v>22</v>
      </c>
      <c r="B74" s="257" t="s">
        <v>786</v>
      </c>
      <c r="C74" s="259"/>
      <c r="D74" s="288"/>
      <c r="E74" s="274"/>
      <c r="F74" s="398">
        <f>SUM(F70:F72)</f>
        <v>1251075.0093749999</v>
      </c>
    </row>
    <row r="75" spans="1:6" ht="14.4" x14ac:dyDescent="0.25">
      <c r="A75" s="262"/>
      <c r="B75" s="252"/>
      <c r="C75" s="259"/>
      <c r="D75" s="288"/>
      <c r="E75" s="274"/>
      <c r="F75" s="400"/>
    </row>
    <row r="76" spans="1:6" ht="14.4" x14ac:dyDescent="0.25">
      <c r="A76" s="278">
        <v>23</v>
      </c>
      <c r="B76" s="252" t="s">
        <v>788</v>
      </c>
      <c r="C76" s="259"/>
      <c r="D76" s="288"/>
      <c r="E76" s="274"/>
      <c r="F76" s="287">
        <f>F74*10%</f>
        <v>125107.50093749999</v>
      </c>
    </row>
    <row r="77" spans="1:6" ht="14.4" x14ac:dyDescent="0.25">
      <c r="A77" s="278"/>
      <c r="B77" s="252"/>
      <c r="C77" s="259"/>
      <c r="D77" s="288"/>
      <c r="E77" s="274"/>
      <c r="F77" s="287"/>
    </row>
    <row r="78" spans="1:6" ht="14.4" x14ac:dyDescent="0.25">
      <c r="A78" s="278">
        <v>24</v>
      </c>
      <c r="B78" s="252" t="s">
        <v>787</v>
      </c>
      <c r="C78" s="259"/>
      <c r="D78" s="288"/>
      <c r="E78" s="274"/>
      <c r="F78" s="287">
        <f>F74*10%</f>
        <v>125107.50093749999</v>
      </c>
    </row>
    <row r="79" spans="1:6" ht="14.4" x14ac:dyDescent="0.25">
      <c r="A79" s="278"/>
      <c r="B79" s="252"/>
      <c r="C79" s="259"/>
      <c r="D79" s="288"/>
      <c r="E79" s="274"/>
      <c r="F79" s="401"/>
    </row>
    <row r="80" spans="1:6" ht="14.4" x14ac:dyDescent="0.25">
      <c r="A80" s="262">
        <v>25</v>
      </c>
      <c r="B80" s="257" t="s">
        <v>786</v>
      </c>
      <c r="C80" s="259"/>
      <c r="D80" s="288"/>
      <c r="E80" s="274"/>
      <c r="F80" s="398">
        <f>SUM(F74:F79)</f>
        <v>1501290.01125</v>
      </c>
    </row>
    <row r="81" spans="1:6" ht="14.4" x14ac:dyDescent="0.25">
      <c r="A81" s="262"/>
      <c r="B81" s="252"/>
      <c r="C81" s="259"/>
      <c r="D81" s="288"/>
      <c r="E81" s="274"/>
      <c r="F81" s="400"/>
    </row>
    <row r="82" spans="1:6" ht="14.4" x14ac:dyDescent="0.25">
      <c r="A82" s="278">
        <v>26</v>
      </c>
      <c r="B82" s="252" t="s">
        <v>829</v>
      </c>
      <c r="C82" s="259"/>
      <c r="D82" s="288"/>
      <c r="E82" s="274"/>
      <c r="F82" s="287">
        <f>SUM(F80/100*15)</f>
        <v>225193.50168749999</v>
      </c>
    </row>
    <row r="83" spans="1:6" ht="14.4" x14ac:dyDescent="0.25">
      <c r="A83" s="278"/>
      <c r="B83" s="252"/>
      <c r="C83" s="259"/>
      <c r="D83" s="288"/>
      <c r="E83" s="274"/>
      <c r="F83" s="287"/>
    </row>
    <row r="84" spans="1:6" ht="13.8" thickBot="1" x14ac:dyDescent="0.3">
      <c r="A84" s="262">
        <v>27</v>
      </c>
      <c r="B84" s="257" t="s">
        <v>784</v>
      </c>
      <c r="C84" s="288"/>
      <c r="D84" s="288"/>
      <c r="E84" s="274"/>
      <c r="F84" s="402">
        <f>SUM(F80:F82)</f>
        <v>1726483.5129374999</v>
      </c>
    </row>
    <row r="85" spans="1:6" ht="13.2" x14ac:dyDescent="0.25">
      <c r="A85" s="403"/>
      <c r="B85" s="404"/>
      <c r="C85" s="405"/>
      <c r="D85" s="405"/>
      <c r="E85" s="406"/>
      <c r="F85" s="407"/>
    </row>
    <row r="86" spans="1:6" ht="13.2" x14ac:dyDescent="0.25">
      <c r="A86" s="408"/>
      <c r="B86" s="409"/>
      <c r="C86" s="409"/>
      <c r="D86" s="410"/>
      <c r="E86" s="411"/>
      <c r="F86" s="412"/>
    </row>
    <row r="87" spans="1:6" x14ac:dyDescent="0.25">
      <c r="A87" s="500" t="s">
        <v>979</v>
      </c>
      <c r="B87" s="500"/>
      <c r="C87" s="500"/>
      <c r="D87" s="500"/>
      <c r="E87" s="500"/>
      <c r="F87" s="500"/>
    </row>
    <row r="88" spans="1:6" x14ac:dyDescent="0.25">
      <c r="A88" s="500"/>
      <c r="B88" s="500"/>
      <c r="C88" s="500"/>
      <c r="D88" s="500"/>
      <c r="E88" s="500"/>
      <c r="F88" s="500"/>
    </row>
    <row r="89" spans="1:6" ht="13.2" x14ac:dyDescent="0.25">
      <c r="A89" s="413"/>
      <c r="B89" s="413"/>
      <c r="C89" s="413"/>
      <c r="D89" s="413"/>
      <c r="E89" s="413"/>
      <c r="F89" s="413"/>
    </row>
    <row r="90" spans="1:6" ht="31.2" customHeight="1" x14ac:dyDescent="0.25">
      <c r="A90" s="501" t="s">
        <v>980</v>
      </c>
      <c r="B90" s="501"/>
      <c r="C90" s="501"/>
      <c r="D90" s="501"/>
      <c r="E90" s="501"/>
      <c r="F90" s="501"/>
    </row>
    <row r="92" spans="1:6" ht="13.2" x14ac:dyDescent="0.25">
      <c r="A92" s="246"/>
      <c r="B92" s="498"/>
      <c r="C92" s="498"/>
      <c r="D92" s="498"/>
      <c r="E92" s="245"/>
      <c r="F92" s="247"/>
    </row>
    <row r="93" spans="1:6" ht="13.2" x14ac:dyDescent="0.25">
      <c r="A93" s="246"/>
      <c r="B93" s="499"/>
      <c r="C93" s="499"/>
      <c r="D93" s="499"/>
      <c r="E93" s="245"/>
      <c r="F93" s="244"/>
    </row>
  </sheetData>
  <mergeCells count="4">
    <mergeCell ref="B92:D92"/>
    <mergeCell ref="B93:D93"/>
    <mergeCell ref="A87:F88"/>
    <mergeCell ref="A90:F9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15D2B-E343-4653-851D-95003C975F7F}">
  <sheetPr>
    <pageSetUpPr fitToPage="1"/>
  </sheetPr>
  <dimension ref="A1:F132"/>
  <sheetViews>
    <sheetView workbookViewId="0">
      <selection activeCell="C18" sqref="C18"/>
    </sheetView>
  </sheetViews>
  <sheetFormatPr defaultColWidth="0" defaultRowHeight="12.6" zeroHeight="1" x14ac:dyDescent="0.25"/>
  <cols>
    <col min="1" max="1" width="9.5546875" style="243" customWidth="1"/>
    <col min="2" max="2" width="52.88671875" style="243" customWidth="1"/>
    <col min="3" max="3" width="10.109375" style="243" customWidth="1"/>
    <col min="4" max="4" width="7" style="243" customWidth="1"/>
    <col min="5" max="5" width="13" style="243" customWidth="1"/>
    <col min="6" max="6" width="12.109375" style="243" customWidth="1"/>
    <col min="7" max="16384" width="8.88671875" style="243" hidden="1"/>
  </cols>
  <sheetData>
    <row r="1" spans="1:6" x14ac:dyDescent="0.25">
      <c r="A1" s="502" t="s">
        <v>814</v>
      </c>
      <c r="B1" s="503"/>
    </row>
    <row r="2" spans="1:6" x14ac:dyDescent="0.25">
      <c r="A2" s="243" t="s">
        <v>815</v>
      </c>
    </row>
    <row r="3" spans="1:6" x14ac:dyDescent="0.25">
      <c r="E3" s="299">
        <v>43101</v>
      </c>
    </row>
    <row r="4" spans="1:6" x14ac:dyDescent="0.25"/>
    <row r="5" spans="1:6" ht="13.2" x14ac:dyDescent="0.25">
      <c r="A5" s="298" t="s">
        <v>31</v>
      </c>
      <c r="B5" s="297" t="s">
        <v>813</v>
      </c>
      <c r="C5" s="297" t="s">
        <v>812</v>
      </c>
      <c r="D5" s="297" t="s">
        <v>811</v>
      </c>
      <c r="E5" s="296" t="s">
        <v>16</v>
      </c>
      <c r="F5" s="296" t="s">
        <v>810</v>
      </c>
    </row>
    <row r="6" spans="1:6" ht="13.2" x14ac:dyDescent="0.25">
      <c r="A6" s="295"/>
      <c r="B6" s="294"/>
      <c r="C6" s="294"/>
      <c r="D6" s="294"/>
      <c r="E6" s="293"/>
      <c r="F6" s="293"/>
    </row>
    <row r="7" spans="1:6" ht="13.2" x14ac:dyDescent="0.25">
      <c r="A7" s="286"/>
      <c r="B7" s="257" t="s">
        <v>816</v>
      </c>
      <c r="C7" s="288"/>
      <c r="D7" s="288"/>
      <c r="E7" s="274"/>
      <c r="F7" s="274"/>
    </row>
    <row r="8" spans="1:6" ht="13.2" x14ac:dyDescent="0.25">
      <c r="A8" s="286"/>
      <c r="B8" s="291" t="s">
        <v>831</v>
      </c>
      <c r="C8" s="288"/>
      <c r="D8" s="288"/>
      <c r="E8" s="274"/>
      <c r="F8" s="274"/>
    </row>
    <row r="9" spans="1:6" ht="13.2" x14ac:dyDescent="0.25">
      <c r="A9" s="286"/>
      <c r="B9" s="291"/>
      <c r="C9" s="292"/>
      <c r="D9" s="288"/>
      <c r="E9" s="274"/>
      <c r="F9" s="274"/>
    </row>
    <row r="10" spans="1:6" ht="13.2" x14ac:dyDescent="0.25">
      <c r="A10" s="286">
        <v>1</v>
      </c>
      <c r="B10" s="291" t="s">
        <v>809</v>
      </c>
      <c r="C10" s="289">
        <v>1</v>
      </c>
      <c r="D10" s="290" t="s">
        <v>31</v>
      </c>
      <c r="E10" s="280"/>
      <c r="F10" s="280">
        <v>0</v>
      </c>
    </row>
    <row r="11" spans="1:6" ht="13.2" x14ac:dyDescent="0.25">
      <c r="A11" s="286"/>
      <c r="B11" s="291"/>
      <c r="C11" s="292"/>
      <c r="D11" s="288"/>
      <c r="E11" s="274"/>
      <c r="F11" s="274"/>
    </row>
    <row r="12" spans="1:6" ht="39.6" x14ac:dyDescent="0.25">
      <c r="A12" s="278">
        <v>1.01</v>
      </c>
      <c r="B12" s="309" t="s">
        <v>808</v>
      </c>
      <c r="C12" s="310">
        <v>1</v>
      </c>
      <c r="D12" s="311" t="s">
        <v>31</v>
      </c>
      <c r="E12" s="312">
        <v>0</v>
      </c>
      <c r="F12" s="312">
        <f>E12*C12</f>
        <v>0</v>
      </c>
    </row>
    <row r="13" spans="1:6" ht="26.4" x14ac:dyDescent="0.25">
      <c r="A13" s="278">
        <v>1.02</v>
      </c>
      <c r="B13" s="309" t="s">
        <v>807</v>
      </c>
      <c r="C13" s="313">
        <v>1300</v>
      </c>
      <c r="D13" s="314" t="s">
        <v>19</v>
      </c>
      <c r="E13" s="312">
        <v>5</v>
      </c>
      <c r="F13" s="312">
        <f>E13*C13</f>
        <v>6500</v>
      </c>
    </row>
    <row r="14" spans="1:6" ht="39.6" x14ac:dyDescent="0.25">
      <c r="A14" s="278">
        <v>1.03</v>
      </c>
      <c r="B14" s="309" t="s">
        <v>806</v>
      </c>
      <c r="C14" s="313">
        <v>1</v>
      </c>
      <c r="D14" s="314" t="s">
        <v>803</v>
      </c>
      <c r="E14" s="312">
        <v>1500</v>
      </c>
      <c r="F14" s="312">
        <f>E14*C14</f>
        <v>1500</v>
      </c>
    </row>
    <row r="15" spans="1:6" ht="26.4" x14ac:dyDescent="0.25">
      <c r="A15" s="278">
        <v>1.04</v>
      </c>
      <c r="B15" s="309" t="s">
        <v>805</v>
      </c>
      <c r="C15" s="313">
        <v>10</v>
      </c>
      <c r="D15" s="314" t="s">
        <v>31</v>
      </c>
      <c r="E15" s="312">
        <v>300</v>
      </c>
      <c r="F15" s="312">
        <f>E15*C15</f>
        <v>3000</v>
      </c>
    </row>
    <row r="16" spans="1:6" ht="26.4" x14ac:dyDescent="0.25">
      <c r="A16" s="278">
        <v>1.05</v>
      </c>
      <c r="B16" s="309" t="s">
        <v>804</v>
      </c>
      <c r="C16" s="313">
        <v>1</v>
      </c>
      <c r="D16" s="314" t="s">
        <v>803</v>
      </c>
      <c r="E16" s="312">
        <v>2500</v>
      </c>
      <c r="F16" s="312">
        <f>E16*C16</f>
        <v>2500</v>
      </c>
    </row>
    <row r="17" spans="1:6" ht="13.2" x14ac:dyDescent="0.25">
      <c r="A17" s="286"/>
      <c r="B17" s="291"/>
      <c r="C17" s="289"/>
      <c r="D17" s="290"/>
      <c r="E17" s="280"/>
      <c r="F17" s="280"/>
    </row>
    <row r="18" spans="1:6" ht="13.2" x14ac:dyDescent="0.25">
      <c r="A18" s="286">
        <v>3</v>
      </c>
      <c r="B18" s="285" t="s">
        <v>802</v>
      </c>
      <c r="C18" s="282">
        <v>1</v>
      </c>
      <c r="D18" s="284" t="s">
        <v>31</v>
      </c>
      <c r="E18" s="280" t="e">
        <f>SUM('Master Sheet Summary'!#REF!)</f>
        <v>#REF!</v>
      </c>
      <c r="F18" s="280" t="e">
        <f>E18*C18</f>
        <v>#REF!</v>
      </c>
    </row>
    <row r="19" spans="1:6" ht="26.4" x14ac:dyDescent="0.25">
      <c r="A19" s="278">
        <v>3.01</v>
      </c>
      <c r="B19" s="283" t="s">
        <v>830</v>
      </c>
      <c r="C19" s="282"/>
      <c r="D19" s="288" t="s">
        <v>795</v>
      </c>
      <c r="E19" s="280"/>
      <c r="F19" s="280"/>
    </row>
    <row r="20" spans="1:6" ht="26.4" x14ac:dyDescent="0.25">
      <c r="A20" s="278">
        <v>3.02</v>
      </c>
      <c r="B20" s="279" t="s">
        <v>796</v>
      </c>
      <c r="C20" s="282"/>
      <c r="D20" s="288" t="s">
        <v>795</v>
      </c>
      <c r="E20" s="280"/>
      <c r="F20" s="280"/>
    </row>
    <row r="21" spans="1:6" ht="13.2" x14ac:dyDescent="0.25">
      <c r="A21" s="278"/>
      <c r="B21" s="277"/>
      <c r="C21" s="276"/>
      <c r="D21" s="275"/>
      <c r="E21" s="274"/>
      <c r="F21" s="306"/>
    </row>
    <row r="22" spans="1:6" ht="14.4" x14ac:dyDescent="0.25">
      <c r="A22" s="262">
        <v>11</v>
      </c>
      <c r="B22" s="257" t="s">
        <v>786</v>
      </c>
      <c r="C22" s="259"/>
      <c r="D22" s="269"/>
      <c r="E22" s="255"/>
      <c r="F22" s="273" t="e">
        <f>SUM(F18:F20)</f>
        <v>#REF!</v>
      </c>
    </row>
    <row r="23" spans="1:6" ht="14.4" x14ac:dyDescent="0.25">
      <c r="A23" s="267"/>
      <c r="B23" s="272"/>
      <c r="C23" s="259"/>
      <c r="D23" s="269"/>
      <c r="E23" s="255"/>
      <c r="F23" s="271" t="s">
        <v>793</v>
      </c>
    </row>
    <row r="24" spans="1:6" ht="14.4" x14ac:dyDescent="0.25">
      <c r="A24" s="267">
        <v>12</v>
      </c>
      <c r="B24" s="252" t="s">
        <v>794</v>
      </c>
      <c r="C24" s="259"/>
      <c r="D24" s="270"/>
      <c r="E24" s="255"/>
      <c r="F24" s="268" t="e">
        <f>F22*15%</f>
        <v>#REF!</v>
      </c>
    </row>
    <row r="25" spans="1:6" ht="14.4" x14ac:dyDescent="0.25">
      <c r="A25" s="267"/>
      <c r="B25" s="252"/>
      <c r="C25" s="259"/>
      <c r="D25" s="269" t="s">
        <v>793</v>
      </c>
      <c r="E25" s="255"/>
      <c r="F25" s="266"/>
    </row>
    <row r="26" spans="1:6" ht="14.4" x14ac:dyDescent="0.25">
      <c r="A26" s="267">
        <v>13</v>
      </c>
      <c r="B26" s="252" t="s">
        <v>792</v>
      </c>
      <c r="C26" s="259"/>
      <c r="D26" s="269"/>
      <c r="E26" s="268"/>
      <c r="F26" s="268">
        <f>F10</f>
        <v>0</v>
      </c>
    </row>
    <row r="27" spans="1:6" ht="14.4" x14ac:dyDescent="0.25">
      <c r="A27" s="267"/>
      <c r="B27" s="252"/>
      <c r="C27" s="259"/>
      <c r="D27" s="256"/>
      <c r="E27" s="255"/>
      <c r="F27" s="266"/>
    </row>
    <row r="28" spans="1:6" ht="14.4" x14ac:dyDescent="0.25">
      <c r="A28" s="262">
        <v>14</v>
      </c>
      <c r="B28" s="257" t="s">
        <v>786</v>
      </c>
      <c r="C28" s="259"/>
      <c r="D28" s="256"/>
      <c r="E28" s="255"/>
      <c r="F28" s="263" t="e">
        <f>SUM(F22:F27)</f>
        <v>#REF!</v>
      </c>
    </row>
    <row r="29" spans="1:6" ht="14.4" x14ac:dyDescent="0.25">
      <c r="A29" s="260"/>
      <c r="B29" s="252"/>
      <c r="C29" s="259"/>
      <c r="D29" s="256"/>
      <c r="E29" s="255"/>
      <c r="F29" s="265"/>
    </row>
    <row r="30" spans="1:6" ht="14.4" x14ac:dyDescent="0.25">
      <c r="A30" s="260">
        <v>15</v>
      </c>
      <c r="B30" s="252" t="s">
        <v>791</v>
      </c>
      <c r="C30" s="259"/>
      <c r="D30" s="256"/>
      <c r="E30" s="255"/>
      <c r="F30" s="255" t="e">
        <f>F28*3.25%</f>
        <v>#REF!</v>
      </c>
    </row>
    <row r="31" spans="1:6" ht="14.4" x14ac:dyDescent="0.25">
      <c r="A31" s="260"/>
      <c r="B31" s="252"/>
      <c r="C31" s="259"/>
      <c r="D31" s="256"/>
      <c r="E31" s="255"/>
      <c r="F31" s="255"/>
    </row>
    <row r="32" spans="1:6" ht="14.4" x14ac:dyDescent="0.25">
      <c r="A32" s="262">
        <v>16</v>
      </c>
      <c r="B32" s="257" t="s">
        <v>786</v>
      </c>
      <c r="C32" s="259"/>
      <c r="D32" s="256"/>
      <c r="E32" s="255"/>
      <c r="F32" s="263" t="e">
        <f>SUM(F28:F31)</f>
        <v>#REF!</v>
      </c>
    </row>
    <row r="33" spans="1:6" ht="14.4" x14ac:dyDescent="0.25">
      <c r="A33" s="262"/>
      <c r="B33" s="252"/>
      <c r="C33" s="259"/>
      <c r="D33" s="256"/>
      <c r="E33" s="255"/>
      <c r="F33" s="261"/>
    </row>
    <row r="34" spans="1:6" ht="14.4" x14ac:dyDescent="0.25">
      <c r="A34" s="260">
        <v>17</v>
      </c>
      <c r="B34" s="252" t="s">
        <v>790</v>
      </c>
      <c r="C34" s="259"/>
      <c r="D34" s="256"/>
      <c r="E34" s="255"/>
      <c r="F34" s="255" t="e">
        <f>SUM(F32/100*3.25)</f>
        <v>#REF!</v>
      </c>
    </row>
    <row r="35" spans="1:6" ht="14.4" x14ac:dyDescent="0.25">
      <c r="A35" s="260"/>
      <c r="B35" s="252"/>
      <c r="C35" s="259"/>
      <c r="D35" s="256"/>
      <c r="E35" s="255"/>
      <c r="F35" s="264"/>
    </row>
    <row r="36" spans="1:6" ht="14.4" x14ac:dyDescent="0.25">
      <c r="A36" s="260">
        <v>18</v>
      </c>
      <c r="B36" s="257" t="s">
        <v>786</v>
      </c>
      <c r="C36" s="259"/>
      <c r="D36" s="256"/>
      <c r="E36" s="255"/>
      <c r="F36" s="261" t="e">
        <f>SUM(F32:F34)</f>
        <v>#REF!</v>
      </c>
    </row>
    <row r="37" spans="1:6" ht="14.4" x14ac:dyDescent="0.25">
      <c r="A37" s="260"/>
      <c r="B37" s="257"/>
      <c r="C37" s="259"/>
      <c r="D37" s="256"/>
      <c r="E37" s="255"/>
      <c r="F37" s="255"/>
    </row>
    <row r="38" spans="1:6" ht="26.4" x14ac:dyDescent="0.25">
      <c r="A38" s="260">
        <v>19</v>
      </c>
      <c r="B38" s="252" t="s">
        <v>789</v>
      </c>
      <c r="C38" s="259"/>
      <c r="D38" s="256"/>
      <c r="E38" s="255"/>
      <c r="F38" s="255" t="e">
        <f>F36*15%</f>
        <v>#REF!</v>
      </c>
    </row>
    <row r="39" spans="1:6" ht="14.4" x14ac:dyDescent="0.25">
      <c r="A39" s="260"/>
      <c r="B39" s="252"/>
      <c r="C39" s="259"/>
      <c r="D39" s="256"/>
      <c r="E39" s="255"/>
      <c r="F39" s="255"/>
    </row>
    <row r="40" spans="1:6" ht="14.4" x14ac:dyDescent="0.25">
      <c r="A40" s="262">
        <v>20</v>
      </c>
      <c r="B40" s="257" t="s">
        <v>786</v>
      </c>
      <c r="C40" s="259"/>
      <c r="D40" s="256"/>
      <c r="E40" s="255"/>
      <c r="F40" s="263" t="e">
        <f>SUM(F36:F38)</f>
        <v>#REF!</v>
      </c>
    </row>
    <row r="41" spans="1:6" ht="14.4" x14ac:dyDescent="0.25">
      <c r="A41" s="262"/>
      <c r="B41" s="252"/>
      <c r="C41" s="259"/>
      <c r="D41" s="256"/>
      <c r="E41" s="255"/>
      <c r="F41" s="261"/>
    </row>
    <row r="42" spans="1:6" ht="14.4" x14ac:dyDescent="0.25">
      <c r="A42" s="260">
        <v>21</v>
      </c>
      <c r="B42" s="252" t="s">
        <v>788</v>
      </c>
      <c r="C42" s="259"/>
      <c r="D42" s="256"/>
      <c r="E42" s="255"/>
      <c r="F42" s="255" t="e">
        <f>F40*10%</f>
        <v>#REF!</v>
      </c>
    </row>
    <row r="43" spans="1:6" ht="14.4" x14ac:dyDescent="0.25">
      <c r="A43" s="260"/>
      <c r="B43" s="252"/>
      <c r="C43" s="259"/>
      <c r="D43" s="256"/>
      <c r="E43" s="255"/>
      <c r="F43" s="255"/>
    </row>
    <row r="44" spans="1:6" ht="14.4" x14ac:dyDescent="0.25">
      <c r="A44" s="260">
        <v>22</v>
      </c>
      <c r="B44" s="252" t="s">
        <v>787</v>
      </c>
      <c r="C44" s="259"/>
      <c r="D44" s="256"/>
      <c r="E44" s="255"/>
      <c r="F44" s="255" t="e">
        <f>F40*10%</f>
        <v>#REF!</v>
      </c>
    </row>
    <row r="45" spans="1:6" ht="14.4" x14ac:dyDescent="0.25">
      <c r="A45" s="260"/>
      <c r="B45" s="252"/>
      <c r="C45" s="259"/>
      <c r="D45" s="256"/>
      <c r="E45" s="255"/>
      <c r="F45" s="264"/>
    </row>
    <row r="46" spans="1:6" ht="14.4" x14ac:dyDescent="0.25">
      <c r="A46" s="262">
        <v>23</v>
      </c>
      <c r="B46" s="257" t="s">
        <v>786</v>
      </c>
      <c r="C46" s="259"/>
      <c r="D46" s="256"/>
      <c r="E46" s="255"/>
      <c r="F46" s="263" t="e">
        <f>SUM(F40:F45)</f>
        <v>#REF!</v>
      </c>
    </row>
    <row r="47" spans="1:6" ht="14.4" x14ac:dyDescent="0.25">
      <c r="A47" s="262"/>
      <c r="B47" s="252"/>
      <c r="C47" s="259"/>
      <c r="D47" s="256"/>
      <c r="E47" s="255"/>
      <c r="F47" s="261"/>
    </row>
    <row r="48" spans="1:6" ht="14.4" x14ac:dyDescent="0.25">
      <c r="A48" s="260">
        <v>24</v>
      </c>
      <c r="B48" s="252" t="s">
        <v>785</v>
      </c>
      <c r="C48" s="259"/>
      <c r="D48" s="256"/>
      <c r="E48" s="255"/>
      <c r="F48" s="255" t="e">
        <f>SUM(F46/100*0.95)</f>
        <v>#REF!</v>
      </c>
    </row>
    <row r="49" spans="1:6" ht="14.4" x14ac:dyDescent="0.25">
      <c r="A49" s="260"/>
      <c r="B49" s="252"/>
      <c r="C49" s="259"/>
      <c r="D49" s="256"/>
      <c r="E49" s="255"/>
      <c r="F49" s="255"/>
    </row>
    <row r="50" spans="1:6" ht="13.8" thickBot="1" x14ac:dyDescent="0.3">
      <c r="A50" s="258">
        <v>25</v>
      </c>
      <c r="B50" s="257" t="s">
        <v>784</v>
      </c>
      <c r="C50" s="256"/>
      <c r="D50" s="256"/>
      <c r="E50" s="255"/>
      <c r="F50" s="254" t="e">
        <f>SUM(F46:F48)</f>
        <v>#REF!</v>
      </c>
    </row>
    <row r="51" spans="1:6" ht="13.2" x14ac:dyDescent="0.25">
      <c r="A51" s="253"/>
      <c r="B51" s="252"/>
      <c r="C51" s="251"/>
      <c r="D51" s="251"/>
      <c r="E51" s="250"/>
      <c r="F51" s="250"/>
    </row>
    <row r="52" spans="1:6" ht="13.2" x14ac:dyDescent="0.25">
      <c r="A52" s="249"/>
      <c r="B52" s="248"/>
      <c r="C52" s="248"/>
      <c r="D52" s="247"/>
      <c r="E52" s="245"/>
      <c r="F52" s="244"/>
    </row>
    <row r="53" spans="1:6" x14ac:dyDescent="0.25">
      <c r="A53" s="504" t="s">
        <v>783</v>
      </c>
      <c r="B53" s="504"/>
      <c r="C53" s="504"/>
      <c r="D53" s="504"/>
      <c r="E53" s="504"/>
      <c r="F53" s="504"/>
    </row>
    <row r="54" spans="1:6" x14ac:dyDescent="0.25">
      <c r="A54" s="504"/>
      <c r="B54" s="504"/>
      <c r="C54" s="504"/>
      <c r="D54" s="504"/>
      <c r="E54" s="504"/>
      <c r="F54" s="504"/>
    </row>
    <row r="55" spans="1:6" ht="13.2" x14ac:dyDescent="0.25">
      <c r="A55" s="246"/>
      <c r="B55" s="498"/>
      <c r="C55" s="498"/>
      <c r="D55" s="498"/>
      <c r="E55" s="245"/>
      <c r="F55" s="247"/>
    </row>
    <row r="56" spans="1:6" ht="1.65" customHeight="1" x14ac:dyDescent="0.25">
      <c r="A56" s="246"/>
      <c r="B56" s="499"/>
      <c r="C56" s="499"/>
      <c r="D56" s="499"/>
      <c r="E56" s="245"/>
      <c r="F56" s="244"/>
    </row>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sheetData>
  <mergeCells count="4">
    <mergeCell ref="A1:B1"/>
    <mergeCell ref="A53:F54"/>
    <mergeCell ref="B55:D55"/>
    <mergeCell ref="B56:D56"/>
  </mergeCells>
  <pageMargins left="0.70866141732283472" right="0.70866141732283472" top="0.94488188976377963" bottom="0.74803149606299213" header="0.31496062992125984" footer="0.31496062992125984"/>
  <pageSetup scale="88" fitToHeight="0" orientation="portrait"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260ED-A1A5-49BB-94F5-52B99DBCE9BA}">
  <sheetPr>
    <pageSetUpPr fitToPage="1"/>
  </sheetPr>
  <dimension ref="A1:F136"/>
  <sheetViews>
    <sheetView topLeftCell="A22" workbookViewId="0">
      <selection activeCell="A65" sqref="A65:F66"/>
    </sheetView>
  </sheetViews>
  <sheetFormatPr defaultColWidth="0" defaultRowHeight="12.6" zeroHeight="1" x14ac:dyDescent="0.25"/>
  <cols>
    <col min="1" max="1" width="9.5546875" style="243" customWidth="1"/>
    <col min="2" max="2" width="52.88671875" style="243" customWidth="1"/>
    <col min="3" max="3" width="10.109375" style="243" customWidth="1"/>
    <col min="4" max="4" width="7" style="243" customWidth="1"/>
    <col min="5" max="5" width="13" style="243" customWidth="1"/>
    <col min="6" max="6" width="12.109375" style="243" customWidth="1"/>
    <col min="7" max="16384" width="8.88671875" style="243" hidden="1"/>
  </cols>
  <sheetData>
    <row r="1" spans="1:6" x14ac:dyDescent="0.25">
      <c r="A1" s="502" t="s">
        <v>814</v>
      </c>
      <c r="B1" s="503"/>
    </row>
    <row r="2" spans="1:6" x14ac:dyDescent="0.25">
      <c r="A2" s="243" t="s">
        <v>815</v>
      </c>
    </row>
    <row r="3" spans="1:6" x14ac:dyDescent="0.25">
      <c r="E3" s="299">
        <v>43101</v>
      </c>
    </row>
    <row r="4" spans="1:6" x14ac:dyDescent="0.25"/>
    <row r="5" spans="1:6" ht="13.2" x14ac:dyDescent="0.25">
      <c r="A5" s="298" t="s">
        <v>31</v>
      </c>
      <c r="B5" s="297" t="s">
        <v>813</v>
      </c>
      <c r="C5" s="297" t="s">
        <v>812</v>
      </c>
      <c r="D5" s="297" t="s">
        <v>811</v>
      </c>
      <c r="E5" s="296" t="s">
        <v>16</v>
      </c>
      <c r="F5" s="296" t="s">
        <v>810</v>
      </c>
    </row>
    <row r="6" spans="1:6" ht="13.2" x14ac:dyDescent="0.25">
      <c r="A6" s="295"/>
      <c r="B6" s="294"/>
      <c r="C6" s="294"/>
      <c r="D6" s="294"/>
      <c r="E6" s="293"/>
      <c r="F6" s="293"/>
    </row>
    <row r="7" spans="1:6" ht="13.2" x14ac:dyDescent="0.25">
      <c r="A7" s="286"/>
      <c r="B7" s="257" t="s">
        <v>816</v>
      </c>
      <c r="C7" s="288"/>
      <c r="D7" s="288"/>
      <c r="E7" s="274"/>
      <c r="F7" s="274"/>
    </row>
    <row r="8" spans="1:6" ht="13.2" x14ac:dyDescent="0.25">
      <c r="A8" s="286"/>
      <c r="B8" s="291" t="s">
        <v>832</v>
      </c>
      <c r="C8" s="288"/>
      <c r="D8" s="288"/>
      <c r="E8" s="274"/>
      <c r="F8" s="274"/>
    </row>
    <row r="9" spans="1:6" ht="13.2" x14ac:dyDescent="0.25">
      <c r="A9" s="286"/>
      <c r="B9" s="291"/>
      <c r="C9" s="292"/>
      <c r="D9" s="288"/>
      <c r="E9" s="274"/>
      <c r="F9" s="274"/>
    </row>
    <row r="10" spans="1:6" ht="13.2" x14ac:dyDescent="0.25">
      <c r="A10" s="286">
        <v>1</v>
      </c>
      <c r="B10" s="291" t="s">
        <v>809</v>
      </c>
      <c r="C10" s="289">
        <v>1</v>
      </c>
      <c r="D10" s="290" t="s">
        <v>31</v>
      </c>
      <c r="E10" s="280"/>
      <c r="F10" s="280">
        <v>0</v>
      </c>
    </row>
    <row r="11" spans="1:6" ht="13.2" x14ac:dyDescent="0.25">
      <c r="A11" s="286"/>
      <c r="B11" s="291"/>
      <c r="C11" s="292"/>
      <c r="D11" s="288"/>
      <c r="E11" s="274"/>
      <c r="F11" s="274"/>
    </row>
    <row r="12" spans="1:6" ht="39.6" x14ac:dyDescent="0.25">
      <c r="A12" s="278">
        <v>1.01</v>
      </c>
      <c r="B12" s="309" t="s">
        <v>808</v>
      </c>
      <c r="C12" s="310">
        <v>1</v>
      </c>
      <c r="D12" s="311" t="s">
        <v>31</v>
      </c>
      <c r="E12" s="312">
        <f>(200*21)+(52.5*21)</f>
        <v>5302.5</v>
      </c>
      <c r="F12" s="312">
        <f>E12*C12</f>
        <v>5302.5</v>
      </c>
    </row>
    <row r="13" spans="1:6" ht="26.4" x14ac:dyDescent="0.25">
      <c r="A13" s="278">
        <v>1.02</v>
      </c>
      <c r="B13" s="309" t="s">
        <v>807</v>
      </c>
      <c r="C13" s="313">
        <v>1400</v>
      </c>
      <c r="D13" s="314" t="s">
        <v>19</v>
      </c>
      <c r="E13" s="312">
        <v>5</v>
      </c>
      <c r="F13" s="312">
        <f>E13*C13</f>
        <v>7000</v>
      </c>
    </row>
    <row r="14" spans="1:6" ht="39.6" x14ac:dyDescent="0.25">
      <c r="A14" s="278">
        <v>1.03</v>
      </c>
      <c r="B14" s="309" t="s">
        <v>806</v>
      </c>
      <c r="C14" s="313">
        <v>1</v>
      </c>
      <c r="D14" s="314" t="s">
        <v>803</v>
      </c>
      <c r="E14" s="312">
        <v>500</v>
      </c>
      <c r="F14" s="312">
        <f>E14*C14</f>
        <v>500</v>
      </c>
    </row>
    <row r="15" spans="1:6" ht="26.4" x14ac:dyDescent="0.25">
      <c r="A15" s="278">
        <v>1.04</v>
      </c>
      <c r="B15" s="309" t="s">
        <v>805</v>
      </c>
      <c r="C15" s="313">
        <v>10</v>
      </c>
      <c r="D15" s="314" t="s">
        <v>31</v>
      </c>
      <c r="E15" s="312">
        <v>300</v>
      </c>
      <c r="F15" s="312">
        <f>E15*C15</f>
        <v>3000</v>
      </c>
    </row>
    <row r="16" spans="1:6" ht="26.4" x14ac:dyDescent="0.25">
      <c r="A16" s="278">
        <v>1.05</v>
      </c>
      <c r="B16" s="309" t="s">
        <v>804</v>
      </c>
      <c r="C16" s="313">
        <v>1</v>
      </c>
      <c r="D16" s="314" t="s">
        <v>803</v>
      </c>
      <c r="E16" s="312">
        <v>1000</v>
      </c>
      <c r="F16" s="312">
        <f>E16*C16</f>
        <v>1000</v>
      </c>
    </row>
    <row r="17" spans="1:6" ht="13.2" x14ac:dyDescent="0.25">
      <c r="A17" s="286"/>
      <c r="B17" s="291"/>
      <c r="C17" s="289"/>
      <c r="D17" s="290"/>
      <c r="E17" s="280"/>
      <c r="F17" s="280"/>
    </row>
    <row r="18" spans="1:6" ht="13.2" x14ac:dyDescent="0.25">
      <c r="A18" s="286">
        <v>2</v>
      </c>
      <c r="B18" s="285" t="s">
        <v>819</v>
      </c>
      <c r="C18" s="282">
        <v>1</v>
      </c>
      <c r="D18" s="288" t="s">
        <v>31</v>
      </c>
      <c r="E18" s="280" t="e">
        <f>SUM('Master Sheet Summary'!#REF!)</f>
        <v>#REF!</v>
      </c>
      <c r="F18" s="280" t="e">
        <f>E18*C18</f>
        <v>#REF!</v>
      </c>
    </row>
    <row r="19" spans="1:6" ht="26.4" x14ac:dyDescent="0.25">
      <c r="A19" s="278">
        <v>2.0099999999999998</v>
      </c>
      <c r="B19" s="283" t="s">
        <v>833</v>
      </c>
      <c r="C19" s="282"/>
      <c r="D19" s="288" t="s">
        <v>795</v>
      </c>
      <c r="E19" s="280"/>
      <c r="F19" s="280"/>
    </row>
    <row r="20" spans="1:6" ht="26.4" x14ac:dyDescent="0.25">
      <c r="A20" s="278">
        <v>2.02</v>
      </c>
      <c r="B20" s="279" t="s">
        <v>796</v>
      </c>
      <c r="C20" s="282"/>
      <c r="D20" s="288" t="s">
        <v>795</v>
      </c>
      <c r="E20" s="280"/>
      <c r="F20" s="280"/>
    </row>
    <row r="21" spans="1:6" ht="13.2" x14ac:dyDescent="0.25">
      <c r="A21" s="286"/>
      <c r="B21" s="285"/>
      <c r="C21" s="282"/>
      <c r="D21" s="288"/>
      <c r="E21" s="280"/>
      <c r="F21" s="280"/>
    </row>
    <row r="22" spans="1:6" ht="13.2" x14ac:dyDescent="0.25">
      <c r="A22" s="286">
        <v>3</v>
      </c>
      <c r="B22" s="285" t="s">
        <v>801</v>
      </c>
      <c r="C22" s="282">
        <v>1</v>
      </c>
      <c r="D22" s="288" t="s">
        <v>31</v>
      </c>
      <c r="E22" s="280" t="e">
        <f>SUM('Master Sheet Summary'!#REF!)</f>
        <v>#REF!</v>
      </c>
      <c r="F22" s="280" t="e">
        <f>E22*C22</f>
        <v>#REF!</v>
      </c>
    </row>
    <row r="23" spans="1:6" ht="13.2" x14ac:dyDescent="0.25">
      <c r="A23" s="278">
        <v>3.01</v>
      </c>
      <c r="B23" s="283" t="s">
        <v>817</v>
      </c>
      <c r="C23" s="282"/>
      <c r="D23" s="288" t="s">
        <v>795</v>
      </c>
      <c r="E23" s="280"/>
      <c r="F23" s="280"/>
    </row>
    <row r="24" spans="1:6" ht="26.4" x14ac:dyDescent="0.25">
      <c r="A24" s="278">
        <v>3.02</v>
      </c>
      <c r="B24" s="279" t="s">
        <v>796</v>
      </c>
      <c r="C24" s="282"/>
      <c r="D24" s="288" t="s">
        <v>795</v>
      </c>
      <c r="E24" s="280"/>
      <c r="F24" s="280"/>
    </row>
    <row r="25" spans="1:6" ht="13.2" x14ac:dyDescent="0.25">
      <c r="A25" s="278"/>
      <c r="B25" s="279"/>
      <c r="C25" s="282"/>
      <c r="D25" s="288"/>
      <c r="E25" s="280"/>
      <c r="F25" s="280"/>
    </row>
    <row r="26" spans="1:6" ht="13.2" x14ac:dyDescent="0.25">
      <c r="A26" s="286">
        <v>4</v>
      </c>
      <c r="B26" s="285" t="s">
        <v>818</v>
      </c>
      <c r="C26" s="282">
        <v>1</v>
      </c>
      <c r="D26" s="288" t="s">
        <v>31</v>
      </c>
      <c r="E26" s="280" t="e">
        <f>SUM('Master Sheet Summary'!#REF!)</f>
        <v>#REF!</v>
      </c>
      <c r="F26" s="280" t="e">
        <f>E26*C26</f>
        <v>#REF!</v>
      </c>
    </row>
    <row r="27" spans="1:6" ht="13.2" x14ac:dyDescent="0.25">
      <c r="A27" s="278">
        <v>4.01</v>
      </c>
      <c r="B27" s="283" t="s">
        <v>817</v>
      </c>
      <c r="C27" s="282"/>
      <c r="D27" s="288" t="s">
        <v>795</v>
      </c>
      <c r="E27" s="280"/>
      <c r="F27" s="280"/>
    </row>
    <row r="28" spans="1:6" ht="26.4" x14ac:dyDescent="0.25">
      <c r="A28" s="278">
        <v>4.0199999999999996</v>
      </c>
      <c r="B28" s="279" t="s">
        <v>796</v>
      </c>
      <c r="C28" s="282"/>
      <c r="D28" s="288" t="s">
        <v>795</v>
      </c>
      <c r="E28" s="280"/>
      <c r="F28" s="280"/>
    </row>
    <row r="29" spans="1:6" ht="13.2" x14ac:dyDescent="0.25">
      <c r="A29" s="278"/>
      <c r="B29" s="279"/>
      <c r="C29" s="282"/>
      <c r="D29" s="288"/>
      <c r="E29" s="280"/>
      <c r="F29" s="280"/>
    </row>
    <row r="30" spans="1:6" ht="13.2" x14ac:dyDescent="0.25">
      <c r="A30" s="286">
        <v>5</v>
      </c>
      <c r="B30" s="285" t="s">
        <v>338</v>
      </c>
      <c r="C30" s="282">
        <v>1</v>
      </c>
      <c r="D30" s="288" t="s">
        <v>31</v>
      </c>
      <c r="E30" s="280" t="e">
        <f>SUM('Master Sheet Summary'!#REF!)</f>
        <v>#REF!</v>
      </c>
      <c r="F30" s="280" t="e">
        <f>E30*C30</f>
        <v>#REF!</v>
      </c>
    </row>
    <row r="31" spans="1:6" ht="13.2" x14ac:dyDescent="0.25">
      <c r="A31" s="278">
        <v>5.01</v>
      </c>
      <c r="B31" s="283" t="s">
        <v>817</v>
      </c>
      <c r="C31" s="282"/>
      <c r="D31" s="288" t="s">
        <v>795</v>
      </c>
      <c r="E31" s="280"/>
      <c r="F31" s="280"/>
    </row>
    <row r="32" spans="1:6" ht="26.4" x14ac:dyDescent="0.25">
      <c r="A32" s="278">
        <v>5.0199999999999996</v>
      </c>
      <c r="B32" s="279" t="s">
        <v>796</v>
      </c>
      <c r="C32" s="282"/>
      <c r="D32" s="288" t="s">
        <v>795</v>
      </c>
      <c r="E32" s="280"/>
      <c r="F32" s="280"/>
    </row>
    <row r="33" spans="1:6" ht="13.2" x14ac:dyDescent="0.25">
      <c r="A33" s="278"/>
      <c r="B33" s="279"/>
      <c r="C33" s="282"/>
      <c r="D33" s="288"/>
      <c r="E33" s="280"/>
      <c r="F33" s="280"/>
    </row>
    <row r="34" spans="1:6" ht="14.4" x14ac:dyDescent="0.25">
      <c r="A34" s="262">
        <v>6</v>
      </c>
      <c r="B34" s="257" t="s">
        <v>786</v>
      </c>
      <c r="C34" s="259"/>
      <c r="D34" s="269"/>
      <c r="E34" s="255"/>
      <c r="F34" s="273" t="e">
        <f>SUM(F18:F29)</f>
        <v>#REF!</v>
      </c>
    </row>
    <row r="35" spans="1:6" ht="14.4" x14ac:dyDescent="0.25">
      <c r="A35" s="267"/>
      <c r="B35" s="272"/>
      <c r="C35" s="259"/>
      <c r="D35" s="269"/>
      <c r="E35" s="255"/>
      <c r="F35" s="271" t="s">
        <v>793</v>
      </c>
    </row>
    <row r="36" spans="1:6" ht="14.4" x14ac:dyDescent="0.25">
      <c r="A36" s="267">
        <v>7</v>
      </c>
      <c r="B36" s="252" t="s">
        <v>794</v>
      </c>
      <c r="C36" s="259"/>
      <c r="D36" s="270"/>
      <c r="E36" s="255"/>
      <c r="F36" s="268" t="e">
        <f>F34*15%</f>
        <v>#REF!</v>
      </c>
    </row>
    <row r="37" spans="1:6" ht="14.4" x14ac:dyDescent="0.25">
      <c r="A37" s="267"/>
      <c r="B37" s="252"/>
      <c r="C37" s="259"/>
      <c r="D37" s="269" t="s">
        <v>793</v>
      </c>
      <c r="E37" s="255"/>
      <c r="F37" s="266"/>
    </row>
    <row r="38" spans="1:6" ht="14.4" x14ac:dyDescent="0.25">
      <c r="A38" s="267">
        <v>8</v>
      </c>
      <c r="B38" s="252" t="s">
        <v>792</v>
      </c>
      <c r="C38" s="259"/>
      <c r="D38" s="269"/>
      <c r="E38" s="268"/>
      <c r="F38" s="268">
        <f>F10</f>
        <v>0</v>
      </c>
    </row>
    <row r="39" spans="1:6" ht="14.4" x14ac:dyDescent="0.25">
      <c r="A39" s="267"/>
      <c r="B39" s="252"/>
      <c r="C39" s="259"/>
      <c r="D39" s="256"/>
      <c r="E39" s="255"/>
      <c r="F39" s="266"/>
    </row>
    <row r="40" spans="1:6" ht="14.4" x14ac:dyDescent="0.25">
      <c r="A40" s="262">
        <v>9</v>
      </c>
      <c r="B40" s="257" t="s">
        <v>786</v>
      </c>
      <c r="C40" s="259"/>
      <c r="D40" s="256"/>
      <c r="E40" s="255"/>
      <c r="F40" s="263" t="e">
        <f>SUM(F34:F39)</f>
        <v>#REF!</v>
      </c>
    </row>
    <row r="41" spans="1:6" ht="14.4" x14ac:dyDescent="0.25">
      <c r="A41" s="260"/>
      <c r="B41" s="252"/>
      <c r="C41" s="259"/>
      <c r="D41" s="256"/>
      <c r="E41" s="255"/>
      <c r="F41" s="265"/>
    </row>
    <row r="42" spans="1:6" ht="14.4" x14ac:dyDescent="0.25">
      <c r="A42" s="260">
        <v>10</v>
      </c>
      <c r="B42" s="252" t="s">
        <v>791</v>
      </c>
      <c r="C42" s="259"/>
      <c r="D42" s="256"/>
      <c r="E42" s="255"/>
      <c r="F42" s="255" t="e">
        <f>F40*3.25%</f>
        <v>#REF!</v>
      </c>
    </row>
    <row r="43" spans="1:6" ht="14.4" x14ac:dyDescent="0.25">
      <c r="A43" s="260"/>
      <c r="B43" s="252"/>
      <c r="C43" s="259"/>
      <c r="D43" s="256"/>
      <c r="E43" s="255"/>
      <c r="F43" s="255"/>
    </row>
    <row r="44" spans="1:6" ht="14.4" x14ac:dyDescent="0.25">
      <c r="A44" s="262">
        <v>11</v>
      </c>
      <c r="B44" s="257" t="s">
        <v>786</v>
      </c>
      <c r="C44" s="259"/>
      <c r="D44" s="256"/>
      <c r="E44" s="255"/>
      <c r="F44" s="263" t="e">
        <f>SUM(F40:F43)</f>
        <v>#REF!</v>
      </c>
    </row>
    <row r="45" spans="1:6" ht="14.4" x14ac:dyDescent="0.25">
      <c r="A45" s="262"/>
      <c r="B45" s="252"/>
      <c r="C45" s="259"/>
      <c r="D45" s="256"/>
      <c r="E45" s="255"/>
      <c r="F45" s="261"/>
    </row>
    <row r="46" spans="1:6" ht="14.4" x14ac:dyDescent="0.25">
      <c r="A46" s="260">
        <v>12</v>
      </c>
      <c r="B46" s="252" t="s">
        <v>790</v>
      </c>
      <c r="C46" s="259"/>
      <c r="D46" s="256"/>
      <c r="E46" s="255"/>
      <c r="F46" s="255" t="e">
        <f>SUM(F44/100*3.25)</f>
        <v>#REF!</v>
      </c>
    </row>
    <row r="47" spans="1:6" ht="14.4" x14ac:dyDescent="0.25">
      <c r="A47" s="260"/>
      <c r="B47" s="252"/>
      <c r="C47" s="259"/>
      <c r="D47" s="256"/>
      <c r="E47" s="255"/>
      <c r="F47" s="264"/>
    </row>
    <row r="48" spans="1:6" ht="14.4" x14ac:dyDescent="0.25">
      <c r="A48" s="260">
        <v>13</v>
      </c>
      <c r="B48" s="257" t="s">
        <v>786</v>
      </c>
      <c r="C48" s="259"/>
      <c r="D48" s="256"/>
      <c r="E48" s="255"/>
      <c r="F48" s="261" t="e">
        <f>SUM(F44:F46)</f>
        <v>#REF!</v>
      </c>
    </row>
    <row r="49" spans="1:6" ht="14.4" x14ac:dyDescent="0.25">
      <c r="A49" s="260"/>
      <c r="B49" s="257"/>
      <c r="C49" s="259"/>
      <c r="D49" s="256"/>
      <c r="E49" s="255"/>
      <c r="F49" s="255"/>
    </row>
    <row r="50" spans="1:6" ht="26.4" x14ac:dyDescent="0.25">
      <c r="A50" s="260">
        <v>14</v>
      </c>
      <c r="B50" s="252" t="s">
        <v>789</v>
      </c>
      <c r="C50" s="259"/>
      <c r="D50" s="256"/>
      <c r="E50" s="255"/>
      <c r="F50" s="255" t="e">
        <f>F48*15%</f>
        <v>#REF!</v>
      </c>
    </row>
    <row r="51" spans="1:6" ht="14.4" x14ac:dyDescent="0.25">
      <c r="A51" s="260"/>
      <c r="B51" s="252"/>
      <c r="C51" s="259"/>
      <c r="D51" s="256"/>
      <c r="E51" s="255"/>
      <c r="F51" s="255"/>
    </row>
    <row r="52" spans="1:6" ht="14.4" x14ac:dyDescent="0.25">
      <c r="A52" s="262">
        <v>15</v>
      </c>
      <c r="B52" s="257" t="s">
        <v>786</v>
      </c>
      <c r="C52" s="259"/>
      <c r="D52" s="256"/>
      <c r="E52" s="255"/>
      <c r="F52" s="263" t="e">
        <f>SUM(F48:F50)</f>
        <v>#REF!</v>
      </c>
    </row>
    <row r="53" spans="1:6" ht="14.4" x14ac:dyDescent="0.25">
      <c r="A53" s="262"/>
      <c r="B53" s="252"/>
      <c r="C53" s="259"/>
      <c r="D53" s="256"/>
      <c r="E53" s="255"/>
      <c r="F53" s="261"/>
    </row>
    <row r="54" spans="1:6" ht="14.4" x14ac:dyDescent="0.25">
      <c r="A54" s="260">
        <v>16</v>
      </c>
      <c r="B54" s="252" t="s">
        <v>788</v>
      </c>
      <c r="C54" s="259"/>
      <c r="D54" s="256"/>
      <c r="E54" s="255"/>
      <c r="F54" s="255" t="e">
        <f>F52*10%</f>
        <v>#REF!</v>
      </c>
    </row>
    <row r="55" spans="1:6" ht="14.4" x14ac:dyDescent="0.25">
      <c r="A55" s="260"/>
      <c r="B55" s="252"/>
      <c r="C55" s="259"/>
      <c r="D55" s="256"/>
      <c r="E55" s="255"/>
      <c r="F55" s="255"/>
    </row>
    <row r="56" spans="1:6" ht="14.4" x14ac:dyDescent="0.25">
      <c r="A56" s="260">
        <v>17</v>
      </c>
      <c r="B56" s="252" t="s">
        <v>787</v>
      </c>
      <c r="C56" s="259"/>
      <c r="D56" s="256"/>
      <c r="E56" s="255"/>
      <c r="F56" s="255" t="e">
        <f>F52*10%</f>
        <v>#REF!</v>
      </c>
    </row>
    <row r="57" spans="1:6" ht="14.4" x14ac:dyDescent="0.25">
      <c r="A57" s="260"/>
      <c r="B57" s="252"/>
      <c r="C57" s="259"/>
      <c r="D57" s="256"/>
      <c r="E57" s="255"/>
      <c r="F57" s="264"/>
    </row>
    <row r="58" spans="1:6" ht="14.4" x14ac:dyDescent="0.25">
      <c r="A58" s="262">
        <v>18</v>
      </c>
      <c r="B58" s="257" t="s">
        <v>786</v>
      </c>
      <c r="C58" s="259"/>
      <c r="D58" s="256"/>
      <c r="E58" s="255"/>
      <c r="F58" s="263" t="e">
        <f>SUM(F52:F57)</f>
        <v>#REF!</v>
      </c>
    </row>
    <row r="59" spans="1:6" ht="14.4" x14ac:dyDescent="0.25">
      <c r="A59" s="262"/>
      <c r="B59" s="252"/>
      <c r="C59" s="259"/>
      <c r="D59" s="256"/>
      <c r="E59" s="255"/>
      <c r="F59" s="261"/>
    </row>
    <row r="60" spans="1:6" ht="14.4" x14ac:dyDescent="0.25">
      <c r="A60" s="260">
        <v>19</v>
      </c>
      <c r="B60" s="252" t="s">
        <v>785</v>
      </c>
      <c r="C60" s="259"/>
      <c r="D60" s="256"/>
      <c r="E60" s="255"/>
      <c r="F60" s="255" t="e">
        <f>SUM(F58/100*0.95)</f>
        <v>#REF!</v>
      </c>
    </row>
    <row r="61" spans="1:6" ht="14.4" x14ac:dyDescent="0.25">
      <c r="A61" s="260"/>
      <c r="B61" s="252"/>
      <c r="C61" s="259"/>
      <c r="D61" s="256"/>
      <c r="E61" s="255"/>
      <c r="F61" s="255"/>
    </row>
    <row r="62" spans="1:6" ht="13.8" thickBot="1" x14ac:dyDescent="0.3">
      <c r="A62" s="258">
        <v>20</v>
      </c>
      <c r="B62" s="257" t="s">
        <v>784</v>
      </c>
      <c r="C62" s="256"/>
      <c r="D62" s="256"/>
      <c r="E62" s="255"/>
      <c r="F62" s="254" t="e">
        <f>SUM(F58:F60)</f>
        <v>#REF!</v>
      </c>
    </row>
    <row r="63" spans="1:6" ht="13.2" x14ac:dyDescent="0.25">
      <c r="A63" s="253"/>
      <c r="B63" s="252"/>
      <c r="C63" s="251"/>
      <c r="D63" s="251"/>
      <c r="E63" s="250"/>
      <c r="F63" s="250"/>
    </row>
    <row r="64" spans="1:6" ht="13.2" x14ac:dyDescent="0.25">
      <c r="A64" s="249"/>
      <c r="B64" s="248"/>
      <c r="C64" s="248"/>
      <c r="D64" s="247"/>
      <c r="E64" s="245"/>
      <c r="F64" s="244"/>
    </row>
    <row r="65" spans="1:6" x14ac:dyDescent="0.25">
      <c r="A65" s="504" t="s">
        <v>783</v>
      </c>
      <c r="B65" s="504"/>
      <c r="C65" s="504"/>
      <c r="D65" s="504"/>
      <c r="E65" s="504"/>
      <c r="F65" s="504"/>
    </row>
    <row r="66" spans="1:6" x14ac:dyDescent="0.25">
      <c r="A66" s="504"/>
      <c r="B66" s="504"/>
      <c r="C66" s="504"/>
      <c r="D66" s="504"/>
      <c r="E66" s="504"/>
      <c r="F66" s="504"/>
    </row>
    <row r="67" spans="1:6" ht="13.2" x14ac:dyDescent="0.25">
      <c r="A67" s="246"/>
      <c r="B67" s="498"/>
      <c r="C67" s="498"/>
      <c r="D67" s="498"/>
      <c r="E67" s="245"/>
      <c r="F67" s="247"/>
    </row>
    <row r="68" spans="1:6" ht="1.65" customHeight="1" x14ac:dyDescent="0.25">
      <c r="A68" s="246"/>
      <c r="B68" s="499"/>
      <c r="C68" s="499"/>
      <c r="D68" s="499"/>
      <c r="E68" s="245"/>
      <c r="F68" s="244"/>
    </row>
    <row r="69" spans="1:6" hidden="1" x14ac:dyDescent="0.25"/>
    <row r="70" spans="1:6" hidden="1" x14ac:dyDescent="0.25"/>
    <row r="71" spans="1:6" hidden="1" x14ac:dyDescent="0.25"/>
    <row r="72" spans="1:6" hidden="1" x14ac:dyDescent="0.25"/>
    <row r="73" spans="1:6" hidden="1" x14ac:dyDescent="0.25"/>
    <row r="74" spans="1:6" hidden="1" x14ac:dyDescent="0.25"/>
    <row r="75" spans="1:6" hidden="1" x14ac:dyDescent="0.25"/>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sheetData>
  <mergeCells count="4">
    <mergeCell ref="A1:B1"/>
    <mergeCell ref="A65:F66"/>
    <mergeCell ref="B67:D67"/>
    <mergeCell ref="B68:D68"/>
  </mergeCells>
  <pageMargins left="0.70866141732283472" right="0.70866141732283472" top="0.94488188976377963" bottom="0.74803149606299213" header="0.31496062992125984" footer="0.31496062992125984"/>
  <pageSetup scale="88" fitToHeight="0" orientation="portrait"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053A-6CEF-4634-95D1-45FE2099C9EC}">
  <sheetPr>
    <pageSetUpPr fitToPage="1"/>
  </sheetPr>
  <dimension ref="A1:F132"/>
  <sheetViews>
    <sheetView workbookViewId="0">
      <selection activeCell="B8" sqref="B8"/>
    </sheetView>
  </sheetViews>
  <sheetFormatPr defaultColWidth="0" defaultRowHeight="12.6" zeroHeight="1" x14ac:dyDescent="0.25"/>
  <cols>
    <col min="1" max="1" width="9.5546875" style="243" customWidth="1"/>
    <col min="2" max="2" width="52.88671875" style="243" customWidth="1"/>
    <col min="3" max="3" width="10.109375" style="243" customWidth="1"/>
    <col min="4" max="4" width="7" style="243" customWidth="1"/>
    <col min="5" max="5" width="13" style="243" customWidth="1"/>
    <col min="6" max="6" width="12.109375" style="243" customWidth="1"/>
    <col min="7" max="16384" width="8.88671875" style="243" hidden="1"/>
  </cols>
  <sheetData>
    <row r="1" spans="1:6" x14ac:dyDescent="0.25">
      <c r="A1" s="502" t="s">
        <v>814</v>
      </c>
      <c r="B1" s="503"/>
    </row>
    <row r="2" spans="1:6" x14ac:dyDescent="0.25">
      <c r="A2" s="243" t="s">
        <v>815</v>
      </c>
    </row>
    <row r="3" spans="1:6" x14ac:dyDescent="0.25">
      <c r="E3" s="299">
        <v>43101</v>
      </c>
    </row>
    <row r="4" spans="1:6" x14ac:dyDescent="0.25"/>
    <row r="5" spans="1:6" ht="13.2" x14ac:dyDescent="0.25">
      <c r="A5" s="298" t="s">
        <v>31</v>
      </c>
      <c r="B5" s="297" t="s">
        <v>813</v>
      </c>
      <c r="C5" s="297" t="s">
        <v>812</v>
      </c>
      <c r="D5" s="297" t="s">
        <v>811</v>
      </c>
      <c r="E5" s="296" t="s">
        <v>16</v>
      </c>
      <c r="F5" s="296" t="s">
        <v>810</v>
      </c>
    </row>
    <row r="6" spans="1:6" ht="13.2" x14ac:dyDescent="0.25">
      <c r="A6" s="295"/>
      <c r="B6" s="294"/>
      <c r="C6" s="294"/>
      <c r="D6" s="294"/>
      <c r="E6" s="293"/>
      <c r="F6" s="293"/>
    </row>
    <row r="7" spans="1:6" ht="13.2" x14ac:dyDescent="0.25">
      <c r="A7" s="286"/>
      <c r="B7" s="257" t="s">
        <v>816</v>
      </c>
      <c r="C7" s="288"/>
      <c r="D7" s="288"/>
      <c r="E7" s="274"/>
      <c r="F7" s="274"/>
    </row>
    <row r="8" spans="1:6" ht="13.2" x14ac:dyDescent="0.25">
      <c r="A8" s="286"/>
      <c r="B8" s="291" t="s">
        <v>836</v>
      </c>
      <c r="C8" s="288"/>
      <c r="D8" s="288"/>
      <c r="E8" s="274"/>
      <c r="F8" s="274"/>
    </row>
    <row r="9" spans="1:6" ht="13.2" x14ac:dyDescent="0.25">
      <c r="A9" s="286"/>
      <c r="B9" s="291"/>
      <c r="C9" s="292"/>
      <c r="D9" s="288"/>
      <c r="E9" s="274"/>
      <c r="F9" s="274"/>
    </row>
    <row r="10" spans="1:6" ht="13.2" x14ac:dyDescent="0.25">
      <c r="A10" s="286">
        <v>1</v>
      </c>
      <c r="B10" s="291" t="s">
        <v>809</v>
      </c>
      <c r="C10" s="289">
        <v>1</v>
      </c>
      <c r="D10" s="290" t="s">
        <v>31</v>
      </c>
      <c r="E10" s="280"/>
      <c r="F10" s="280">
        <f>SUM(F12:F16)</f>
        <v>16802.5</v>
      </c>
    </row>
    <row r="11" spans="1:6" ht="13.2" x14ac:dyDescent="0.25">
      <c r="A11" s="286"/>
      <c r="B11" s="291"/>
      <c r="C11" s="292"/>
      <c r="D11" s="288"/>
      <c r="E11" s="274"/>
      <c r="F11" s="274"/>
    </row>
    <row r="12" spans="1:6" ht="39.6" x14ac:dyDescent="0.25">
      <c r="A12" s="278">
        <v>1.01</v>
      </c>
      <c r="B12" s="300" t="s">
        <v>808</v>
      </c>
      <c r="C12" s="301">
        <v>1</v>
      </c>
      <c r="D12" s="302" t="s">
        <v>31</v>
      </c>
      <c r="E12" s="303">
        <f>(200*21)+(52.5*21)</f>
        <v>5302.5</v>
      </c>
      <c r="F12" s="303">
        <f>E12*C12</f>
        <v>5302.5</v>
      </c>
    </row>
    <row r="13" spans="1:6" ht="26.4" x14ac:dyDescent="0.25">
      <c r="A13" s="278">
        <v>1.02</v>
      </c>
      <c r="B13" s="300" t="s">
        <v>807</v>
      </c>
      <c r="C13" s="304">
        <v>1400</v>
      </c>
      <c r="D13" s="305" t="s">
        <v>19</v>
      </c>
      <c r="E13" s="303">
        <v>5</v>
      </c>
      <c r="F13" s="303">
        <f>E13*C13</f>
        <v>7000</v>
      </c>
    </row>
    <row r="14" spans="1:6" ht="39.6" x14ac:dyDescent="0.25">
      <c r="A14" s="278">
        <v>1.03</v>
      </c>
      <c r="B14" s="300" t="s">
        <v>806</v>
      </c>
      <c r="C14" s="304">
        <v>1</v>
      </c>
      <c r="D14" s="305" t="s">
        <v>803</v>
      </c>
      <c r="E14" s="303">
        <v>500</v>
      </c>
      <c r="F14" s="303">
        <f>E14*C14</f>
        <v>500</v>
      </c>
    </row>
    <row r="15" spans="1:6" ht="26.4" x14ac:dyDescent="0.25">
      <c r="A15" s="278">
        <v>1.04</v>
      </c>
      <c r="B15" s="300" t="s">
        <v>805</v>
      </c>
      <c r="C15" s="304">
        <v>10</v>
      </c>
      <c r="D15" s="305" t="s">
        <v>31</v>
      </c>
      <c r="E15" s="303">
        <v>300</v>
      </c>
      <c r="F15" s="303">
        <f>E15*C15</f>
        <v>3000</v>
      </c>
    </row>
    <row r="16" spans="1:6" ht="26.4" x14ac:dyDescent="0.25">
      <c r="A16" s="278">
        <v>1.05</v>
      </c>
      <c r="B16" s="300" t="s">
        <v>804</v>
      </c>
      <c r="C16" s="304">
        <v>1</v>
      </c>
      <c r="D16" s="305" t="s">
        <v>803</v>
      </c>
      <c r="E16" s="303">
        <v>1000</v>
      </c>
      <c r="F16" s="303">
        <f>E16*C16</f>
        <v>1000</v>
      </c>
    </row>
    <row r="17" spans="1:6" ht="13.2" x14ac:dyDescent="0.25">
      <c r="A17" s="286"/>
      <c r="B17" s="291"/>
      <c r="C17" s="289"/>
      <c r="D17" s="290"/>
      <c r="E17" s="280"/>
      <c r="F17" s="280"/>
    </row>
    <row r="18" spans="1:6" ht="11.4" customHeight="1" x14ac:dyDescent="0.25">
      <c r="A18" s="278"/>
      <c r="B18" s="283"/>
      <c r="C18" s="276"/>
      <c r="D18" s="275"/>
      <c r="E18" s="287"/>
      <c r="F18" s="268"/>
    </row>
    <row r="19" spans="1:6" ht="13.2" x14ac:dyDescent="0.25">
      <c r="A19" s="286">
        <v>2</v>
      </c>
      <c r="B19" s="285" t="s">
        <v>800</v>
      </c>
      <c r="C19" s="282">
        <v>1</v>
      </c>
      <c r="D19" s="284" t="s">
        <v>31</v>
      </c>
      <c r="E19" s="281" t="e">
        <f>'Master Sheet Summary'!#REF!</f>
        <v>#REF!</v>
      </c>
      <c r="F19" s="280" t="e">
        <f>E19*C19</f>
        <v>#REF!</v>
      </c>
    </row>
    <row r="20" spans="1:6" ht="39.6" x14ac:dyDescent="0.25">
      <c r="A20" s="278">
        <v>2.0099999999999998</v>
      </c>
      <c r="B20" s="283" t="s">
        <v>799</v>
      </c>
      <c r="C20" s="282"/>
      <c r="D20" s="288" t="s">
        <v>795</v>
      </c>
      <c r="E20" s="281"/>
      <c r="F20" s="280"/>
    </row>
    <row r="21" spans="1:6" ht="26.4" x14ac:dyDescent="0.25">
      <c r="A21" s="278">
        <v>2.02</v>
      </c>
      <c r="B21" s="279" t="s">
        <v>796</v>
      </c>
      <c r="C21" s="282"/>
      <c r="D21" s="288" t="s">
        <v>795</v>
      </c>
      <c r="E21" s="281"/>
      <c r="F21" s="280"/>
    </row>
    <row r="22" spans="1:6" ht="14.4" x14ac:dyDescent="0.25">
      <c r="A22" s="278"/>
      <c r="B22" s="283"/>
      <c r="C22" s="259"/>
      <c r="D22" s="275"/>
      <c r="E22" s="287"/>
      <c r="F22" s="268"/>
    </row>
    <row r="23" spans="1:6" ht="13.2" x14ac:dyDescent="0.25">
      <c r="A23" s="286">
        <v>3</v>
      </c>
      <c r="B23" s="285" t="s">
        <v>798</v>
      </c>
      <c r="C23" s="282">
        <v>1</v>
      </c>
      <c r="D23" s="284" t="s">
        <v>31</v>
      </c>
      <c r="E23" s="281" t="e">
        <f>'Master Sheet Summary'!#REF!</f>
        <v>#REF!</v>
      </c>
      <c r="F23" s="280" t="e">
        <f>E23*C23</f>
        <v>#REF!</v>
      </c>
    </row>
    <row r="24" spans="1:6" ht="26.4" x14ac:dyDescent="0.25">
      <c r="A24" s="278">
        <v>3.01</v>
      </c>
      <c r="B24" s="283" t="s">
        <v>797</v>
      </c>
      <c r="C24" s="282"/>
      <c r="D24" s="275" t="s">
        <v>795</v>
      </c>
      <c r="E24" s="281"/>
      <c r="F24" s="280"/>
    </row>
    <row r="25" spans="1:6" ht="26.4" x14ac:dyDescent="0.25">
      <c r="A25" s="278">
        <v>3.02</v>
      </c>
      <c r="B25" s="279" t="s">
        <v>796</v>
      </c>
      <c r="C25" s="276"/>
      <c r="D25" s="275" t="s">
        <v>795</v>
      </c>
      <c r="E25" s="274"/>
      <c r="F25" s="268"/>
    </row>
    <row r="26" spans="1:6" ht="13.2" x14ac:dyDescent="0.25">
      <c r="A26" s="278"/>
      <c r="B26" s="279"/>
      <c r="C26" s="276"/>
      <c r="D26" s="275"/>
      <c r="E26" s="274"/>
      <c r="F26" s="268"/>
    </row>
    <row r="27" spans="1:6" ht="13.2" x14ac:dyDescent="0.25">
      <c r="A27" s="286">
        <v>4</v>
      </c>
      <c r="B27" s="285" t="s">
        <v>834</v>
      </c>
      <c r="C27" s="282">
        <v>1</v>
      </c>
      <c r="D27" s="284" t="s">
        <v>31</v>
      </c>
      <c r="E27" s="281" t="e">
        <f>'Master Sheet Summary'!#REF!</f>
        <v>#REF!</v>
      </c>
      <c r="F27" s="280" t="e">
        <f>E27*C27</f>
        <v>#REF!</v>
      </c>
    </row>
    <row r="28" spans="1:6" ht="13.2" x14ac:dyDescent="0.25">
      <c r="A28" s="278">
        <v>4.01</v>
      </c>
      <c r="B28" s="283" t="s">
        <v>835</v>
      </c>
      <c r="C28" s="282"/>
      <c r="D28" s="275" t="s">
        <v>795</v>
      </c>
      <c r="E28" s="281"/>
      <c r="F28" s="280"/>
    </row>
    <row r="29" spans="1:6" ht="26.4" x14ac:dyDescent="0.25">
      <c r="A29" s="278">
        <v>4.0199999999999996</v>
      </c>
      <c r="B29" s="279" t="s">
        <v>796</v>
      </c>
      <c r="C29" s="276"/>
      <c r="D29" s="275" t="s">
        <v>795</v>
      </c>
      <c r="E29" s="274"/>
      <c r="F29" s="268"/>
    </row>
    <row r="30" spans="1:6" ht="13.2" x14ac:dyDescent="0.25">
      <c r="A30" s="278"/>
      <c r="B30" s="277"/>
      <c r="C30" s="276"/>
      <c r="D30" s="275"/>
      <c r="E30" s="274"/>
      <c r="F30" s="306"/>
    </row>
    <row r="31" spans="1:6" ht="14.4" x14ac:dyDescent="0.25">
      <c r="A31" s="262">
        <v>5</v>
      </c>
      <c r="B31" s="257" t="s">
        <v>786</v>
      </c>
      <c r="C31" s="259"/>
      <c r="D31" s="269"/>
      <c r="E31" s="255"/>
      <c r="F31" s="273" t="e">
        <f>SUM(F18:F29)</f>
        <v>#REF!</v>
      </c>
    </row>
    <row r="32" spans="1:6" ht="14.4" x14ac:dyDescent="0.25">
      <c r="A32" s="267"/>
      <c r="B32" s="272"/>
      <c r="C32" s="259"/>
      <c r="D32" s="269"/>
      <c r="E32" s="255"/>
      <c r="F32" s="271" t="s">
        <v>793</v>
      </c>
    </row>
    <row r="33" spans="1:6" ht="14.4" x14ac:dyDescent="0.25">
      <c r="A33" s="267">
        <v>6</v>
      </c>
      <c r="B33" s="252" t="s">
        <v>794</v>
      </c>
      <c r="C33" s="259"/>
      <c r="D33" s="270"/>
      <c r="E33" s="255"/>
      <c r="F33" s="268" t="e">
        <f>F31*15%</f>
        <v>#REF!</v>
      </c>
    </row>
    <row r="34" spans="1:6" ht="14.4" x14ac:dyDescent="0.25">
      <c r="A34" s="267"/>
      <c r="B34" s="252"/>
      <c r="C34" s="259"/>
      <c r="D34" s="269" t="s">
        <v>793</v>
      </c>
      <c r="E34" s="255"/>
      <c r="F34" s="266"/>
    </row>
    <row r="35" spans="1:6" ht="14.4" x14ac:dyDescent="0.25">
      <c r="A35" s="267">
        <v>7</v>
      </c>
      <c r="B35" s="252" t="s">
        <v>792</v>
      </c>
      <c r="C35" s="259"/>
      <c r="D35" s="269"/>
      <c r="E35" s="268"/>
      <c r="F35" s="268">
        <f>F10</f>
        <v>16802.5</v>
      </c>
    </row>
    <row r="36" spans="1:6" ht="14.4" x14ac:dyDescent="0.25">
      <c r="A36" s="267"/>
      <c r="B36" s="252"/>
      <c r="C36" s="259"/>
      <c r="D36" s="256"/>
      <c r="E36" s="255"/>
      <c r="F36" s="266"/>
    </row>
    <row r="37" spans="1:6" ht="14.4" x14ac:dyDescent="0.25">
      <c r="A37" s="262">
        <v>8</v>
      </c>
      <c r="B37" s="257" t="s">
        <v>786</v>
      </c>
      <c r="C37" s="259"/>
      <c r="D37" s="256"/>
      <c r="E37" s="255"/>
      <c r="F37" s="263" t="e">
        <f>SUM(F31:F36)</f>
        <v>#REF!</v>
      </c>
    </row>
    <row r="38" spans="1:6" ht="14.4" x14ac:dyDescent="0.25">
      <c r="A38" s="260"/>
      <c r="B38" s="252"/>
      <c r="C38" s="259"/>
      <c r="D38" s="256"/>
      <c r="E38" s="255"/>
      <c r="F38" s="265"/>
    </row>
    <row r="39" spans="1:6" ht="14.4" x14ac:dyDescent="0.25">
      <c r="A39" s="260">
        <v>9</v>
      </c>
      <c r="B39" s="252" t="s">
        <v>791</v>
      </c>
      <c r="C39" s="259"/>
      <c r="D39" s="256"/>
      <c r="E39" s="255"/>
      <c r="F39" s="255" t="e">
        <f>F37*3.25%</f>
        <v>#REF!</v>
      </c>
    </row>
    <row r="40" spans="1:6" ht="14.4" x14ac:dyDescent="0.25">
      <c r="A40" s="260"/>
      <c r="B40" s="252"/>
      <c r="C40" s="259"/>
      <c r="D40" s="256"/>
      <c r="E40" s="255"/>
      <c r="F40" s="255"/>
    </row>
    <row r="41" spans="1:6" ht="14.4" x14ac:dyDescent="0.25">
      <c r="A41" s="262">
        <v>10</v>
      </c>
      <c r="B41" s="257" t="s">
        <v>786</v>
      </c>
      <c r="C41" s="259"/>
      <c r="D41" s="256"/>
      <c r="E41" s="255"/>
      <c r="F41" s="263" t="e">
        <f>SUM(F37:F40)</f>
        <v>#REF!</v>
      </c>
    </row>
    <row r="42" spans="1:6" ht="14.4" x14ac:dyDescent="0.25">
      <c r="A42" s="262"/>
      <c r="B42" s="252"/>
      <c r="C42" s="259"/>
      <c r="D42" s="256"/>
      <c r="E42" s="255"/>
      <c r="F42" s="261"/>
    </row>
    <row r="43" spans="1:6" ht="14.4" x14ac:dyDescent="0.25">
      <c r="A43" s="260">
        <v>11</v>
      </c>
      <c r="B43" s="252" t="s">
        <v>790</v>
      </c>
      <c r="C43" s="259"/>
      <c r="D43" s="256"/>
      <c r="E43" s="255"/>
      <c r="F43" s="255" t="e">
        <f>SUM(F41/100*3.25)</f>
        <v>#REF!</v>
      </c>
    </row>
    <row r="44" spans="1:6" ht="14.4" x14ac:dyDescent="0.25">
      <c r="A44" s="260"/>
      <c r="B44" s="252"/>
      <c r="C44" s="259"/>
      <c r="D44" s="256"/>
      <c r="E44" s="255"/>
      <c r="F44" s="264"/>
    </row>
    <row r="45" spans="1:6" ht="14.4" x14ac:dyDescent="0.25">
      <c r="A45" s="260">
        <v>12</v>
      </c>
      <c r="B45" s="257" t="s">
        <v>786</v>
      </c>
      <c r="C45" s="259"/>
      <c r="D45" s="256"/>
      <c r="E45" s="255"/>
      <c r="F45" s="261" t="e">
        <f>SUM(F41:F43)</f>
        <v>#REF!</v>
      </c>
    </row>
    <row r="46" spans="1:6" ht="14.4" x14ac:dyDescent="0.25">
      <c r="A46" s="260"/>
      <c r="B46" s="257"/>
      <c r="C46" s="259"/>
      <c r="D46" s="256"/>
      <c r="E46" s="255"/>
      <c r="F46" s="255"/>
    </row>
    <row r="47" spans="1:6" ht="26.4" x14ac:dyDescent="0.25">
      <c r="A47" s="260">
        <v>13</v>
      </c>
      <c r="B47" s="252" t="s">
        <v>789</v>
      </c>
      <c r="C47" s="259"/>
      <c r="D47" s="256"/>
      <c r="E47" s="255"/>
      <c r="F47" s="255" t="e">
        <f>F45*15%</f>
        <v>#REF!</v>
      </c>
    </row>
    <row r="48" spans="1:6" ht="14.4" x14ac:dyDescent="0.25">
      <c r="A48" s="260"/>
      <c r="B48" s="252"/>
      <c r="C48" s="259"/>
      <c r="D48" s="256"/>
      <c r="E48" s="255"/>
      <c r="F48" s="255"/>
    </row>
    <row r="49" spans="1:6" ht="14.4" x14ac:dyDescent="0.25">
      <c r="A49" s="262">
        <v>14</v>
      </c>
      <c r="B49" s="257" t="s">
        <v>786</v>
      </c>
      <c r="C49" s="259"/>
      <c r="D49" s="256"/>
      <c r="E49" s="255"/>
      <c r="F49" s="263" t="e">
        <f>SUM(F45:F47)</f>
        <v>#REF!</v>
      </c>
    </row>
    <row r="50" spans="1:6" ht="14.4" x14ac:dyDescent="0.25">
      <c r="A50" s="262"/>
      <c r="B50" s="252"/>
      <c r="C50" s="259"/>
      <c r="D50" s="256"/>
      <c r="E50" s="255"/>
      <c r="F50" s="261"/>
    </row>
    <row r="51" spans="1:6" ht="14.4" x14ac:dyDescent="0.25">
      <c r="A51" s="260">
        <v>15</v>
      </c>
      <c r="B51" s="252" t="s">
        <v>788</v>
      </c>
      <c r="C51" s="259"/>
      <c r="D51" s="256"/>
      <c r="E51" s="255"/>
      <c r="F51" s="255" t="e">
        <f>F49*10%</f>
        <v>#REF!</v>
      </c>
    </row>
    <row r="52" spans="1:6" ht="14.4" x14ac:dyDescent="0.25">
      <c r="A52" s="260"/>
      <c r="B52" s="252"/>
      <c r="C52" s="259"/>
      <c r="D52" s="256"/>
      <c r="E52" s="255"/>
      <c r="F52" s="255"/>
    </row>
    <row r="53" spans="1:6" ht="14.4" x14ac:dyDescent="0.25">
      <c r="A53" s="260">
        <v>16</v>
      </c>
      <c r="B53" s="252" t="s">
        <v>787</v>
      </c>
      <c r="C53" s="259"/>
      <c r="D53" s="256"/>
      <c r="E53" s="255"/>
      <c r="F53" s="255" t="e">
        <f>F49*10%</f>
        <v>#REF!</v>
      </c>
    </row>
    <row r="54" spans="1:6" ht="14.4" x14ac:dyDescent="0.25">
      <c r="A54" s="260"/>
      <c r="B54" s="252"/>
      <c r="C54" s="259"/>
      <c r="D54" s="256"/>
      <c r="E54" s="255"/>
      <c r="F54" s="264"/>
    </row>
    <row r="55" spans="1:6" ht="14.4" x14ac:dyDescent="0.25">
      <c r="A55" s="262">
        <v>17</v>
      </c>
      <c r="B55" s="257" t="s">
        <v>786</v>
      </c>
      <c r="C55" s="259"/>
      <c r="D55" s="256"/>
      <c r="E55" s="255"/>
      <c r="F55" s="263" t="e">
        <f>SUM(F49:F54)</f>
        <v>#REF!</v>
      </c>
    </row>
    <row r="56" spans="1:6" ht="14.4" x14ac:dyDescent="0.25">
      <c r="A56" s="262"/>
      <c r="B56" s="252"/>
      <c r="C56" s="259"/>
      <c r="D56" s="256"/>
      <c r="E56" s="255"/>
      <c r="F56" s="261"/>
    </row>
    <row r="57" spans="1:6" ht="14.4" x14ac:dyDescent="0.25">
      <c r="A57" s="260">
        <v>18</v>
      </c>
      <c r="B57" s="252" t="s">
        <v>785</v>
      </c>
      <c r="C57" s="259"/>
      <c r="D57" s="256"/>
      <c r="E57" s="255"/>
      <c r="F57" s="255" t="e">
        <f>SUM(F55/100*0.95)</f>
        <v>#REF!</v>
      </c>
    </row>
    <row r="58" spans="1:6" ht="14.4" x14ac:dyDescent="0.25">
      <c r="A58" s="260"/>
      <c r="B58" s="252"/>
      <c r="C58" s="259"/>
      <c r="D58" s="256"/>
      <c r="E58" s="255"/>
      <c r="F58" s="255"/>
    </row>
    <row r="59" spans="1:6" ht="13.8" thickBot="1" x14ac:dyDescent="0.3">
      <c r="A59" s="258">
        <v>19</v>
      </c>
      <c r="B59" s="257" t="s">
        <v>784</v>
      </c>
      <c r="C59" s="256"/>
      <c r="D59" s="256"/>
      <c r="E59" s="255"/>
      <c r="F59" s="254" t="e">
        <f>SUM(F55:F57)</f>
        <v>#REF!</v>
      </c>
    </row>
    <row r="60" spans="1:6" ht="13.2" x14ac:dyDescent="0.25">
      <c r="A60" s="253"/>
      <c r="B60" s="252"/>
      <c r="C60" s="251"/>
      <c r="D60" s="251"/>
      <c r="E60" s="250"/>
      <c r="F60" s="250"/>
    </row>
    <row r="61" spans="1:6" ht="13.2" x14ac:dyDescent="0.25">
      <c r="A61" s="249"/>
      <c r="B61" s="248"/>
      <c r="C61" s="248"/>
      <c r="D61" s="247"/>
      <c r="E61" s="245"/>
      <c r="F61" s="244"/>
    </row>
    <row r="62" spans="1:6" x14ac:dyDescent="0.25">
      <c r="A62" s="504" t="s">
        <v>783</v>
      </c>
      <c r="B62" s="504"/>
      <c r="C62" s="504"/>
      <c r="D62" s="504"/>
      <c r="E62" s="504"/>
      <c r="F62" s="504"/>
    </row>
    <row r="63" spans="1:6" x14ac:dyDescent="0.25">
      <c r="A63" s="504"/>
      <c r="B63" s="504"/>
      <c r="C63" s="504"/>
      <c r="D63" s="504"/>
      <c r="E63" s="504"/>
      <c r="F63" s="504"/>
    </row>
    <row r="64" spans="1:6" ht="13.2" x14ac:dyDescent="0.25">
      <c r="A64" s="246"/>
      <c r="B64" s="498"/>
      <c r="C64" s="498"/>
      <c r="D64" s="498"/>
      <c r="E64" s="245"/>
      <c r="F64" s="247"/>
    </row>
    <row r="65" spans="1:6" ht="1.65" customHeight="1" x14ac:dyDescent="0.25">
      <c r="A65" s="246"/>
      <c r="B65" s="499"/>
      <c r="C65" s="499"/>
      <c r="D65" s="499"/>
      <c r="E65" s="245"/>
      <c r="F65" s="244"/>
    </row>
    <row r="66" spans="1:6" hidden="1" x14ac:dyDescent="0.25"/>
    <row r="67" spans="1:6" hidden="1" x14ac:dyDescent="0.25"/>
    <row r="68" spans="1:6" hidden="1" x14ac:dyDescent="0.25"/>
    <row r="69" spans="1:6" hidden="1" x14ac:dyDescent="0.25"/>
    <row r="70" spans="1:6" hidden="1" x14ac:dyDescent="0.25"/>
    <row r="71" spans="1:6" hidden="1" x14ac:dyDescent="0.25"/>
    <row r="72" spans="1:6" hidden="1" x14ac:dyDescent="0.25"/>
    <row r="73" spans="1:6" hidden="1" x14ac:dyDescent="0.25"/>
    <row r="74" spans="1:6" hidden="1" x14ac:dyDescent="0.25"/>
    <row r="75" spans="1:6" hidden="1" x14ac:dyDescent="0.25"/>
    <row r="76" spans="1:6" hidden="1" x14ac:dyDescent="0.25"/>
    <row r="77" spans="1:6" hidden="1" x14ac:dyDescent="0.25"/>
    <row r="78" spans="1:6" hidden="1" x14ac:dyDescent="0.25"/>
    <row r="79" spans="1:6" hidden="1" x14ac:dyDescent="0.25"/>
    <row r="80" spans="1:6"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sheetData>
  <mergeCells count="4">
    <mergeCell ref="A1:B1"/>
    <mergeCell ref="A62:F63"/>
    <mergeCell ref="B64:D64"/>
    <mergeCell ref="B65:D65"/>
  </mergeCells>
  <pageMargins left="0.70866141732283472" right="0.70866141732283472" top="0.94488188976377963" bottom="0.74803149606299213" header="0.31496062992125984" footer="0.31496062992125984"/>
  <pageSetup scale="88" fitToHeight="0"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Summary Table</vt:lpstr>
      <vt:lpstr>Fabric Survey</vt:lpstr>
      <vt:lpstr>Lookup - Fabric Int</vt:lpstr>
      <vt:lpstr>Lookup - Fabric Ext</vt:lpstr>
      <vt:lpstr>Element look up - M+E</vt:lpstr>
      <vt:lpstr>Master Sheet Summary</vt:lpstr>
      <vt:lpstr>Roofing</vt:lpstr>
      <vt:lpstr>Room refurbishment</vt:lpstr>
      <vt:lpstr>M&amp;E critical works</vt:lpstr>
      <vt:lpstr>'Fabric Survey'!Print_Area</vt:lpstr>
      <vt:lpstr>'Lookup - Fabric Int'!Print_Area</vt:lpstr>
      <vt:lpstr>'Fabric Survey'!Print_Titles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Sommerville, Richard</dc:creator>
  <cp:lastModifiedBy>Blenkinsop, Darren</cp:lastModifiedBy>
  <cp:lastPrinted>2019-02-05T14:41:17Z</cp:lastPrinted>
  <dcterms:created xsi:type="dcterms:W3CDTF">2017-09-06T13:46:28Z</dcterms:created>
  <dcterms:modified xsi:type="dcterms:W3CDTF">2019-02-05T14:41:50Z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RiskLevel">
    <vt:lpwstr/>
  </property>
  <property fmtid="{D5CDD505-2E9C-101B-9397-08002B2CF9AE}" pid="3" name="DocRiskLevelWizardText">
    <vt:lpwstr>Atkins Baseline</vt:lpwstr>
  </property>
  <property fmtid="{D5CDD505-2E9C-101B-9397-08002B2CF9AE}" pid="4" name="DocRiskLevelWizardMarker">
    <vt:lpwstr/>
  </property>
</Properties>
</file>